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696" activeTab="4"/>
  </bookViews>
  <sheets>
    <sheet name="表皮" sheetId="1" r:id="rId1"/>
    <sheet name="收支预算总表" sheetId="2" r:id="rId2"/>
    <sheet name="支出预算表" sheetId="3" r:id="rId3"/>
    <sheet name="财政拨款支出预算明细表 " sheetId="4" r:id="rId4"/>
    <sheet name="纳入预算管理的行政事业性收费支出预算明细表" sheetId="5" r:id="rId5"/>
    <sheet name="项目支出表" sheetId="6" r:id="rId6"/>
    <sheet name="政府采购表" sheetId="7" r:id="rId7"/>
    <sheet name="政府购买服务" sheetId="8" r:id="rId8"/>
    <sheet name="“三公”经费预算表（对比表）" sheetId="9" r:id="rId9"/>
    <sheet name="“三公”经费预算表（分单位）" sheetId="10" r:id="rId10"/>
    <sheet name="基本支出预算按经济分类" sheetId="11" r:id="rId11"/>
    <sheet name="项目绩效表" sheetId="12" r:id="rId12"/>
    <sheet name="预算公开情况信息反馈表（非公开样本）" sheetId="13" r:id="rId13"/>
  </sheets>
  <externalReferences>
    <externalReference r:id="rId16"/>
  </externalReferences>
  <definedNames>
    <definedName name="_xlnm.Print_Area" localSheetId="10">'基本支出预算按经济分类'!$A$1:$B$26</definedName>
    <definedName name="_xlnm.Print_Area" localSheetId="6">'政府采购表'!$A$1:$M$16</definedName>
    <definedName name="_xlnm.Print_Area">$A$1:$N$6</definedName>
    <definedName name="_xlnm.Print_Titles" localSheetId="3">'财政拨款支出预算明细表 '!$1:$5</definedName>
    <definedName name="_xlnm.Print_Titles" localSheetId="10">'基本支出预算按经济分类'!$2:$4</definedName>
    <definedName name="_xlnm.Print_Titles" localSheetId="5">'项目支出表'!$2:$5</definedName>
    <definedName name="_xlnm.Print_Titles" localSheetId="6">'政府采购表'!$2:$5</definedName>
    <definedName name="_xlnm.Print_Titles" localSheetId="7">'政府购买服务'!$2:$5</definedName>
    <definedName name="_xlnm.Print_Titles" localSheetId="2">'支出预算表'!$1:$5</definedName>
    <definedName name="_xlnm.Print_Titles">$1:$5</definedName>
    <definedName name="Z_F3E756D0_37BF_413B_B4A8_93A201DE2E9C_.wvu.PrintTitles" localSheetId="5" hidden="1">#REF!</definedName>
    <definedName name="Z_F3E756D0_37BF_413B_B4A8_93A201DE2E9C_.wvu.PrintTitles" localSheetId="6" hidden="1">'政府采购表'!$2:$5</definedName>
    <definedName name="Z_F3E756D0_37BF_413B_B4A8_93A201DE2E9C_.wvu.PrintTitles" localSheetId="7" hidden="1">'政府购买服务'!$2:$5</definedName>
    <definedName name="Z_F3E756D0_37BF_413B_B4A8_93A201DE2E9C_.wvu.PrintTitles" localSheetId="2" hidden="1">'[1]财政拨款细3'!$1:$5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<sst xmlns="http://schemas.openxmlformats.org/spreadsheetml/2006/main" count="1408" uniqueCount="433">
  <si>
    <t>单位：万元</t>
  </si>
  <si>
    <t>预算数</t>
  </si>
  <si>
    <t>项          目</t>
  </si>
  <si>
    <t>预算数</t>
  </si>
  <si>
    <t>一、财政拨款收入</t>
  </si>
  <si>
    <t>二、纳入预算管理的行政事业性收费等非税收入</t>
  </si>
  <si>
    <t>三、纳入政府性基金预算管理收入</t>
  </si>
  <si>
    <t>四、纳入专户管理的行政事业性收费等非税收入</t>
  </si>
  <si>
    <t>五、其他收入</t>
  </si>
  <si>
    <t>附表1：</t>
  </si>
  <si>
    <t>合计</t>
  </si>
  <si>
    <t>项目支出</t>
  </si>
  <si>
    <t>项目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</si>
  <si>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</si>
  <si>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</si>
  <si>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</si>
  <si>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</si>
  <si>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       公务用车运行费</t>
  </si>
  <si>
    <t xml:space="preserve"> 单位：万元</t>
  </si>
  <si>
    <t>科目代码</t>
  </si>
  <si>
    <t>合计</t>
  </si>
  <si>
    <t>财政拨款收入</t>
  </si>
  <si>
    <t>纳入预算管理的行政事业性收费等非税收入</t>
  </si>
  <si>
    <t>纳入政府性基金预算管理收入</t>
  </si>
  <si>
    <t>纳入专户管理的行政事业性收费等非税收入</t>
  </si>
  <si>
    <t>类</t>
  </si>
  <si>
    <t>科目名称（类/款/项）</t>
  </si>
  <si>
    <t>款</t>
  </si>
  <si>
    <t>项</t>
  </si>
  <si>
    <t xml:space="preserve">        其中： 公务用车购置费</t>
  </si>
  <si>
    <t>附件1：</t>
  </si>
  <si>
    <t>收支预算总表</t>
  </si>
  <si>
    <t>支出预算表</t>
  </si>
  <si>
    <t>财政拨款支出预算明细表</t>
  </si>
  <si>
    <t>“三公”经费预算表</t>
  </si>
  <si>
    <t>金额</t>
  </si>
  <si>
    <t>是否已公开</t>
  </si>
  <si>
    <t>公开时间</t>
  </si>
  <si>
    <t>公开方式</t>
  </si>
  <si>
    <t>涉密部门对不进行公开的简要说明并确认</t>
  </si>
  <si>
    <t>备注</t>
  </si>
  <si>
    <t>公众反映及答复情况</t>
  </si>
  <si>
    <t>填表人：</t>
  </si>
  <si>
    <t>办公电话：</t>
  </si>
  <si>
    <t>手机：</t>
  </si>
  <si>
    <t>财务负责人：</t>
  </si>
  <si>
    <t>工资福利支出</t>
  </si>
  <si>
    <t>商品和服务支出</t>
  </si>
  <si>
    <t>对个人和家庭的补助</t>
  </si>
  <si>
    <t>2016年</t>
  </si>
  <si>
    <t>单位名称</t>
  </si>
  <si>
    <t>科目名称</t>
  </si>
  <si>
    <t>项目名称</t>
  </si>
  <si>
    <t>项目内容</t>
  </si>
  <si>
    <t>其他非税收入</t>
  </si>
  <si>
    <t>款</t>
  </si>
  <si>
    <t>项</t>
  </si>
  <si>
    <t>06</t>
  </si>
  <si>
    <t>02</t>
  </si>
  <si>
    <t>04</t>
  </si>
  <si>
    <t>99</t>
  </si>
  <si>
    <t>05</t>
  </si>
  <si>
    <t xml:space="preserve">              单位：万元</t>
  </si>
  <si>
    <t>总计</t>
  </si>
  <si>
    <t>公务接待费</t>
  </si>
  <si>
    <t>因公出国（境）经费</t>
  </si>
  <si>
    <t>“三公”总预算</t>
  </si>
  <si>
    <t>基本支出</t>
  </si>
  <si>
    <t>基本支出三公经费</t>
  </si>
  <si>
    <t>项目支出</t>
  </si>
  <si>
    <t>2015年项目支出三公经费</t>
  </si>
  <si>
    <t>公务接待费</t>
  </si>
  <si>
    <t>公务用车购置费</t>
  </si>
  <si>
    <t>公务用车运行费</t>
  </si>
  <si>
    <t>小计</t>
  </si>
  <si>
    <t>单位名称</t>
  </si>
  <si>
    <t>单位：万元</t>
  </si>
  <si>
    <t>纳入预算管理的行政事业性收费等非税收入</t>
  </si>
  <si>
    <t>其他非税收入</t>
  </si>
  <si>
    <t>附表2：</t>
  </si>
  <si>
    <t>01</t>
  </si>
  <si>
    <t>附表3：</t>
  </si>
  <si>
    <t>合计</t>
  </si>
  <si>
    <t>住房保障支出</t>
  </si>
  <si>
    <t>收                 入</t>
  </si>
  <si>
    <t>支           出</t>
  </si>
  <si>
    <t>合  计</t>
  </si>
  <si>
    <t>科目名称（类/款/项）</t>
  </si>
  <si>
    <t>项目支出</t>
  </si>
  <si>
    <t>附表4：</t>
  </si>
  <si>
    <t>附表5：</t>
  </si>
  <si>
    <t>附表6：</t>
  </si>
  <si>
    <t>单位：万元</t>
  </si>
  <si>
    <t>“三公”经费预算明细表</t>
  </si>
  <si>
    <t>公开预算的网址及其他公开地点（详细地址）</t>
  </si>
  <si>
    <t>收    入    合    计</t>
  </si>
  <si>
    <t>支    出    总    计</t>
  </si>
  <si>
    <t>项目支出预算明细表</t>
  </si>
  <si>
    <t>政府采购支出预算明细表</t>
  </si>
  <si>
    <t>基本工资</t>
  </si>
  <si>
    <t>各项补贴</t>
  </si>
  <si>
    <t>社会保障缴费</t>
  </si>
  <si>
    <t>其他工资福利支出</t>
  </si>
  <si>
    <t>标准商品和服务支出</t>
  </si>
  <si>
    <t>办公用房取暖费</t>
  </si>
  <si>
    <t>工会经费</t>
  </si>
  <si>
    <t>其他商品和服务支出</t>
  </si>
  <si>
    <t>离退休费</t>
  </si>
  <si>
    <t>退职役费</t>
  </si>
  <si>
    <t>抚恤金</t>
  </si>
  <si>
    <t>预算科目</t>
  </si>
  <si>
    <t>一般公共预算基本支出合计</t>
  </si>
  <si>
    <t>（一）工资福利支出</t>
  </si>
  <si>
    <t>奖金</t>
  </si>
  <si>
    <t>（二）商品和服务支出</t>
  </si>
  <si>
    <t>租赁费</t>
  </si>
  <si>
    <t>（三）对个人家庭补助支出</t>
  </si>
  <si>
    <t>住房公积金</t>
  </si>
  <si>
    <t>购房补贴（新职工）</t>
  </si>
  <si>
    <t>其他对个人家庭补助支出</t>
  </si>
  <si>
    <t>2017年预算数</t>
  </si>
  <si>
    <t>2017年一般公共预算基本支出按经济分类预算表</t>
  </si>
  <si>
    <t>交通费</t>
  </si>
  <si>
    <t>2017年部门预算和“三公”经费预算公开表</t>
  </si>
  <si>
    <t>纳入预算管理的行政事业性收费等非税收入安排支出预算明细表</t>
  </si>
  <si>
    <t>附表7：</t>
  </si>
  <si>
    <t>政府购买服务支出预算明细表</t>
  </si>
  <si>
    <t>购买服务项目名称</t>
  </si>
  <si>
    <t>对应指导目录名称（三级目录代码及名称）</t>
  </si>
  <si>
    <t>一、基本支出</t>
  </si>
  <si>
    <t>二、项目支出</t>
  </si>
  <si>
    <t>附表8-1：</t>
  </si>
  <si>
    <t>附表8-2：</t>
  </si>
  <si>
    <t>附表9：</t>
  </si>
  <si>
    <t>附表10：</t>
  </si>
  <si>
    <t>项目名称</t>
  </si>
  <si>
    <t>项目绩效目标和绩效指标</t>
  </si>
  <si>
    <t>经济管理分类</t>
  </si>
  <si>
    <t>截止三季度</t>
  </si>
  <si>
    <t>截止四季度</t>
  </si>
  <si>
    <t>项目实施进度概述</t>
  </si>
  <si>
    <t>截止二季度</t>
  </si>
  <si>
    <t>2017年度部门预算公开情况统计表</t>
  </si>
  <si>
    <t>附件11：</t>
  </si>
  <si>
    <t>在职个人取暖费</t>
  </si>
  <si>
    <t>项目支出预算绩效目标情况表</t>
  </si>
  <si>
    <t>疾病预防控制机构</t>
  </si>
  <si>
    <t>妇幼保健机构</t>
  </si>
  <si>
    <t>突发公共卫生事件应急处理</t>
  </si>
  <si>
    <t>其他医疗卫生与计划生育管理事务支出</t>
  </si>
  <si>
    <t>鞍山市职业病医院</t>
  </si>
  <si>
    <t>鞍山市红十字中心血站</t>
  </si>
  <si>
    <t>采供血机构</t>
  </si>
  <si>
    <t>一般行政管理事务</t>
  </si>
  <si>
    <t>综合医院</t>
  </si>
  <si>
    <t>鞍山市第二医院</t>
  </si>
  <si>
    <t>鞍山市第三医院</t>
  </si>
  <si>
    <t>鞍山市肿瘤医院</t>
  </si>
  <si>
    <t>鞍山市双山医院</t>
  </si>
  <si>
    <t>鞍山市汤岗子理疗医院</t>
  </si>
  <si>
    <t>医大一院鞍山医院</t>
  </si>
  <si>
    <t>鞍山市长大医院</t>
  </si>
  <si>
    <t>03</t>
  </si>
  <si>
    <t>鞍山市中医院</t>
  </si>
  <si>
    <t>中医医院</t>
  </si>
  <si>
    <t>鞍山市千山医院</t>
  </si>
  <si>
    <t>传染病医院</t>
  </si>
  <si>
    <t>鞍山市传染病医院</t>
  </si>
  <si>
    <t>鞍山市职业医院</t>
  </si>
  <si>
    <t>210</t>
  </si>
  <si>
    <t>职业病医院</t>
  </si>
  <si>
    <t>鞍山市精神病康复医院</t>
  </si>
  <si>
    <t>精神病医院</t>
  </si>
  <si>
    <t>鞍山市康宁医院</t>
  </si>
  <si>
    <t>鞍山市妇儿医院</t>
  </si>
  <si>
    <t>妇产医院</t>
  </si>
  <si>
    <t>鞍山市灵山医院</t>
  </si>
  <si>
    <t>10</t>
  </si>
  <si>
    <t>行业医院</t>
  </si>
  <si>
    <t>鞍山市疾病预防控制中心</t>
  </si>
  <si>
    <t>09</t>
  </si>
  <si>
    <t>重大公共卫生专项</t>
  </si>
  <si>
    <t>其他公共卫生支出</t>
  </si>
  <si>
    <t>07</t>
  </si>
  <si>
    <t>其他专业公共卫生机构</t>
  </si>
  <si>
    <t>鞍山市紧急救援中心</t>
  </si>
  <si>
    <t>应急救治机构</t>
  </si>
  <si>
    <t>鞍山市紧急救援中心(政府采购)</t>
  </si>
  <si>
    <t>鞍山市疾病预防控制中心（日元贷款公共卫生项目还款）</t>
  </si>
  <si>
    <t>鞍山市卫生监督所</t>
  </si>
  <si>
    <t>卫生监督机构</t>
  </si>
  <si>
    <t>鞍山市结核防治所</t>
  </si>
  <si>
    <t>其他医疗卫生支出</t>
  </si>
  <si>
    <t>鞍山市卫生和计划生育委员会</t>
  </si>
  <si>
    <t>16</t>
  </si>
  <si>
    <t>鞍山市计划生育协会</t>
  </si>
  <si>
    <t>鞍山市计划生育综合治理办公室</t>
  </si>
  <si>
    <t>208</t>
  </si>
  <si>
    <t>221</t>
  </si>
  <si>
    <t>鞍山市卫生和计划生育委员会</t>
  </si>
  <si>
    <t>鞍山市卫生监督局</t>
  </si>
  <si>
    <t>鞍山市医疗事故鉴定办公室</t>
  </si>
  <si>
    <t>鞍山市计划生育协会</t>
  </si>
  <si>
    <t>鞍山市公立医院管理局</t>
  </si>
  <si>
    <t>鞍山市健康教育中心</t>
  </si>
  <si>
    <t>鞍山市妇幼保健和计划生育服务中心</t>
  </si>
  <si>
    <t>鞍山市医学科学信息所</t>
  </si>
  <si>
    <t>鞍山市卫生计生委药品器械服务中心</t>
  </si>
  <si>
    <t>鞍山市卫生局人才交流服务中心</t>
  </si>
  <si>
    <t>鞍山市疾病应急救助基金管理中心</t>
  </si>
  <si>
    <t>鞍山市肿瘤医院</t>
  </si>
  <si>
    <t>鞍山市公立医院管理局</t>
  </si>
  <si>
    <t>医大一院鞍山医院</t>
  </si>
  <si>
    <t>鞍山市结核防治所（英国赠款结核病控制项目办公室）</t>
  </si>
  <si>
    <t>鞍山市中心医院</t>
  </si>
  <si>
    <t>鞍山市医疗事故鉴定办公室（鞍山市医学会）</t>
  </si>
  <si>
    <t>事业单位离退休</t>
  </si>
  <si>
    <t>妇幼保健机构</t>
  </si>
  <si>
    <t>住房公积金</t>
  </si>
  <si>
    <t>购房补贴</t>
  </si>
  <si>
    <t>计划生育机构</t>
  </si>
  <si>
    <t>其他医疗卫生与计划生育管理事务支出</t>
  </si>
  <si>
    <t>购房补贴</t>
  </si>
  <si>
    <t>采供血机构</t>
  </si>
  <si>
    <t>应急救治机构</t>
  </si>
  <si>
    <t>疾病预防控制机构</t>
  </si>
  <si>
    <t>归口管理的行政单位离退休</t>
  </si>
  <si>
    <t>计划生育机构</t>
  </si>
  <si>
    <t>事业单位离退休</t>
  </si>
  <si>
    <t>突发公共卫生事件应急处理</t>
  </si>
  <si>
    <t>行政运行</t>
  </si>
  <si>
    <t>住房公积金</t>
  </si>
  <si>
    <t>机关事业单位基本养老保险缴费支出</t>
  </si>
  <si>
    <t>卫生监督机构</t>
  </si>
  <si>
    <t>其他医疗卫生与计划生育支出</t>
  </si>
  <si>
    <t>其他医疗卫生与计划生育支出</t>
  </si>
  <si>
    <t>社会保障和就业支出</t>
  </si>
  <si>
    <t>行政事业单位离退休</t>
  </si>
  <si>
    <t>医疗卫生与计划生育支出</t>
  </si>
  <si>
    <t>医疗卫生与计划生育管理事务</t>
  </si>
  <si>
    <t>公立医院</t>
  </si>
  <si>
    <t>公共卫生</t>
  </si>
  <si>
    <t>计划生育事务</t>
  </si>
  <si>
    <t>住房改革支出</t>
  </si>
  <si>
    <t>部门名称：鞍山市卫生和计划生育委员会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</si>
  <si>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</si>
  <si>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</si>
  <si>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</si>
  <si>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</si>
  <si>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</si>
  <si>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</si>
  <si>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</si>
  <si>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</si>
  <si>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九、医疗卫生</t>
  </si>
  <si>
    <t>十、节能环保</t>
  </si>
  <si>
    <t>十一、城乡社区事务</t>
  </si>
  <si>
    <t>十二、农林水事务</t>
  </si>
  <si>
    <t>十三、交通运输</t>
  </si>
  <si>
    <t>十四、资源勘探电力信息等事务</t>
  </si>
  <si>
    <t>十五、商业服务业等事务</t>
  </si>
  <si>
    <t>十六、金融监管等事务支出</t>
  </si>
  <si>
    <t>十七、地震灾后恢复重建支出</t>
  </si>
  <si>
    <t>十八、援助其他地区支出</t>
  </si>
  <si>
    <t>十九、国土资源气象等事务</t>
  </si>
  <si>
    <t>二十、住房保障支出</t>
  </si>
  <si>
    <t>医改工作经费12万，分级诊疗试点工作经费8万，卫生信息系统平台运行维护及信息化建设经费25万；
病媒生物防治经费25万元；创城、控烟工作经费5万元；应急工作经费5万元；
基本公共卫生、重大公共卫生督导检查3万元；食品安全监测经费3.3万元；立法工作经费2万元。</t>
  </si>
  <si>
    <t>开展2017年“第三方”评价患者满意度工作6万元；医疗机构管理和医疗质量控制6.8万元</t>
  </si>
  <si>
    <t>床位补助</t>
  </si>
  <si>
    <t>床位补助111.4万元;省干部疗养楼日常开支18.6万元</t>
  </si>
  <si>
    <t>床位补助56万元,日元贷款公共卫生项目还本付息14万元</t>
  </si>
  <si>
    <t>床位补助18.2万元,手足口病专项补助3.4万元</t>
  </si>
  <si>
    <t>37种法定传染病、免疫规划、地方病、慢性病、重大疾病、五大公共卫生监测、城市农村饮用水安全、学校卫生安全、医疗机构消毒质量安全、突发公共卫生事件处置、食品安全、全市各大公共场所环境卫生等疾病防制、监测、检测、试剂、耗材、采样、分析、评价、督导、疫情处理、演练、防护用品、设备维护、实验室日常运转等业务工作经费</t>
  </si>
  <si>
    <t>艾滋病高危人群干预、艾滋病初筛病人、艾滋病确证检测、卫生监督执法抽查等试剂、耗材、采样、分析、评价、督导、疫情处理、演练、防护用品、设备维护、实验室日常运转等业务工作经费</t>
  </si>
  <si>
    <t>质量控制体系建设与运转、疫情网络建设与运转、儿童预防接种市级网络平台建设与运转、中心业务网络建设与维护、重大重点传染病、慢性病、地方病、职业病等全国性宣传周、宣传日宣传、疫苗冷藏冷链运转、实验室改造维修维护、仪器检定维修维护、业务专用电缆大修、全市疾控战线专业人员培训（30余次，补公用经费不足）</t>
  </si>
  <si>
    <t>《健康鞍山》报纸36期及增刊6.5万  《健康鞍山》报纸邮费、信封1.6万   健康教育宣传品，各类展板，展架等宣传活动用品及健康宣传活动所需的其他开支 10万</t>
  </si>
  <si>
    <t xml:space="preserve">120指挥调度系统维护费 25万 车辆燃油补助、车辆维修费35.1万 超标准用电费、水费9万 机场保障工作费用10万 保洁、保安劳务费13万 </t>
  </si>
  <si>
    <t>购救护车3台*45万＝135万</t>
  </si>
  <si>
    <t>世行贷款还本金13.1万元，利息1.4万元</t>
  </si>
  <si>
    <t>日元贷款公共卫生项目利息8万元，还本28万元</t>
  </si>
  <si>
    <t>监督执法人员差旅费补助9.6万元 监督执法公务用车运行维护费 5万元  监督执法其他交通费用 2.4万</t>
  </si>
  <si>
    <t>卡介苗接种质量监测12周阳转率药费8万元，注射器2万元、印刷费卡介苗卡片2.1万元、结核病宣传4万元</t>
  </si>
  <si>
    <t>根据单位业务工作需要全年计划开展全市业务培训6次，培训材料印刷费1万元，筹集基金宣传材料印刷费5万元，宣传培训用：投影机一台：0.8万；便携式音响：0.2万；合计7万元。</t>
  </si>
  <si>
    <t>支农讲学2万元  医疗事故鉴定2.5万元  医疗纠纷调节0.5万元</t>
  </si>
  <si>
    <t>统计抽样调查3万元，落实计生奖扶政策工作经费3万元，综合治理性别比2万元。
计划生育宣传品制作，免费印制计划生育各类表单证12万元（政府采购）</t>
  </si>
  <si>
    <t>市计划生育和妇幼保健中心（原计划生育服务中心</t>
  </si>
  <si>
    <t>市健康教育中心（原计划生育宣教中心）</t>
  </si>
  <si>
    <t>出生缺陷一级预防干预-孕前优生健康检查9万</t>
  </si>
  <si>
    <t>计划生育宣传品，各类展板，展架等宣传活动用品及计划生育宣传活动所需的其他开支3.5万元 科普大讲堂1.5万元</t>
  </si>
  <si>
    <t xml:space="preserve">开展计划生育特殊家庭联系人制度2万元   开展青春期健康教育项目1万元  </t>
  </si>
  <si>
    <t>流动人口（农民工）计划生育管理与均等化服务经费5万元，留守儿童管理与服务5万。</t>
  </si>
  <si>
    <t>用于成本性支出</t>
  </si>
  <si>
    <t>试剂5万元、卫生材料6万元、器械维修3万元、电费14万元、水费2万元；药品15万元（省招标平台）</t>
  </si>
  <si>
    <t>1、检验试剂、血袋及卫生材料、血液报废及外调血液、等其他成本性支出共计645万元；</t>
  </si>
  <si>
    <t>支付无偿献血人员纪念品、交通费、营养餐、按政策退还献血互助金及血费.计280万元</t>
  </si>
  <si>
    <t>血液储存、检验、分离、加工发生电费43万元</t>
  </si>
  <si>
    <t>保安、采血临时工等劳务费</t>
  </si>
  <si>
    <t>核酸检测试剂及其他费用485万元</t>
  </si>
  <si>
    <t>大型医疗专用设备维修及维护保养等费用</t>
  </si>
  <si>
    <t>台安、三院采血屋租赁费用及海、台、岫专线网租赁费</t>
  </si>
  <si>
    <t>6.14世界献血日表彰大会及表彰献血标兵奖励费用；无偿献血协会讲座培训费用及志愿者补贴、培训费、业务接待等</t>
  </si>
  <si>
    <t>无偿献血宣传及报社、电视、户外广告费用、无偿献血协会讲座培训费用及志愿者补贴、业务接待等费用</t>
  </si>
  <si>
    <t>台安储血点经费30万元</t>
  </si>
  <si>
    <t>血站职工采血津贴</t>
  </si>
  <si>
    <t>购置采供血医疗设备</t>
  </si>
  <si>
    <t>计划生育机构</t>
  </si>
  <si>
    <t>鞍山市妇幼保健所和计划生育服务中心</t>
  </si>
  <si>
    <t>鞍山市紧急救援中心</t>
  </si>
  <si>
    <t>鞍山市卫生局人才交流中心</t>
  </si>
  <si>
    <t>2017年</t>
  </si>
  <si>
    <t>鞍山市疾病预防控制中心</t>
  </si>
  <si>
    <t>210</t>
  </si>
  <si>
    <t>04</t>
  </si>
  <si>
    <t>01</t>
  </si>
  <si>
    <t>鞍山市结核防治所</t>
  </si>
  <si>
    <t>鞍山市妇幼保健所和计划生育服务中心</t>
  </si>
  <si>
    <t>03</t>
  </si>
  <si>
    <t>鞍山市紧急救援中心</t>
  </si>
  <si>
    <t>10</t>
  </si>
  <si>
    <t>99</t>
  </si>
  <si>
    <t>02</t>
  </si>
  <si>
    <t>鞍山市卫生局人才交流中心</t>
  </si>
  <si>
    <t>06</t>
  </si>
  <si>
    <t>业务用车购置费</t>
  </si>
  <si>
    <t>计划生育宣传品制作，免费印制计划生育各类表单证</t>
  </si>
  <si>
    <t>委托服务检测、监测汽油、电脑、打印机、空调等5万元</t>
  </si>
  <si>
    <t>采购设备</t>
  </si>
  <si>
    <t>印刷费</t>
  </si>
  <si>
    <t>疾病预防控制机构</t>
  </si>
  <si>
    <t>设备购置</t>
  </si>
  <si>
    <t>妇幼保健机构</t>
  </si>
  <si>
    <t>突发公共卫生事件应急处理</t>
  </si>
  <si>
    <t>采供血机构</t>
  </si>
  <si>
    <t>其他医疗卫生与计划生育支出</t>
  </si>
  <si>
    <t>考试用办公用品</t>
  </si>
  <si>
    <t>鞍山市疾病应急救助基金管理中心</t>
  </si>
  <si>
    <t>鞍山市卫生计生委药品器械服务中心</t>
  </si>
  <si>
    <t>鞍山市卫生和计划生育委员会</t>
  </si>
  <si>
    <t>卫生计生业务费</t>
  </si>
  <si>
    <t xml:space="preserve"> </t>
  </si>
  <si>
    <t>计划生育机构</t>
  </si>
  <si>
    <t>计划生育业务费</t>
  </si>
  <si>
    <t>医疗机构管理和质量控制</t>
  </si>
  <si>
    <t>疾病控制业务费</t>
  </si>
  <si>
    <t>日元贷款公共卫生项目本息</t>
  </si>
  <si>
    <t>鞍山市疾病预防控制中心</t>
  </si>
  <si>
    <t>210</t>
  </si>
  <si>
    <t>04</t>
  </si>
  <si>
    <t>01</t>
  </si>
  <si>
    <t>疾病预防控制业务费</t>
  </si>
  <si>
    <t>疫苗成本136万、委托服务差旅费、外出培训、检测试剂、耗材、监测、采样、仪器设备维修维护、检定、防护用品等业务工作经费95万元、委托服务检测、监测汽油、电脑、打印机、空调等5万元</t>
  </si>
  <si>
    <t>卫生监督业务费</t>
  </si>
  <si>
    <t>120指挥调度系统维护等业务费</t>
  </si>
  <si>
    <t>救护车购置费</t>
  </si>
  <si>
    <t>鞍山市紧急救援中心</t>
  </si>
  <si>
    <t>10</t>
  </si>
  <si>
    <t>医疗救援业务费</t>
  </si>
  <si>
    <t>药品、卫材13万元    出车补助12万元  出长途宿费1万元      医疗设备维护费2万元； 车燃油、车辆维修费8万元  病历等印刷费1万元  保洁保安劳务费4万元</t>
  </si>
  <si>
    <t>鞍山市健康教育中心</t>
  </si>
  <si>
    <t>健康教育宣传</t>
  </si>
  <si>
    <t>健康教育培训费</t>
  </si>
  <si>
    <t>计划生育宣传费</t>
  </si>
  <si>
    <t>鞍山市妇幼保健所和计划生育服务中心</t>
  </si>
  <si>
    <t>03</t>
  </si>
  <si>
    <t>妇幼保健业务费</t>
  </si>
  <si>
    <t>1、药品、试剂、新生儿疾病筛查等其他成本性支出共计436万元；2、仪器、设备等维修维护费15万元；3、会议、培训、宣传等费用21万元；4、电费15万元；5、保安、物业管理费40万元；6、水费3万元。7、 一般维修、电脑网络维修维护费5万元；8、印刷费5万元；9、公务用车运行维护费10万元</t>
  </si>
  <si>
    <t>出生缺陷预防业务费</t>
  </si>
  <si>
    <t>鞍山市结核防治所（英国赠款结核病控制项目办公室）</t>
  </si>
  <si>
    <t>世行贷款本息</t>
  </si>
  <si>
    <t>鞍山市结核防治所</t>
  </si>
  <si>
    <t>结核防治业务费</t>
  </si>
  <si>
    <t>06</t>
  </si>
  <si>
    <t>采血材料成本</t>
  </si>
  <si>
    <t>采供血宣传及运行费</t>
  </si>
  <si>
    <t>采供血储存检验费用</t>
  </si>
  <si>
    <t>核酸检测试剂等费用</t>
  </si>
  <si>
    <t>采供血设备维修及维护费用</t>
  </si>
  <si>
    <t>采供血房屋租赁费</t>
  </si>
  <si>
    <t>采供血宣传培训费</t>
  </si>
  <si>
    <t>无偿献血宣传费</t>
  </si>
  <si>
    <t>献血车维修保养费</t>
  </si>
  <si>
    <t>1、汽油、车辆维修费25万元；2、一般设备维修及维护保养等费用8万元；</t>
  </si>
  <si>
    <t>采供血医疗设备购置费</t>
  </si>
  <si>
    <t>鞍山市医疗事故鉴定办公室（鞍山市医学会）</t>
  </si>
  <si>
    <t>医疗事故鉴定业务费</t>
  </si>
  <si>
    <t>99</t>
  </si>
  <si>
    <t>医疗事故鉴定费、预防接种异常反应鉴定费的办公用品5.3万元；医疗事故鉴定费、预防接种异常反应鉴定费的专家补助及差旅费20万元</t>
  </si>
  <si>
    <t>鞍山市救助基金管理中心</t>
  </si>
  <si>
    <t>应急救助业务费</t>
  </si>
  <si>
    <t>鞍山市卫生局人才交流中心</t>
  </si>
  <si>
    <t>卫生技术职称考试费</t>
  </si>
  <si>
    <t>监考和考务费7.3万元，考试保障费1.4万元，考试场地使用费1.5万元，租用安检仪屏蔽仪作弊克费用0.2万元。考试用办公用品0.8万元</t>
  </si>
  <si>
    <t>计划生育特殊家庭项目经费</t>
  </si>
  <si>
    <t>流动人口计划生育管理经费</t>
  </si>
  <si>
    <t>床位补助等</t>
  </si>
  <si>
    <t>合计</t>
  </si>
  <si>
    <t>部门名称：鞍山市卫生和计划生育委员会</t>
  </si>
  <si>
    <t>鞍山市卫生和计划生育委员会</t>
  </si>
  <si>
    <t>无</t>
  </si>
  <si>
    <t>部门名称（公章）：鞍山市卫生和计划生育委员会</t>
  </si>
  <si>
    <t>维修费</t>
  </si>
  <si>
    <t>采供血设备维修及交通费</t>
  </si>
  <si>
    <t xml:space="preserve">是 </t>
  </si>
  <si>
    <t>网站</t>
  </si>
  <si>
    <t>王国昌</t>
  </si>
  <si>
    <t>黄文辉</t>
  </si>
  <si>
    <t>鞍山市公立医院管理局</t>
  </si>
  <si>
    <t>鞍山市中心医院</t>
  </si>
  <si>
    <t>鞍山市卫生和计划生育委员会</t>
  </si>
  <si>
    <t>病媒生物防治经</t>
  </si>
  <si>
    <t>应急物资采购</t>
  </si>
  <si>
    <t>购置鼠药等</t>
  </si>
  <si>
    <t>购置应急物资</t>
  </si>
  <si>
    <t>创城控烟</t>
  </si>
  <si>
    <t>牌匾制作</t>
  </si>
  <si>
    <t>鞍山市健康教育中心</t>
  </si>
  <si>
    <t>印刷费</t>
  </si>
  <si>
    <t>保安管理费</t>
  </si>
  <si>
    <t>物业管理费</t>
  </si>
  <si>
    <t>一般维修、电脑网络维修维护费</t>
  </si>
  <si>
    <t>车辆维修和保养服务</t>
  </si>
  <si>
    <t>车辆加油服务</t>
  </si>
  <si>
    <t>维修维护费</t>
  </si>
  <si>
    <t>维修保养服务</t>
  </si>
  <si>
    <t>保安管理费</t>
  </si>
  <si>
    <t>印刷费</t>
  </si>
  <si>
    <t>电脑网络维修维护费</t>
  </si>
  <si>
    <t>一般维修、空调冰箱设备仪器等维修维护费</t>
  </si>
  <si>
    <t>保洁、保安劳务费</t>
  </si>
  <si>
    <t xml:space="preserve"> 车辆燃油补助、车辆维修费</t>
  </si>
  <si>
    <t>卡介苗12周阳转卡片</t>
  </si>
  <si>
    <t>帮你战胜结核册</t>
  </si>
  <si>
    <t>结核知识问答</t>
  </si>
  <si>
    <t>http://www.ashfpc.gov.cn/News_show.aspx?Pro_Id=15121&amp;Sort_Id=152&amp;Menu_Id=30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</si>
</sst>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);[Red]\(0.0\)"/>
    <numFmt numFmtId="181" formatCode="#,##0.0"/>
    <numFmt numFmtId="182" formatCode="&quot;¥&quot;* _-#,##0;&quot;¥&quot;* \-#,##0;&quot;¥&quot;* _-&quot;-&quot;;@"/>
    <numFmt numFmtId="183" formatCode="* #,##0;* \-#,##0;* &quot;-&quot;;@"/>
    <numFmt numFmtId="184" formatCode="&quot;¥&quot;* _-#,##0.00;&quot;¥&quot;* \-#,##0.00;&quot;¥&quot;* _-&quot;-&quot;??;@"/>
    <numFmt numFmtId="185" formatCode="* #,##0.00;* \-#,##0.00;* &quot;-&quot;??;@"/>
    <numFmt numFmtId="186" formatCode="0.0"/>
    <numFmt numFmtId="187" formatCode="#,##0.0000"/>
    <numFmt numFmtId="188" formatCode="###0.0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* #,##0.0;* \-#,##0.0;* &quot;&quot;??;@"/>
    <numFmt numFmtId="194" formatCode="00"/>
    <numFmt numFmtId="195" formatCode="0000"/>
    <numFmt numFmtId="196" formatCode="* #,##0.00;* \-#,##0.00;* &quot;&quot;??;@"/>
    <numFmt numFmtId="197" formatCode="0_);[Red]\(0\)"/>
    <numFmt numFmtId="198" formatCode="* #,##0;* \-#,##0;* &quot;&quot;??;@"/>
    <numFmt numFmtId="199" formatCode="000000"/>
    <numFmt numFmtId="200" formatCode="#,##0.0_ "/>
    <numFmt numFmtId="201" formatCode="&quot;是&quot;;&quot;是&quot;;&quot;否&quot;"/>
    <numFmt numFmtId="202" formatCode="&quot;真&quot;;&quot;真&quot;;&quot;假&quot;"/>
    <numFmt numFmtId="203" formatCode="&quot;开&quot;;&quot;开&quot;;&quot;关&quot;"/>
    <numFmt numFmtId="204" formatCode="0.00_);[Red]\(0.00\)"/>
    <numFmt numFmtId="205" formatCode="yyyy\-mm\-dd"/>
    <numFmt numFmtId="206" formatCode="#,##0.00_);[Red]\(#,##0.00\)"/>
    <numFmt numFmtId="207" formatCode="#,##0.0;\-#,##0.0"/>
    <numFmt numFmtId="208" formatCode="#,##0.0_);\(#,##0.0\)"/>
    <numFmt numFmtId="209" formatCode="0;_?"/>
    <numFmt numFmtId="210" formatCode="&quot;¥&quot;#,##0;\-&quot;¥&quot;#,##0"/>
    <numFmt numFmtId="211" formatCode="&quot;¥&quot;#,##0;[Red]\-&quot;¥&quot;#,##0"/>
    <numFmt numFmtId="212" formatCode="&quot;¥&quot;#,##0.00;\-&quot;¥&quot;#,##0.00"/>
    <numFmt numFmtId="213" formatCode="&quot;¥&quot;#,##0.00;[Red]\-&quot;¥&quot;#,##0.00"/>
    <numFmt numFmtId="214" formatCode="_-&quot;¥&quot;* #,##0_-;\-&quot;¥&quot;* #,##0_-;_-&quot;¥&quot;* &quot;-&quot;_-;_-@_-"/>
    <numFmt numFmtId="215" formatCode="_-* #,##0_-;\-* #,##0_-;_-* &quot;-&quot;_-;_-@_-"/>
    <numFmt numFmtId="216" formatCode="_-&quot;¥&quot;* #,##0.00_-;\-&quot;¥&quot;* #,##0.00_-;_-&quot;¥&quot;* &quot;-&quot;??_-;_-@_-"/>
    <numFmt numFmtId="217" formatCode="_-* #,##0.00_-;\-* #,##0.00_-;_-* &quot;-&quot;??_-;_-@_-"/>
    <numFmt numFmtId="218" formatCode="#,##0.00_ ;[Red]\-#,##0.00\ "/>
    <numFmt numFmtId="219" formatCode="#,##0.0_);[Red]\(#,##0.0\)"/>
    <numFmt numFmtId="220" formatCode="#,##0.0;[Red]\-#,##0.0"/>
    <numFmt numFmtId="221" formatCode="yyyy/m/d;@"/>
    <numFmt numFmtId="222" formatCode="#,##0_ "/>
    <numFmt numFmtId="223" formatCode="0_ "/>
    <numFmt numFmtId="224" formatCode="0.0_ "/>
    <numFmt numFmtId="225" formatCode="#,##0.00_ "/>
    <numFmt numFmtId="226" formatCode="#,##0.0_ ;[Red]\-#,##0.0\ "/>
    <numFmt numFmtId="227" formatCode="###,###,###,##0.00"/>
  </numFmts>
  <fonts count="40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b/>
      <sz val="2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name val="Times New Roman"/>
      <family val="1"/>
    </font>
    <font>
      <b/>
      <sz val="20"/>
      <name val="宋体"/>
      <family val="0"/>
    </font>
    <font>
      <sz val="20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b/>
      <sz val="28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sz val="9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33" fillId="7" borderId="0" applyNumberFormat="0" applyBorder="0" applyAlignment="0" applyProtection="0"/>
    <xf numFmtId="0" fontId="15" fillId="3" borderId="0" applyNumberFormat="0" applyBorder="0" applyAlignment="0" applyProtection="0"/>
    <xf numFmtId="0" fontId="1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31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" fillId="23" borderId="9" applyNumberFormat="0" applyFont="0" applyAlignment="0" applyProtection="0"/>
  </cellStyleXfs>
  <cellXfs count="344">
    <xf numFmtId="0" fontId="0" fillId="0" borderId="0" xfId="0" applyAlignment="1">
      <alignment/>
    </xf>
    <xf numFmtId="0" fontId="1" fillId="0" borderId="0" xfId="74">
      <alignment/>
      <protection/>
    </xf>
    <xf numFmtId="0" fontId="3" fillId="0" borderId="0" xfId="74" applyFont="1" applyFill="1" applyAlignment="1">
      <alignment vertical="center"/>
      <protection/>
    </xf>
    <xf numFmtId="180" fontId="3" fillId="0" borderId="0" xfId="74" applyNumberFormat="1" applyFont="1" applyFill="1" applyAlignment="1">
      <alignment vertical="center"/>
      <protection/>
    </xf>
    <xf numFmtId="0" fontId="3" fillId="0" borderId="0" xfId="74" applyFont="1" applyFill="1" applyAlignment="1">
      <alignment horizontal="center" vertical="center"/>
      <protection/>
    </xf>
    <xf numFmtId="180" fontId="3" fillId="0" borderId="0" xfId="74" applyNumberFormat="1" applyFont="1" applyFill="1" applyAlignment="1" applyProtection="1">
      <alignment horizontal="right" vertical="center"/>
      <protection/>
    </xf>
    <xf numFmtId="0" fontId="5" fillId="0" borderId="0" xfId="74" applyFont="1" applyFill="1" applyAlignment="1">
      <alignment vertical="center"/>
      <protection/>
    </xf>
    <xf numFmtId="180" fontId="3" fillId="0" borderId="10" xfId="74" applyNumberFormat="1" applyFont="1" applyFill="1" applyBorder="1" applyAlignment="1">
      <alignment horizontal="center" vertical="center"/>
      <protection/>
    </xf>
    <xf numFmtId="0" fontId="3" fillId="0" borderId="10" xfId="74" applyFont="1" applyFill="1" applyBorder="1" applyAlignment="1">
      <alignment horizontal="center" vertical="center"/>
      <protection/>
    </xf>
    <xf numFmtId="0" fontId="5" fillId="0" borderId="0" xfId="74" applyFont="1" applyFill="1" applyBorder="1" applyAlignment="1">
      <alignment vertical="center"/>
      <protection/>
    </xf>
    <xf numFmtId="0" fontId="2" fillId="0" borderId="11" xfId="74" applyNumberFormat="1" applyFont="1" applyFill="1" applyBorder="1" applyAlignment="1" applyProtection="1">
      <alignment horizontal="centerContinuous" vertical="center"/>
      <protection/>
    </xf>
    <xf numFmtId="0" fontId="2" fillId="0" borderId="11" xfId="74" applyNumberFormat="1" applyFont="1" applyFill="1" applyBorder="1" applyAlignment="1" applyProtection="1">
      <alignment horizontal="center" vertical="center"/>
      <protection/>
    </xf>
    <xf numFmtId="180" fontId="2" fillId="0" borderId="12" xfId="74" applyNumberFormat="1" applyFont="1" applyFill="1" applyBorder="1" applyAlignment="1" applyProtection="1">
      <alignment horizontal="center" vertical="center"/>
      <protection/>
    </xf>
    <xf numFmtId="180" fontId="2" fillId="0" borderId="11" xfId="74" applyNumberFormat="1" applyFont="1" applyFill="1" applyBorder="1" applyAlignment="1" applyProtection="1">
      <alignment horizontal="center" vertical="center"/>
      <protection/>
    </xf>
    <xf numFmtId="49" fontId="3" fillId="0" borderId="13" xfId="74" applyNumberFormat="1" applyFont="1" applyFill="1" applyBorder="1" applyAlignment="1" applyProtection="1">
      <alignment vertical="center"/>
      <protection/>
    </xf>
    <xf numFmtId="0" fontId="5" fillId="0" borderId="0" xfId="74" applyFont="1" applyFill="1" applyAlignment="1">
      <alignment vertical="center" wrapText="1"/>
      <protection/>
    </xf>
    <xf numFmtId="49" fontId="3" fillId="0" borderId="13" xfId="74" applyNumberFormat="1" applyFont="1" applyFill="1" applyBorder="1" applyAlignment="1" applyProtection="1">
      <alignment horizontal="center" vertical="center"/>
      <protection/>
    </xf>
    <xf numFmtId="0" fontId="0" fillId="0" borderId="0" xfId="75" applyFont="1">
      <alignment/>
      <protection/>
    </xf>
    <xf numFmtId="0" fontId="1" fillId="0" borderId="0" xfId="75">
      <alignment/>
      <protection/>
    </xf>
    <xf numFmtId="0" fontId="3" fillId="0" borderId="0" xfId="75" applyFont="1" applyFill="1" applyAlignment="1">
      <alignment vertical="center"/>
      <protection/>
    </xf>
    <xf numFmtId="0" fontId="5" fillId="0" borderId="0" xfId="75" applyFont="1" applyFill="1" applyAlignment="1">
      <alignment vertical="center"/>
      <protection/>
    </xf>
    <xf numFmtId="0" fontId="3" fillId="0" borderId="10" xfId="75" applyFont="1" applyFill="1" applyBorder="1" applyAlignment="1">
      <alignment horizontal="left" vertical="center"/>
      <protection/>
    </xf>
    <xf numFmtId="180" fontId="3" fillId="0" borderId="10" xfId="75" applyNumberFormat="1" applyFont="1" applyFill="1" applyBorder="1" applyAlignment="1">
      <alignment horizontal="center" vertical="center"/>
      <protection/>
    </xf>
    <xf numFmtId="0" fontId="5" fillId="0" borderId="0" xfId="75" applyFont="1" applyFill="1" applyBorder="1" applyAlignment="1">
      <alignment vertical="center"/>
      <protection/>
    </xf>
    <xf numFmtId="0" fontId="2" fillId="0" borderId="11" xfId="75" applyNumberFormat="1" applyFont="1" applyFill="1" applyBorder="1" applyAlignment="1" applyProtection="1">
      <alignment horizontal="center" vertical="center"/>
      <protection/>
    </xf>
    <xf numFmtId="49" fontId="3" fillId="0" borderId="11" xfId="75" applyNumberFormat="1" applyFont="1" applyFill="1" applyBorder="1" applyAlignment="1" applyProtection="1">
      <alignment vertical="center"/>
      <protection/>
    </xf>
    <xf numFmtId="0" fontId="5" fillId="0" borderId="0" xfId="75" applyFont="1" applyFill="1" applyAlignment="1">
      <alignment vertical="center" wrapText="1"/>
      <protection/>
    </xf>
    <xf numFmtId="0" fontId="3" fillId="0" borderId="0" xfId="75" applyFont="1">
      <alignment/>
      <protection/>
    </xf>
    <xf numFmtId="49" fontId="3" fillId="0" borderId="11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6" fillId="0" borderId="0" xfId="0" applyFont="1" applyAlignment="1">
      <alignment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/>
    </xf>
    <xf numFmtId="0" fontId="1" fillId="0" borderId="0" xfId="70">
      <alignment vertical="center"/>
      <protection/>
    </xf>
    <xf numFmtId="0" fontId="2" fillId="0" borderId="0" xfId="70" applyFont="1" applyFill="1">
      <alignment/>
      <protection/>
    </xf>
    <xf numFmtId="0" fontId="2" fillId="0" borderId="0" xfId="70" applyFont="1" applyFill="1" applyAlignment="1">
      <alignment horizontal="right" vertical="center"/>
      <protection/>
    </xf>
    <xf numFmtId="0" fontId="2" fillId="0" borderId="10" xfId="70" applyFont="1" applyFill="1" applyBorder="1" applyAlignment="1">
      <alignment vertical="center"/>
      <protection/>
    </xf>
    <xf numFmtId="0" fontId="2" fillId="0" borderId="11" xfId="70" applyFont="1" applyFill="1" applyBorder="1" applyAlignment="1">
      <alignment horizontal="center" vertical="center"/>
      <protection/>
    </xf>
    <xf numFmtId="0" fontId="2" fillId="0" borderId="11" xfId="70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1" fillId="0" borderId="0" xfId="71">
      <alignment vertical="center"/>
      <protection/>
    </xf>
    <xf numFmtId="0" fontId="2" fillId="0" borderId="0" xfId="71" applyFont="1">
      <alignment vertical="center"/>
      <protection/>
    </xf>
    <xf numFmtId="0" fontId="2" fillId="0" borderId="0" xfId="71" applyFont="1" applyAlignment="1">
      <alignment horizontal="right" vertical="center"/>
      <protection/>
    </xf>
    <xf numFmtId="0" fontId="2" fillId="0" borderId="11" xfId="71" applyNumberFormat="1" applyFont="1" applyFill="1" applyBorder="1" applyAlignment="1" applyProtection="1">
      <alignment horizontal="center" vertical="center"/>
      <protection/>
    </xf>
    <xf numFmtId="0" fontId="2" fillId="0" borderId="14" xfId="71" applyFont="1" applyBorder="1" applyAlignment="1">
      <alignment horizontal="centerContinuous" vertical="center"/>
      <protection/>
    </xf>
    <xf numFmtId="0" fontId="2" fillId="0" borderId="11" xfId="71" applyFont="1" applyBorder="1" applyAlignment="1">
      <alignment horizontal="centerContinuous" vertical="center"/>
      <protection/>
    </xf>
    <xf numFmtId="0" fontId="2" fillId="0" borderId="13" xfId="71" applyFont="1" applyBorder="1" applyAlignment="1">
      <alignment horizontal="centerContinuous" vertical="center"/>
      <protection/>
    </xf>
    <xf numFmtId="0" fontId="2" fillId="0" borderId="16" xfId="71" applyFont="1" applyBorder="1" applyAlignment="1">
      <alignment horizontal="center" vertical="center"/>
      <protection/>
    </xf>
    <xf numFmtId="0" fontId="2" fillId="0" borderId="12" xfId="71" applyFont="1" applyBorder="1" applyAlignment="1">
      <alignment horizontal="center" vertical="center"/>
      <protection/>
    </xf>
    <xf numFmtId="0" fontId="2" fillId="0" borderId="17" xfId="71" applyFont="1" applyBorder="1" applyAlignment="1">
      <alignment horizontal="center" vertical="center"/>
      <protection/>
    </xf>
    <xf numFmtId="49" fontId="3" fillId="0" borderId="11" xfId="71" applyNumberFormat="1" applyFont="1" applyFill="1" applyBorder="1" applyAlignment="1" applyProtection="1">
      <alignment horizontal="left" vertical="center" wrapText="1"/>
      <protection/>
    </xf>
    <xf numFmtId="0" fontId="3" fillId="0" borderId="11" xfId="71" applyNumberFormat="1" applyFont="1" applyFill="1" applyBorder="1" applyAlignment="1" applyProtection="1">
      <alignment horizontal="left" vertical="center" wrapText="1"/>
      <protection/>
    </xf>
    <xf numFmtId="220" fontId="3" fillId="0" borderId="13" xfId="71" applyNumberFormat="1" applyFont="1" applyFill="1" applyBorder="1" applyAlignment="1" applyProtection="1">
      <alignment horizontal="right" vertical="center" wrapText="1"/>
      <protection/>
    </xf>
    <xf numFmtId="220" fontId="3" fillId="0" borderId="11" xfId="71" applyNumberFormat="1" applyFont="1" applyFill="1" applyBorder="1" applyAlignment="1" applyProtection="1">
      <alignment horizontal="right" vertical="center" wrapText="1"/>
      <protection/>
    </xf>
    <xf numFmtId="181" fontId="3" fillId="0" borderId="11" xfId="71" applyNumberFormat="1" applyFont="1" applyFill="1" applyBorder="1" applyAlignment="1">
      <alignment horizontal="right" vertical="center" wrapText="1"/>
      <protection/>
    </xf>
    <xf numFmtId="0" fontId="1" fillId="0" borderId="0" xfId="71" applyFill="1">
      <alignment vertical="center"/>
      <protection/>
    </xf>
    <xf numFmtId="0" fontId="26" fillId="0" borderId="0" xfId="71" applyNumberFormat="1" applyFont="1" applyFill="1" applyAlignment="1" applyProtection="1">
      <alignment horizontal="centerContinuous"/>
      <protection/>
    </xf>
    <xf numFmtId="0" fontId="1" fillId="0" borderId="0" xfId="71" applyFont="1" applyAlignment="1">
      <alignment/>
      <protection/>
    </xf>
    <xf numFmtId="0" fontId="2" fillId="0" borderId="0" xfId="71" applyFont="1" applyFill="1" applyAlignment="1">
      <alignment/>
      <protection/>
    </xf>
    <xf numFmtId="49" fontId="2" fillId="0" borderId="10" xfId="71" applyNumberFormat="1" applyFont="1" applyFill="1" applyBorder="1" applyAlignment="1" applyProtection="1">
      <alignment/>
      <protection/>
    </xf>
    <xf numFmtId="0" fontId="2" fillId="0" borderId="10" xfId="71" applyFont="1" applyFill="1" applyBorder="1" applyAlignment="1">
      <alignment horizontal="right" vertical="center"/>
      <protection/>
    </xf>
    <xf numFmtId="0" fontId="1" fillId="0" borderId="0" xfId="71" applyFont="1" applyFill="1" applyAlignment="1">
      <alignment/>
      <protection/>
    </xf>
    <xf numFmtId="0" fontId="2" fillId="0" borderId="11" xfId="71" applyFont="1" applyBorder="1" applyAlignment="1">
      <alignment horizontal="center" vertical="center" wrapText="1"/>
      <protection/>
    </xf>
    <xf numFmtId="0" fontId="2" fillId="0" borderId="11" xfId="71" applyNumberFormat="1" applyFont="1" applyFill="1" applyBorder="1" applyAlignment="1" applyProtection="1">
      <alignment horizontal="centerContinuous" vertical="center"/>
      <protection/>
    </xf>
    <xf numFmtId="0" fontId="2" fillId="0" borderId="11" xfId="71" applyFont="1" applyFill="1" applyBorder="1" applyAlignment="1">
      <alignment horizontal="center" vertical="center" wrapText="1"/>
      <protection/>
    </xf>
    <xf numFmtId="0" fontId="2" fillId="0" borderId="11" xfId="71" applyFont="1" applyFill="1" applyBorder="1" applyAlignment="1">
      <alignment horizontal="center" vertical="center"/>
      <protection/>
    </xf>
    <xf numFmtId="0" fontId="3" fillId="0" borderId="0" xfId="71" applyFont="1" applyFill="1">
      <alignment vertical="center"/>
      <protection/>
    </xf>
    <xf numFmtId="0" fontId="0" fillId="0" borderId="0" xfId="72">
      <alignment vertical="center"/>
      <protection/>
    </xf>
    <xf numFmtId="0" fontId="3" fillId="0" borderId="0" xfId="72" applyNumberFormat="1" applyFont="1" applyFill="1" applyAlignment="1" applyProtection="1">
      <alignment horizontal="left" vertical="center" wrapText="1"/>
      <protection/>
    </xf>
    <xf numFmtId="0" fontId="0" fillId="0" borderId="0" xfId="72" applyFont="1">
      <alignment vertical="center"/>
      <protection/>
    </xf>
    <xf numFmtId="0" fontId="4" fillId="0" borderId="0" xfId="72" applyNumberFormat="1" applyFont="1" applyFill="1" applyAlignment="1" applyProtection="1">
      <alignment horizontal="center" wrapText="1"/>
      <protection/>
    </xf>
    <xf numFmtId="0" fontId="3" fillId="0" borderId="0" xfId="72" applyFont="1" applyAlignment="1">
      <alignment wrapText="1"/>
      <protection/>
    </xf>
    <xf numFmtId="0" fontId="3" fillId="0" borderId="0" xfId="72" applyFont="1">
      <alignment vertical="center"/>
      <protection/>
    </xf>
    <xf numFmtId="181" fontId="3" fillId="0" borderId="11" xfId="72" applyNumberFormat="1" applyFont="1" applyFill="1" applyBorder="1" applyAlignment="1" applyProtection="1">
      <alignment horizontal="right" vertical="center" wrapText="1"/>
      <protection/>
    </xf>
    <xf numFmtId="181" fontId="3" fillId="0" borderId="11" xfId="72" applyNumberFormat="1" applyFont="1" applyFill="1" applyBorder="1" applyAlignment="1">
      <alignment horizontal="right" vertical="center" wrapText="1"/>
      <protection/>
    </xf>
    <xf numFmtId="0" fontId="2" fillId="0" borderId="0" xfId="72" applyFont="1">
      <alignment vertical="center"/>
      <protection/>
    </xf>
    <xf numFmtId="0" fontId="2" fillId="0" borderId="10" xfId="70" applyFont="1" applyFill="1" applyBorder="1" applyAlignment="1">
      <alignment horizontal="right" vertical="center"/>
      <protection/>
    </xf>
    <xf numFmtId="0" fontId="3" fillId="0" borderId="0" xfId="70" applyFont="1">
      <alignment vertical="center"/>
      <protection/>
    </xf>
    <xf numFmtId="0" fontId="28" fillId="0" borderId="0" xfId="70" applyFont="1">
      <alignment vertical="center"/>
      <protection/>
    </xf>
    <xf numFmtId="0" fontId="27" fillId="0" borderId="0" xfId="71" applyFont="1" applyFill="1" applyAlignment="1">
      <alignment horizontal="centerContinuous" vertical="center"/>
      <protection/>
    </xf>
    <xf numFmtId="0" fontId="28" fillId="0" borderId="0" xfId="71" applyFont="1" applyAlignment="1">
      <alignment horizontal="centerContinuous" vertical="center"/>
      <protection/>
    </xf>
    <xf numFmtId="0" fontId="28" fillId="0" borderId="0" xfId="71" applyFont="1">
      <alignment vertical="center"/>
      <protection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0" xfId="75" applyFont="1">
      <alignment/>
      <protection/>
    </xf>
    <xf numFmtId="0" fontId="2" fillId="0" borderId="0" xfId="74" applyFont="1">
      <alignment/>
      <protection/>
    </xf>
    <xf numFmtId="180" fontId="2" fillId="0" borderId="0" xfId="74" applyNumberFormat="1" applyFont="1" applyFill="1" applyAlignment="1" applyProtection="1">
      <alignment horizontal="right" vertical="center"/>
      <protection/>
    </xf>
    <xf numFmtId="180" fontId="2" fillId="0" borderId="0" xfId="75" applyNumberFormat="1" applyFont="1" applyFill="1" applyAlignment="1" applyProtection="1">
      <alignment horizontal="right" vertical="center"/>
      <protection/>
    </xf>
    <xf numFmtId="0" fontId="2" fillId="0" borderId="13" xfId="70" applyFont="1" applyFill="1" applyBorder="1" applyAlignment="1">
      <alignment horizontal="center" vertical="center" wrapText="1"/>
      <protection/>
    </xf>
    <xf numFmtId="0" fontId="3" fillId="0" borderId="0" xfId="75" applyFont="1" applyFill="1" applyAlignment="1">
      <alignment vertical="center" wrapText="1"/>
      <protection/>
    </xf>
    <xf numFmtId="0" fontId="27" fillId="0" borderId="0" xfId="71" applyNumberFormat="1" applyFont="1" applyFill="1" applyAlignment="1" applyProtection="1">
      <alignment horizontal="centerContinuous"/>
      <protection/>
    </xf>
    <xf numFmtId="49" fontId="2" fillId="0" borderId="11" xfId="71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74" applyFont="1" applyFill="1" applyBorder="1" applyAlignment="1">
      <alignment horizontal="left" vertical="center"/>
      <protection/>
    </xf>
    <xf numFmtId="49" fontId="2" fillId="0" borderId="13" xfId="74" applyNumberFormat="1" applyFont="1" applyFill="1" applyBorder="1" applyAlignment="1" applyProtection="1">
      <alignment horizontal="center" vertical="center"/>
      <protection/>
    </xf>
    <xf numFmtId="0" fontId="29" fillId="0" borderId="0" xfId="74" applyFont="1" applyFill="1" applyAlignment="1">
      <alignment vertical="center"/>
      <protection/>
    </xf>
    <xf numFmtId="0" fontId="34" fillId="0" borderId="0" xfId="73" applyFont="1" applyFill="1" applyAlignment="1">
      <alignment horizontal="center" vertical="center"/>
      <protection/>
    </xf>
    <xf numFmtId="0" fontId="1" fillId="0" borderId="0" xfId="73" applyFont="1" applyFill="1">
      <alignment/>
      <protection/>
    </xf>
    <xf numFmtId="0" fontId="34" fillId="0" borderId="0" xfId="73" applyFont="1" applyFill="1" applyAlignment="1">
      <alignment horizontal="right" vertical="center"/>
      <protection/>
    </xf>
    <xf numFmtId="0" fontId="34" fillId="0" borderId="0" xfId="73" applyFont="1" applyFill="1">
      <alignment/>
      <protection/>
    </xf>
    <xf numFmtId="0" fontId="2" fillId="0" borderId="11" xfId="73" applyNumberFormat="1" applyFont="1" applyFill="1" applyBorder="1" applyAlignment="1" applyProtection="1">
      <alignment horizontal="center" vertical="center"/>
      <protection/>
    </xf>
    <xf numFmtId="0" fontId="2" fillId="0" borderId="11" xfId="73" applyFont="1" applyFill="1" applyBorder="1" applyAlignment="1">
      <alignment horizontal="centerContinuous" vertical="center"/>
      <protection/>
    </xf>
    <xf numFmtId="0" fontId="2" fillId="0" borderId="0" xfId="73" applyFont="1" applyFill="1">
      <alignment/>
      <protection/>
    </xf>
    <xf numFmtId="49" fontId="3" fillId="0" borderId="11" xfId="73" applyNumberFormat="1" applyFont="1" applyFill="1" applyBorder="1" applyAlignment="1" applyProtection="1">
      <alignment horizontal="center" vertical="center" wrapText="1"/>
      <protection/>
    </xf>
    <xf numFmtId="0" fontId="3" fillId="0" borderId="0" xfId="73" applyFont="1" applyFill="1">
      <alignment/>
      <protection/>
    </xf>
    <xf numFmtId="49" fontId="3" fillId="0" borderId="11" xfId="73" applyNumberFormat="1" applyFont="1" applyFill="1" applyBorder="1" applyAlignment="1" applyProtection="1">
      <alignment horizontal="left" vertical="center" wrapText="1"/>
      <protection/>
    </xf>
    <xf numFmtId="181" fontId="3" fillId="0" borderId="11" xfId="0" applyNumberFormat="1" applyFont="1" applyFill="1" applyBorder="1" applyAlignment="1" applyProtection="1">
      <alignment horizontal="right" vertical="center" wrapText="1"/>
      <protection/>
    </xf>
    <xf numFmtId="181" fontId="3" fillId="0" borderId="11" xfId="0" applyNumberFormat="1" applyFont="1" applyFill="1" applyBorder="1" applyAlignment="1">
      <alignment horizontal="right" vertical="center" wrapText="1"/>
    </xf>
    <xf numFmtId="0" fontId="1" fillId="0" borderId="11" xfId="71" applyBorder="1">
      <alignment vertical="center"/>
      <protection/>
    </xf>
    <xf numFmtId="0" fontId="1" fillId="0" borderId="0" xfId="71" applyFont="1" applyAlignment="1">
      <alignment wrapText="1"/>
      <protection/>
    </xf>
    <xf numFmtId="0" fontId="1" fillId="0" borderId="0" xfId="71" applyAlignment="1">
      <alignment vertical="center" wrapText="1"/>
      <protection/>
    </xf>
    <xf numFmtId="0" fontId="1" fillId="0" borderId="11" xfId="71" applyBorder="1" applyAlignment="1">
      <alignment vertical="center" wrapText="1"/>
      <protection/>
    </xf>
    <xf numFmtId="0" fontId="1" fillId="0" borderId="11" xfId="71" applyFill="1" applyBorder="1">
      <alignment vertical="center"/>
      <protection/>
    </xf>
    <xf numFmtId="0" fontId="1" fillId="0" borderId="11" xfId="71" applyFill="1" applyBorder="1" applyAlignment="1">
      <alignment vertical="center" wrapText="1"/>
      <protection/>
    </xf>
    <xf numFmtId="0" fontId="34" fillId="0" borderId="11" xfId="71" applyFont="1" applyBorder="1" applyAlignment="1">
      <alignment horizontal="center" vertical="center" wrapText="1"/>
      <protection/>
    </xf>
    <xf numFmtId="0" fontId="1" fillId="0" borderId="0" xfId="71" applyFont="1" applyFill="1" applyAlignment="1">
      <alignment wrapText="1"/>
      <protection/>
    </xf>
    <xf numFmtId="0" fontId="3" fillId="0" borderId="11" xfId="71" applyFont="1" applyFill="1" applyBorder="1" applyAlignment="1">
      <alignment wrapText="1"/>
      <protection/>
    </xf>
    <xf numFmtId="0" fontId="1" fillId="0" borderId="11" xfId="71" applyFont="1" applyFill="1" applyBorder="1" applyAlignment="1">
      <alignment wrapText="1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206" fontId="3" fillId="0" borderId="11" xfId="75" applyNumberFormat="1" applyFont="1" applyFill="1" applyBorder="1" applyAlignment="1" applyProtection="1">
      <alignment horizontal="right" vertical="center" wrapText="1"/>
      <protection/>
    </xf>
    <xf numFmtId="206" fontId="3" fillId="0" borderId="11" xfId="75" applyNumberFormat="1" applyFont="1" applyFill="1" applyBorder="1" applyAlignment="1" applyProtection="1">
      <alignment horizontal="right" vertical="center"/>
      <protection/>
    </xf>
    <xf numFmtId="206" fontId="2" fillId="0" borderId="11" xfId="75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Border="1" applyAlignment="1">
      <alignment horizontal="center" vertical="center"/>
    </xf>
    <xf numFmtId="49" fontId="3" fillId="0" borderId="11" xfId="77" applyNumberFormat="1" applyFont="1" applyFill="1" applyBorder="1" applyAlignment="1">
      <alignment horizontal="center" vertical="center"/>
      <protection/>
    </xf>
    <xf numFmtId="206" fontId="3" fillId="0" borderId="11" xfId="0" applyNumberFormat="1" applyFont="1" applyBorder="1" applyAlignment="1">
      <alignment horizontal="right"/>
    </xf>
    <xf numFmtId="206" fontId="3" fillId="0" borderId="11" xfId="0" applyNumberFormat="1" applyFont="1" applyFill="1" applyBorder="1" applyAlignment="1">
      <alignment horizontal="right"/>
    </xf>
    <xf numFmtId="206" fontId="3" fillId="0" borderId="11" xfId="0" applyNumberFormat="1" applyFont="1" applyBorder="1" applyAlignment="1">
      <alignment horizontal="right"/>
    </xf>
    <xf numFmtId="49" fontId="3" fillId="0" borderId="11" xfId="61" applyNumberFormat="1" applyFont="1" applyFill="1" applyBorder="1" applyAlignment="1" applyProtection="1">
      <alignment horizontal="left" vertical="center" wrapText="1"/>
      <protection/>
    </xf>
    <xf numFmtId="49" fontId="3" fillId="0" borderId="11" xfId="61" applyNumberFormat="1" applyFont="1" applyFill="1" applyBorder="1" applyAlignment="1" applyProtection="1">
      <alignment horizontal="left" vertical="center" wrapText="1"/>
      <protection/>
    </xf>
    <xf numFmtId="200" fontId="3" fillId="0" borderId="11" xfId="68" applyNumberFormat="1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>
      <alignment horizontal="center" vertical="center"/>
    </xf>
    <xf numFmtId="206" fontId="2" fillId="0" borderId="11" xfId="75" applyNumberFormat="1" applyFont="1" applyFill="1" applyBorder="1" applyAlignment="1" applyProtection="1">
      <alignment horizontal="right" vertical="center" wrapText="1"/>
      <protection/>
    </xf>
    <xf numFmtId="206" fontId="3" fillId="0" borderId="11" xfId="0" applyNumberFormat="1" applyFont="1" applyBorder="1" applyAlignment="1">
      <alignment horizontal="right"/>
    </xf>
    <xf numFmtId="49" fontId="3" fillId="0" borderId="11" xfId="61" applyNumberFormat="1" applyFont="1" applyFill="1" applyBorder="1" applyAlignment="1" applyProtection="1">
      <alignment horizontal="center" vertical="center" wrapText="1"/>
      <protection/>
    </xf>
    <xf numFmtId="49" fontId="3" fillId="0" borderId="11" xfId="61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wrapText="1"/>
    </xf>
    <xf numFmtId="206" fontId="3" fillId="0" borderId="11" xfId="75" applyNumberFormat="1" applyFont="1" applyFill="1" applyBorder="1" applyAlignment="1" applyProtection="1">
      <alignment horizontal="right" vertical="center" wrapText="1"/>
      <protection/>
    </xf>
    <xf numFmtId="206" fontId="3" fillId="0" borderId="11" xfId="75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Border="1" applyAlignment="1">
      <alignment horizontal="right"/>
    </xf>
    <xf numFmtId="0" fontId="1" fillId="0" borderId="11" xfId="70" applyBorder="1">
      <alignment vertical="center"/>
      <protection/>
    </xf>
    <xf numFmtId="0" fontId="1" fillId="24" borderId="11" xfId="70" applyFill="1" applyBorder="1">
      <alignment/>
      <protection/>
    </xf>
    <xf numFmtId="49" fontId="2" fillId="0" borderId="11" xfId="61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2" fillId="0" borderId="11" xfId="75" applyNumberFormat="1" applyFont="1" applyFill="1" applyBorder="1" applyAlignment="1" applyProtection="1">
      <alignment vertical="center"/>
      <protection/>
    </xf>
    <xf numFmtId="181" fontId="2" fillId="0" borderId="11" xfId="70" applyNumberFormat="1" applyFont="1" applyFill="1" applyBorder="1" applyAlignment="1" applyProtection="1">
      <alignment horizontal="right" vertical="center" wrapText="1"/>
      <protection/>
    </xf>
    <xf numFmtId="181" fontId="2" fillId="0" borderId="11" xfId="70" applyNumberFormat="1" applyFont="1" applyFill="1" applyBorder="1" applyAlignment="1">
      <alignment horizontal="right" vertical="center" wrapText="1"/>
      <protection/>
    </xf>
    <xf numFmtId="0" fontId="34" fillId="0" borderId="0" xfId="70" applyFont="1">
      <alignment vertical="center"/>
      <protection/>
    </xf>
    <xf numFmtId="0" fontId="2" fillId="0" borderId="11" xfId="0" applyFont="1" applyBorder="1" applyAlignment="1">
      <alignment horizontal="left" wrapText="1"/>
    </xf>
    <xf numFmtId="0" fontId="34" fillId="0" borderId="11" xfId="70" applyFont="1" applyBorder="1">
      <alignment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49" fontId="2" fillId="0" borderId="11" xfId="77" applyNumberFormat="1" applyFont="1" applyFill="1" applyBorder="1" applyAlignment="1">
      <alignment horizontal="center" vertical="center"/>
      <protection/>
    </xf>
    <xf numFmtId="49" fontId="2" fillId="0" borderId="11" xfId="61" applyNumberFormat="1" applyFont="1" applyFill="1" applyBorder="1" applyAlignment="1" applyProtection="1">
      <alignment horizontal="center" vertical="center" wrapText="1"/>
      <protection/>
    </xf>
    <xf numFmtId="206" fontId="2" fillId="0" borderId="11" xfId="70" applyNumberFormat="1" applyFont="1" applyFill="1" applyBorder="1" applyAlignment="1">
      <alignment horizontal="right" vertical="center" wrapText="1"/>
      <protection/>
    </xf>
    <xf numFmtId="206" fontId="2" fillId="0" borderId="11" xfId="70" applyNumberFormat="1" applyFont="1" applyFill="1" applyBorder="1" applyAlignment="1" applyProtection="1">
      <alignment horizontal="right" vertical="center" wrapText="1"/>
      <protection/>
    </xf>
    <xf numFmtId="206" fontId="3" fillId="0" borderId="11" xfId="61" applyNumberFormat="1" applyFont="1" applyFill="1" applyBorder="1" applyAlignment="1">
      <alignment horizontal="right" vertical="center" wrapText="1"/>
      <protection/>
    </xf>
    <xf numFmtId="206" fontId="3" fillId="0" borderId="11" xfId="70" applyNumberFormat="1" applyFont="1" applyBorder="1" applyAlignment="1">
      <alignment horizontal="right" vertical="center"/>
      <protection/>
    </xf>
    <xf numFmtId="206" fontId="2" fillId="0" borderId="11" xfId="61" applyNumberFormat="1" applyFont="1" applyFill="1" applyBorder="1" applyAlignment="1">
      <alignment horizontal="right" vertical="center" wrapText="1"/>
      <protection/>
    </xf>
    <xf numFmtId="206" fontId="2" fillId="0" borderId="11" xfId="70" applyNumberFormat="1" applyFont="1" applyBorder="1" applyAlignment="1">
      <alignment horizontal="right" vertical="center"/>
      <protection/>
    </xf>
    <xf numFmtId="206" fontId="3" fillId="0" borderId="11" xfId="61" applyNumberFormat="1" applyFont="1" applyFill="1" applyBorder="1" applyAlignment="1">
      <alignment horizontal="right" vertical="center" wrapText="1"/>
      <protection/>
    </xf>
    <xf numFmtId="206" fontId="2" fillId="0" borderId="11" xfId="61" applyNumberFormat="1" applyFont="1" applyFill="1" applyBorder="1" applyAlignment="1">
      <alignment horizontal="right" vertical="center" wrapText="1"/>
      <protection/>
    </xf>
    <xf numFmtId="206" fontId="1" fillId="0" borderId="11" xfId="70" applyNumberFormat="1" applyBorder="1" applyAlignment="1">
      <alignment horizontal="right" vertical="center"/>
      <protection/>
    </xf>
    <xf numFmtId="0" fontId="37" fillId="0" borderId="18" xfId="0" applyFont="1" applyFill="1" applyBorder="1" applyAlignment="1">
      <alignment horizontal="left" vertical="center" shrinkToFit="1"/>
    </xf>
    <xf numFmtId="225" fontId="3" fillId="0" borderId="11" xfId="74" applyNumberFormat="1" applyFont="1" applyFill="1" applyBorder="1" applyAlignment="1" applyProtection="1">
      <alignment horizontal="right" vertical="center" wrapText="1"/>
      <protection/>
    </xf>
    <xf numFmtId="225" fontId="3" fillId="0" borderId="15" xfId="74" applyNumberFormat="1" applyFont="1" applyFill="1" applyBorder="1" applyAlignment="1" applyProtection="1">
      <alignment horizontal="right" vertical="center" wrapText="1"/>
      <protection/>
    </xf>
    <xf numFmtId="225" fontId="2" fillId="0" borderId="11" xfId="74" applyNumberFormat="1" applyFont="1" applyFill="1" applyBorder="1" applyAlignment="1" applyProtection="1">
      <alignment horizontal="right" vertical="center" wrapText="1"/>
      <protection/>
    </xf>
    <xf numFmtId="0" fontId="3" fillId="0" borderId="11" xfId="71" applyFont="1" applyBorder="1">
      <alignment vertical="center"/>
      <protection/>
    </xf>
    <xf numFmtId="200" fontId="3" fillId="24" borderId="11" xfId="76" applyNumberFormat="1" applyFont="1" applyFill="1" applyBorder="1" applyAlignment="1">
      <alignment horizontal="left" vertical="center" wrapText="1" shrinkToFit="1"/>
      <protection/>
    </xf>
    <xf numFmtId="200" fontId="3" fillId="24" borderId="11" xfId="69" applyNumberFormat="1" applyFont="1" applyFill="1" applyBorder="1" applyAlignment="1">
      <alignment horizontal="left" vertical="center" wrapText="1"/>
      <protection/>
    </xf>
    <xf numFmtId="0" fontId="3" fillId="24" borderId="11" xfId="0" applyFont="1" applyFill="1" applyBorder="1" applyAlignment="1">
      <alignment horizontal="left" vertical="center" wrapText="1"/>
    </xf>
    <xf numFmtId="200" fontId="3" fillId="24" borderId="11" xfId="76" applyNumberFormat="1" applyFont="1" applyFill="1" applyBorder="1" applyAlignment="1">
      <alignment horizontal="left" vertical="center" wrapText="1"/>
      <protection/>
    </xf>
    <xf numFmtId="0" fontId="3" fillId="24" borderId="11" xfId="69" applyFont="1" applyFill="1" applyBorder="1" applyAlignment="1">
      <alignment horizontal="left" vertical="center" wrapText="1"/>
      <protection/>
    </xf>
    <xf numFmtId="200" fontId="3" fillId="24" borderId="11" xfId="69" applyNumberFormat="1" applyFont="1" applyFill="1" applyBorder="1" applyAlignment="1">
      <alignment horizontal="right" vertical="center" wrapText="1"/>
      <protection/>
    </xf>
    <xf numFmtId="0" fontId="3" fillId="0" borderId="11" xfId="72" applyFont="1" applyBorder="1">
      <alignment vertical="center"/>
      <protection/>
    </xf>
    <xf numFmtId="0" fontId="3" fillId="0" borderId="11" xfId="72" applyFont="1" applyFill="1" applyBorder="1">
      <alignment vertical="center"/>
      <protection/>
    </xf>
    <xf numFmtId="225" fontId="3" fillId="0" borderId="11" xfId="73" applyNumberFormat="1" applyFont="1" applyFill="1" applyBorder="1" applyAlignment="1" applyProtection="1">
      <alignment horizontal="right" vertical="center"/>
      <protection/>
    </xf>
    <xf numFmtId="0" fontId="3" fillId="0" borderId="11" xfId="0" applyFont="1" applyBorder="1" applyAlignment="1">
      <alignment horizontal="center" vertical="center" wrapText="1"/>
    </xf>
    <xf numFmtId="49" fontId="3" fillId="0" borderId="11" xfId="75" applyNumberFormat="1" applyFont="1" applyFill="1" applyBorder="1" applyAlignment="1" applyProtection="1">
      <alignment vertical="center" wrapText="1"/>
      <protection/>
    </xf>
    <xf numFmtId="49" fontId="3" fillId="0" borderId="11" xfId="75" applyNumberFormat="1" applyFont="1" applyFill="1" applyBorder="1" applyAlignment="1" applyProtection="1">
      <alignment horizontal="left" vertical="center" wrapText="1"/>
      <protection/>
    </xf>
    <xf numFmtId="0" fontId="37" fillId="0" borderId="11" xfId="0" applyFont="1" applyBorder="1" applyAlignment="1">
      <alignment horizontal="left" vertical="center" wrapText="1"/>
    </xf>
    <xf numFmtId="206" fontId="3" fillId="0" borderId="11" xfId="70" applyNumberFormat="1" applyFont="1" applyFill="1" applyBorder="1" applyAlignment="1">
      <alignment horizontal="right" vertical="center" wrapText="1"/>
      <protection/>
    </xf>
    <xf numFmtId="200" fontId="3" fillId="24" borderId="11" xfId="76" applyNumberFormat="1" applyFont="1" applyFill="1" applyBorder="1" applyAlignment="1">
      <alignment horizontal="left" vertical="center" wrapText="1" shrinkToFit="1"/>
      <protection/>
    </xf>
    <xf numFmtId="200" fontId="3" fillId="24" borderId="11" xfId="76" applyNumberFormat="1" applyFont="1" applyFill="1" applyBorder="1" applyAlignment="1">
      <alignment horizontal="left" vertical="center" wrapText="1"/>
      <protection/>
    </xf>
    <xf numFmtId="206" fontId="2" fillId="0" borderId="11" xfId="75" applyNumberFormat="1" applyFont="1" applyFill="1" applyBorder="1" applyAlignment="1" applyProtection="1">
      <alignment vertical="center"/>
      <protection/>
    </xf>
    <xf numFmtId="206" fontId="2" fillId="0" borderId="11" xfId="75" applyNumberFormat="1" applyFont="1" applyFill="1" applyBorder="1" applyAlignment="1" applyProtection="1">
      <alignment horizontal="right" vertical="center" wrapText="1"/>
      <protection/>
    </xf>
    <xf numFmtId="49" fontId="3" fillId="0" borderId="11" xfId="75" applyNumberFormat="1" applyFont="1" applyFill="1" applyBorder="1" applyAlignment="1" applyProtection="1">
      <alignment horizontal="center" vertical="center"/>
      <protection/>
    </xf>
    <xf numFmtId="200" fontId="3" fillId="24" borderId="11" xfId="69" applyNumberFormat="1" applyFont="1" applyFill="1" applyBorder="1" applyAlignment="1">
      <alignment horizontal="left" vertical="center" wrapText="1"/>
      <protection/>
    </xf>
    <xf numFmtId="200" fontId="3" fillId="0" borderId="11" xfId="68" applyNumberFormat="1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>
      <alignment horizontal="center" vertical="center" wrapText="1"/>
    </xf>
    <xf numFmtId="0" fontId="3" fillId="24" borderId="11" xfId="63" applyFont="1" applyFill="1" applyBorder="1" applyAlignment="1">
      <alignment horizontal="left" vertical="center" wrapText="1"/>
      <protection/>
    </xf>
    <xf numFmtId="0" fontId="3" fillId="24" borderId="11" xfId="64" applyFont="1" applyFill="1" applyBorder="1" applyAlignment="1">
      <alignment horizontal="left" vertical="center" wrapText="1"/>
      <protection/>
    </xf>
    <xf numFmtId="0" fontId="3" fillId="24" borderId="11" xfId="0" applyFont="1" applyFill="1" applyBorder="1" applyAlignment="1">
      <alignment horizontal="left" vertical="center" wrapText="1"/>
    </xf>
    <xf numFmtId="0" fontId="3" fillId="24" borderId="11" xfId="62" applyFont="1" applyFill="1" applyBorder="1" applyAlignment="1">
      <alignment horizontal="left" vertical="center" wrapText="1"/>
      <protection/>
    </xf>
    <xf numFmtId="0" fontId="3" fillId="24" borderId="11" xfId="66" applyFont="1" applyFill="1" applyBorder="1" applyAlignment="1">
      <alignment horizontal="left" vertical="center" wrapText="1"/>
      <protection/>
    </xf>
    <xf numFmtId="49" fontId="3" fillId="0" borderId="11" xfId="77" applyNumberFormat="1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71" applyFont="1" applyBorder="1" applyAlignment="1">
      <alignment horizontal="left" vertical="center" wrapText="1"/>
      <protection/>
    </xf>
    <xf numFmtId="0" fontId="37" fillId="0" borderId="11" xfId="65" applyNumberFormat="1" applyFont="1" applyBorder="1" applyAlignment="1">
      <alignment horizontal="left" vertical="center" wrapText="1"/>
      <protection/>
    </xf>
    <xf numFmtId="0" fontId="3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49" fontId="3" fillId="0" borderId="11" xfId="75" applyNumberFormat="1" applyFont="1" applyFill="1" applyBorder="1" applyAlignment="1" applyProtection="1">
      <alignment horizontal="center" vertical="center" wrapText="1"/>
      <protection/>
    </xf>
    <xf numFmtId="49" fontId="3" fillId="0" borderId="11" xfId="75" applyNumberFormat="1" applyFont="1" applyFill="1" applyBorder="1" applyAlignment="1" applyProtection="1">
      <alignment horizontal="center" vertical="center" wrapText="1"/>
      <protection/>
    </xf>
    <xf numFmtId="57" fontId="6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2" fillId="0" borderId="11" xfId="71" applyNumberFormat="1" applyFont="1" applyFill="1" applyBorder="1" applyAlignment="1" applyProtection="1">
      <alignment horizontal="left" vertical="center" wrapText="1"/>
      <protection/>
    </xf>
    <xf numFmtId="0" fontId="2" fillId="0" borderId="11" xfId="71" applyNumberFormat="1" applyFont="1" applyFill="1" applyBorder="1" applyAlignment="1" applyProtection="1">
      <alignment horizontal="left" vertical="center" wrapText="1"/>
      <protection/>
    </xf>
    <xf numFmtId="0" fontId="2" fillId="0" borderId="13" xfId="71" applyNumberFormat="1" applyFont="1" applyFill="1" applyBorder="1" applyAlignment="1" applyProtection="1">
      <alignment horizontal="left" vertical="center" wrapText="1"/>
      <protection/>
    </xf>
    <xf numFmtId="220" fontId="2" fillId="0" borderId="11" xfId="71" applyNumberFormat="1" applyFont="1" applyFill="1" applyBorder="1" applyAlignment="1" applyProtection="1">
      <alignment horizontal="right" vertical="center" wrapText="1"/>
      <protection/>
    </xf>
    <xf numFmtId="181" fontId="2" fillId="0" borderId="11" xfId="71" applyNumberFormat="1" applyFont="1" applyFill="1" applyBorder="1" applyAlignment="1">
      <alignment horizontal="right" vertical="center" wrapText="1"/>
      <protection/>
    </xf>
    <xf numFmtId="0" fontId="34" fillId="0" borderId="0" xfId="71" applyFont="1" applyFill="1" applyAlignment="1">
      <alignment/>
      <protection/>
    </xf>
    <xf numFmtId="0" fontId="34" fillId="0" borderId="0" xfId="71" applyFont="1">
      <alignment vertical="center"/>
      <protection/>
    </xf>
    <xf numFmtId="181" fontId="2" fillId="0" borderId="11" xfId="72" applyNumberFormat="1" applyFont="1" applyFill="1" applyBorder="1" applyAlignment="1" applyProtection="1">
      <alignment horizontal="right" vertical="center" wrapText="1"/>
      <protection/>
    </xf>
    <xf numFmtId="181" fontId="2" fillId="0" borderId="11" xfId="72" applyNumberFormat="1" applyFont="1" applyFill="1" applyBorder="1" applyAlignment="1">
      <alignment horizontal="right" vertical="center" wrapText="1"/>
      <protection/>
    </xf>
    <xf numFmtId="0" fontId="2" fillId="0" borderId="0" xfId="72" applyFont="1" applyFill="1">
      <alignment vertical="center"/>
      <protection/>
    </xf>
    <xf numFmtId="0" fontId="34" fillId="0" borderId="0" xfId="71" applyFont="1" applyFill="1">
      <alignment vertical="center"/>
      <protection/>
    </xf>
    <xf numFmtId="0" fontId="2" fillId="0" borderId="0" xfId="71" applyFont="1" applyFill="1">
      <alignment vertical="center"/>
      <protection/>
    </xf>
    <xf numFmtId="0" fontId="2" fillId="0" borderId="11" xfId="0" applyFont="1" applyBorder="1" applyAlignment="1">
      <alignment horizontal="center" vertical="center" wrapText="1"/>
    </xf>
    <xf numFmtId="49" fontId="3" fillId="0" borderId="11" xfId="61" applyNumberFormat="1" applyFont="1" applyFill="1" applyBorder="1" applyAlignment="1" applyProtection="1">
      <alignment horizontal="left" wrapText="1"/>
      <protection/>
    </xf>
    <xf numFmtId="49" fontId="3" fillId="0" borderId="11" xfId="61" applyNumberFormat="1" applyFont="1" applyFill="1" applyBorder="1" applyAlignment="1" applyProtection="1">
      <alignment horizontal="center" wrapText="1"/>
      <protection/>
    </xf>
    <xf numFmtId="206" fontId="3" fillId="0" borderId="11" xfId="75" applyNumberFormat="1" applyFont="1" applyFill="1" applyBorder="1" applyAlignment="1" applyProtection="1">
      <alignment horizontal="right" wrapText="1"/>
      <protection/>
    </xf>
    <xf numFmtId="4" fontId="3" fillId="0" borderId="11" xfId="61" applyNumberFormat="1" applyFont="1" applyFill="1" applyBorder="1" applyAlignment="1">
      <alignment horizontal="right" wrapText="1"/>
      <protection/>
    </xf>
    <xf numFmtId="4" fontId="3" fillId="0" borderId="11" xfId="61" applyNumberFormat="1" applyFont="1" applyFill="1" applyBorder="1" applyAlignment="1" applyProtection="1">
      <alignment horizontal="right" wrapText="1"/>
      <protection/>
    </xf>
    <xf numFmtId="200" fontId="3" fillId="0" borderId="11" xfId="68" applyNumberFormat="1" applyFont="1" applyFill="1" applyBorder="1" applyAlignment="1" applyProtection="1">
      <alignment horizontal="left" wrapText="1"/>
      <protection locked="0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206" fontId="3" fillId="0" borderId="11" xfId="75" applyNumberFormat="1" applyFont="1" applyFill="1" applyBorder="1" applyAlignment="1" applyProtection="1">
      <alignment horizontal="right" wrapText="1"/>
      <protection/>
    </xf>
    <xf numFmtId="49" fontId="3" fillId="0" borderId="11" xfId="77" applyNumberFormat="1" applyFont="1" applyFill="1" applyBorder="1" applyAlignment="1">
      <alignment horizontal="center"/>
      <protection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/>
    </xf>
    <xf numFmtId="49" fontId="3" fillId="0" borderId="11" xfId="61" applyNumberFormat="1" applyFont="1" applyFill="1" applyBorder="1" applyAlignment="1" applyProtection="1">
      <alignment horizontal="left" wrapText="1"/>
      <protection/>
    </xf>
    <xf numFmtId="49" fontId="3" fillId="0" borderId="11" xfId="61" applyNumberFormat="1" applyFont="1" applyFill="1" applyBorder="1" applyAlignment="1" applyProtection="1">
      <alignment horizontal="center" wrapText="1"/>
      <protection/>
    </xf>
    <xf numFmtId="0" fontId="3" fillId="0" borderId="11" xfId="0" applyFont="1" applyBorder="1" applyAlignment="1">
      <alignment horizontal="center"/>
    </xf>
    <xf numFmtId="49" fontId="3" fillId="0" borderId="11" xfId="77" applyNumberFormat="1" applyFont="1" applyFill="1" applyBorder="1" applyAlignment="1">
      <alignment horizontal="center"/>
      <protection/>
    </xf>
    <xf numFmtId="4" fontId="3" fillId="0" borderId="11" xfId="61" applyNumberFormat="1" applyFont="1" applyFill="1" applyBorder="1" applyAlignment="1">
      <alignment horizontal="right" wrapText="1"/>
      <protection/>
    </xf>
    <xf numFmtId="4" fontId="3" fillId="0" borderId="11" xfId="61" applyNumberFormat="1" applyFont="1" applyFill="1" applyBorder="1" applyAlignment="1" applyProtection="1">
      <alignment horizontal="right" wrapText="1"/>
      <protection/>
    </xf>
    <xf numFmtId="0" fontId="3" fillId="0" borderId="11" xfId="0" applyFont="1" applyBorder="1" applyAlignment="1">
      <alignment wrapText="1"/>
    </xf>
    <xf numFmtId="200" fontId="3" fillId="0" borderId="11" xfId="68" applyNumberFormat="1" applyFont="1" applyFill="1" applyBorder="1" applyAlignment="1" applyProtection="1">
      <alignment horizontal="left" wrapText="1"/>
      <protection locked="0"/>
    </xf>
    <xf numFmtId="206" fontId="3" fillId="0" borderId="11" xfId="75" applyNumberFormat="1" applyFont="1" applyFill="1" applyBorder="1" applyAlignment="1" applyProtection="1">
      <alignment horizontal="right" wrapText="1"/>
      <protection/>
    </xf>
    <xf numFmtId="49" fontId="3" fillId="0" borderId="11" xfId="71" applyNumberFormat="1" applyFont="1" applyFill="1" applyBorder="1" applyAlignment="1" applyProtection="1">
      <alignment horizontal="left" wrapText="1"/>
      <protection/>
    </xf>
    <xf numFmtId="0" fontId="37" fillId="0" borderId="11" xfId="0" applyFont="1" applyBorder="1" applyAlignment="1">
      <alignment horizontal="left" wrapText="1"/>
    </xf>
    <xf numFmtId="220" fontId="3" fillId="0" borderId="13" xfId="71" applyNumberFormat="1" applyFont="1" applyFill="1" applyBorder="1" applyAlignment="1" applyProtection="1">
      <alignment horizontal="right" wrapText="1"/>
      <protection/>
    </xf>
    <xf numFmtId="220" fontId="3" fillId="0" borderId="11" xfId="71" applyNumberFormat="1" applyFont="1" applyFill="1" applyBorder="1" applyAlignment="1" applyProtection="1">
      <alignment horizontal="right" wrapText="1"/>
      <protection/>
    </xf>
    <xf numFmtId="181" fontId="3" fillId="0" borderId="11" xfId="71" applyNumberFormat="1" applyFont="1" applyFill="1" applyBorder="1" applyAlignment="1">
      <alignment horizontal="right" wrapText="1"/>
      <protection/>
    </xf>
    <xf numFmtId="49" fontId="38" fillId="0" borderId="11" xfId="77" applyNumberFormat="1" applyFont="1" applyFill="1" applyBorder="1" applyAlignment="1">
      <alignment horizontal="center" wrapText="1"/>
      <protection/>
    </xf>
    <xf numFmtId="0" fontId="3" fillId="0" borderId="11" xfId="71" applyFont="1" applyBorder="1" applyAlignment="1">
      <alignment wrapText="1"/>
      <protection/>
    </xf>
    <xf numFmtId="0" fontId="3" fillId="0" borderId="13" xfId="71" applyNumberFormat="1" applyFont="1" applyFill="1" applyBorder="1" applyAlignment="1" applyProtection="1">
      <alignment horizontal="left" wrapText="1"/>
      <protection/>
    </xf>
    <xf numFmtId="200" fontId="3" fillId="24" borderId="11" xfId="76" applyNumberFormat="1" applyFont="1" applyFill="1" applyBorder="1" applyAlignment="1">
      <alignment horizontal="left" wrapText="1" shrinkToFit="1"/>
      <protection/>
    </xf>
    <xf numFmtId="200" fontId="3" fillId="24" borderId="11" xfId="76" applyNumberFormat="1" applyFont="1" applyFill="1" applyBorder="1" applyAlignment="1">
      <alignment horizontal="left" wrapText="1"/>
      <protection/>
    </xf>
    <xf numFmtId="0" fontId="3" fillId="24" borderId="11" xfId="0" applyFont="1" applyFill="1" applyBorder="1" applyAlignment="1">
      <alignment horizontal="left" wrapText="1"/>
    </xf>
    <xf numFmtId="0" fontId="3" fillId="0" borderId="11" xfId="71" applyNumberFormat="1" applyFont="1" applyFill="1" applyBorder="1" applyAlignment="1" applyProtection="1">
      <alignment horizontal="left" wrapText="1"/>
      <protection/>
    </xf>
    <xf numFmtId="0" fontId="1" fillId="24" borderId="11" xfId="67" applyFont="1" applyFill="1" applyBorder="1">
      <alignment/>
      <protection/>
    </xf>
    <xf numFmtId="49" fontId="1" fillId="24" borderId="11" xfId="67" applyNumberFormat="1" applyFont="1" applyFill="1" applyBorder="1" applyAlignment="1">
      <alignment horizontal="center" vertical="center" wrapText="1"/>
      <protection/>
    </xf>
    <xf numFmtId="0" fontId="39" fillId="24" borderId="11" xfId="0" applyFont="1" applyFill="1" applyBorder="1" applyAlignment="1">
      <alignment horizontal="left" vertical="center" wrapText="1"/>
    </xf>
    <xf numFmtId="0" fontId="1" fillId="24" borderId="11" xfId="0" applyFont="1" applyFill="1" applyBorder="1" applyAlignment="1">
      <alignment horizontal="left" vertical="center" wrapText="1"/>
    </xf>
    <xf numFmtId="0" fontId="1" fillId="24" borderId="11" xfId="67" applyFont="1" applyFill="1" applyBorder="1" applyAlignment="1">
      <alignment horizontal="left" wrapText="1"/>
      <protection/>
    </xf>
    <xf numFmtId="0" fontId="1" fillId="24" borderId="11" xfId="67" applyFont="1" applyFill="1" applyBorder="1" applyAlignment="1">
      <alignment horizontal="left"/>
      <protection/>
    </xf>
    <xf numFmtId="49" fontId="1" fillId="24" borderId="11" xfId="67" applyNumberFormat="1" applyFont="1" applyFill="1" applyBorder="1" applyAlignment="1">
      <alignment horizontal="left" vertical="center"/>
      <protection/>
    </xf>
    <xf numFmtId="0" fontId="1" fillId="24" borderId="11" xfId="67" applyFill="1" applyBorder="1" applyAlignment="1">
      <alignment horizontal="left" vertical="center"/>
      <protection/>
    </xf>
    <xf numFmtId="0" fontId="1" fillId="0" borderId="11" xfId="71" applyFont="1" applyBorder="1" applyAlignment="1">
      <alignment/>
      <protection/>
    </xf>
    <xf numFmtId="49" fontId="1" fillId="24" borderId="11" xfId="67" applyNumberFormat="1" applyFont="1" applyFill="1" applyBorder="1" applyAlignment="1">
      <alignment horizontal="left" vertical="center"/>
      <protection/>
    </xf>
    <xf numFmtId="0" fontId="39" fillId="0" borderId="11" xfId="0" applyFont="1" applyBorder="1" applyAlignment="1">
      <alignment horizontal="left" vertical="center" wrapText="1"/>
    </xf>
    <xf numFmtId="0" fontId="1" fillId="24" borderId="11" xfId="67" applyFont="1" applyFill="1" applyBorder="1" applyAlignment="1">
      <alignment horizontal="left" vertical="center" wrapText="1"/>
      <protection/>
    </xf>
    <xf numFmtId="206" fontId="1" fillId="24" borderId="11" xfId="67" applyNumberFormat="1" applyFont="1" applyFill="1" applyBorder="1" applyAlignment="1">
      <alignment vertical="center" wrapText="1"/>
      <protection/>
    </xf>
    <xf numFmtId="206" fontId="2" fillId="0" borderId="11" xfId="71" applyNumberFormat="1" applyFont="1" applyFill="1" applyBorder="1" applyAlignment="1" applyProtection="1">
      <alignment vertical="center" wrapText="1"/>
      <protection/>
    </xf>
    <xf numFmtId="206" fontId="3" fillId="0" borderId="11" xfId="71" applyNumberFormat="1" applyFont="1" applyFill="1" applyBorder="1" applyAlignment="1" applyProtection="1">
      <alignment vertical="center" wrapText="1"/>
      <protection/>
    </xf>
    <xf numFmtId="206" fontId="3" fillId="0" borderId="11" xfId="0" applyNumberFormat="1" applyFont="1" applyFill="1" applyBorder="1" applyAlignment="1" applyProtection="1">
      <alignment vertical="center" wrapText="1"/>
      <protection/>
    </xf>
    <xf numFmtId="206" fontId="1" fillId="0" borderId="11" xfId="71" applyNumberFormat="1" applyBorder="1" applyAlignment="1">
      <alignment vertical="center"/>
      <protection/>
    </xf>
    <xf numFmtId="206" fontId="1" fillId="24" borderId="11" xfId="0" applyNumberFormat="1" applyFont="1" applyFill="1" applyBorder="1" applyAlignment="1">
      <alignment vertical="center" wrapText="1"/>
    </xf>
    <xf numFmtId="206" fontId="1" fillId="24" borderId="11" xfId="67" applyNumberFormat="1" applyFont="1" applyFill="1" applyBorder="1" applyAlignment="1">
      <alignment/>
      <protection/>
    </xf>
    <xf numFmtId="206" fontId="1" fillId="24" borderId="11" xfId="67" applyNumberFormat="1" applyFont="1" applyFill="1" applyBorder="1" applyAlignment="1">
      <alignment vertical="center"/>
      <protection/>
    </xf>
    <xf numFmtId="206" fontId="1" fillId="24" borderId="11" xfId="67" applyNumberFormat="1" applyFill="1" applyBorder="1" applyAlignment="1">
      <alignment vertical="center"/>
      <protection/>
    </xf>
    <xf numFmtId="206" fontId="1" fillId="24" borderId="11" xfId="67" applyNumberFormat="1" applyFill="1" applyBorder="1" applyAlignment="1">
      <alignment/>
      <protection/>
    </xf>
    <xf numFmtId="206" fontId="1" fillId="0" borderId="11" xfId="71" applyNumberFormat="1" applyFont="1" applyBorder="1" applyAlignment="1">
      <alignment/>
      <protection/>
    </xf>
    <xf numFmtId="206" fontId="2" fillId="0" borderId="13" xfId="71" applyNumberFormat="1" applyFont="1" applyFill="1" applyBorder="1" applyAlignment="1" applyProtection="1">
      <alignment horizontal="right" vertical="center" wrapText="1"/>
      <protection/>
    </xf>
    <xf numFmtId="206" fontId="1" fillId="24" borderId="11" xfId="67" applyNumberFormat="1" applyFont="1" applyFill="1" applyBorder="1" applyAlignment="1">
      <alignment horizontal="right"/>
      <protection/>
    </xf>
    <xf numFmtId="206" fontId="2" fillId="0" borderId="11" xfId="71" applyNumberFormat="1" applyFont="1" applyFill="1" applyBorder="1" applyAlignment="1" applyProtection="1">
      <alignment horizontal="right" vertical="center" wrapText="1"/>
      <protection/>
    </xf>
    <xf numFmtId="206" fontId="3" fillId="0" borderId="13" xfId="71" applyNumberFormat="1" applyFont="1" applyFill="1" applyBorder="1" applyAlignment="1" applyProtection="1">
      <alignment horizontal="right" wrapText="1"/>
      <protection/>
    </xf>
    <xf numFmtId="206" fontId="3" fillId="0" borderId="11" xfId="71" applyNumberFormat="1" applyFont="1" applyFill="1" applyBorder="1" applyAlignment="1" applyProtection="1">
      <alignment horizontal="right" wrapText="1"/>
      <protection/>
    </xf>
    <xf numFmtId="0" fontId="2" fillId="0" borderId="11" xfId="71" applyFont="1" applyBorder="1" applyAlignment="1">
      <alignment horizontal="center" vertical="center" wrapText="1"/>
      <protection/>
    </xf>
    <xf numFmtId="0" fontId="2" fillId="0" borderId="12" xfId="71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4" fillId="0" borderId="0" xfId="74" applyNumberFormat="1" applyFont="1" applyFill="1" applyAlignment="1" applyProtection="1">
      <alignment horizontal="center" vertical="center"/>
      <protection/>
    </xf>
    <xf numFmtId="0" fontId="2" fillId="0" borderId="11" xfId="70" applyFont="1" applyFill="1" applyBorder="1" applyAlignment="1">
      <alignment horizontal="center" vertical="center" wrapText="1"/>
      <protection/>
    </xf>
    <xf numFmtId="0" fontId="3" fillId="0" borderId="10" xfId="70" applyFont="1" applyFill="1" applyBorder="1" applyAlignment="1">
      <alignment/>
      <protection/>
    </xf>
    <xf numFmtId="0" fontId="27" fillId="0" borderId="0" xfId="70" applyFont="1" applyAlignment="1">
      <alignment horizontal="center" vertical="center"/>
      <protection/>
    </xf>
    <xf numFmtId="0" fontId="2" fillId="0" borderId="0" xfId="70" applyFont="1" applyAlignment="1">
      <alignment vertical="center"/>
      <protection/>
    </xf>
    <xf numFmtId="0" fontId="2" fillId="0" borderId="11" xfId="70" applyNumberFormat="1" applyFont="1" applyFill="1" applyBorder="1" applyAlignment="1" applyProtection="1">
      <alignment horizontal="center" vertical="center"/>
      <protection/>
    </xf>
    <xf numFmtId="0" fontId="1" fillId="0" borderId="11" xfId="70" applyBorder="1" applyAlignment="1">
      <alignment horizontal="center" vertical="center"/>
      <protection/>
    </xf>
    <xf numFmtId="0" fontId="27" fillId="0" borderId="0" xfId="0" applyFont="1" applyAlignment="1">
      <alignment horizontal="center"/>
    </xf>
    <xf numFmtId="0" fontId="2" fillId="0" borderId="12" xfId="71" applyNumberFormat="1" applyFont="1" applyFill="1" applyBorder="1" applyAlignment="1" applyProtection="1">
      <alignment horizontal="center" vertical="center"/>
      <protection/>
    </xf>
    <xf numFmtId="0" fontId="2" fillId="0" borderId="15" xfId="71" applyNumberFormat="1" applyFont="1" applyFill="1" applyBorder="1" applyAlignment="1" applyProtection="1">
      <alignment horizontal="center" vertical="center"/>
      <protection/>
    </xf>
    <xf numFmtId="0" fontId="2" fillId="0" borderId="12" xfId="75" applyNumberFormat="1" applyFont="1" applyFill="1" applyBorder="1" applyAlignment="1" applyProtection="1">
      <alignment horizontal="center" vertical="center" wrapText="1"/>
      <protection/>
    </xf>
    <xf numFmtId="0" fontId="2" fillId="0" borderId="15" xfId="75" applyNumberFormat="1" applyFont="1" applyFill="1" applyBorder="1" applyAlignment="1" applyProtection="1">
      <alignment horizontal="center" vertical="center" wrapText="1"/>
      <protection/>
    </xf>
    <xf numFmtId="180" fontId="2" fillId="0" borderId="12" xfId="75" applyNumberFormat="1" applyFont="1" applyFill="1" applyBorder="1" applyAlignment="1" applyProtection="1">
      <alignment horizontal="center" vertical="center" wrapText="1"/>
      <protection/>
    </xf>
    <xf numFmtId="180" fontId="2" fillId="0" borderId="15" xfId="75" applyNumberFormat="1" applyFont="1" applyFill="1" applyBorder="1" applyAlignment="1" applyProtection="1">
      <alignment horizontal="center" vertical="center" wrapText="1"/>
      <protection/>
    </xf>
    <xf numFmtId="0" fontId="2" fillId="0" borderId="13" xfId="75" applyNumberFormat="1" applyFont="1" applyFill="1" applyBorder="1" applyAlignment="1" applyProtection="1">
      <alignment horizontal="center" vertical="center"/>
      <protection/>
    </xf>
    <xf numFmtId="0" fontId="2" fillId="0" borderId="19" xfId="75" applyNumberFormat="1" applyFont="1" applyFill="1" applyBorder="1" applyAlignment="1" applyProtection="1">
      <alignment horizontal="center" vertical="center"/>
      <protection/>
    </xf>
    <xf numFmtId="0" fontId="2" fillId="0" borderId="14" xfId="75" applyNumberFormat="1" applyFont="1" applyFill="1" applyBorder="1" applyAlignment="1" applyProtection="1">
      <alignment horizontal="center" vertical="center"/>
      <protection/>
    </xf>
    <xf numFmtId="0" fontId="2" fillId="0" borderId="12" xfId="75" applyNumberFormat="1" applyFont="1" applyFill="1" applyBorder="1" applyAlignment="1" applyProtection="1">
      <alignment horizontal="center" vertical="center"/>
      <protection/>
    </xf>
    <xf numFmtId="0" fontId="2" fillId="0" borderId="15" xfId="75" applyNumberFormat="1" applyFont="1" applyFill="1" applyBorder="1" applyAlignment="1" applyProtection="1">
      <alignment horizontal="center" vertical="center"/>
      <protection/>
    </xf>
    <xf numFmtId="0" fontId="2" fillId="0" borderId="11" xfId="71" applyNumberFormat="1" applyFont="1" applyFill="1" applyBorder="1" applyAlignment="1" applyProtection="1">
      <alignment horizontal="center" vertical="center" wrapText="1"/>
      <protection/>
    </xf>
    <xf numFmtId="0" fontId="2" fillId="0" borderId="12" xfId="71" applyNumberFormat="1" applyFont="1" applyFill="1" applyBorder="1" applyAlignment="1" applyProtection="1">
      <alignment horizontal="center" vertical="center" wrapText="1"/>
      <protection/>
    </xf>
    <xf numFmtId="0" fontId="2" fillId="0" borderId="11" xfId="71" applyNumberFormat="1" applyFont="1" applyFill="1" applyBorder="1" applyAlignment="1" applyProtection="1">
      <alignment horizontal="center" vertical="center"/>
      <protection/>
    </xf>
    <xf numFmtId="0" fontId="2" fillId="0" borderId="13" xfId="71" applyNumberFormat="1" applyFont="1" applyFill="1" applyBorder="1" applyAlignment="1" applyProtection="1">
      <alignment horizontal="center" vertical="center" wrapText="1"/>
      <protection/>
    </xf>
    <xf numFmtId="0" fontId="2" fillId="0" borderId="17" xfId="71" applyNumberFormat="1" applyFont="1" applyFill="1" applyBorder="1" applyAlignment="1" applyProtection="1">
      <alignment horizontal="center" vertical="center" wrapText="1"/>
      <protection/>
    </xf>
    <xf numFmtId="0" fontId="2" fillId="0" borderId="11" xfId="71" applyFont="1" applyFill="1" applyBorder="1" applyAlignment="1">
      <alignment horizontal="center" vertical="center" wrapText="1"/>
      <protection/>
    </xf>
    <xf numFmtId="0" fontId="2" fillId="0" borderId="12" xfId="71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7" fillId="0" borderId="0" xfId="72" applyNumberFormat="1" applyFont="1" applyFill="1" applyAlignment="1" applyProtection="1">
      <alignment horizontal="center" wrapText="1"/>
      <protection/>
    </xf>
    <xf numFmtId="0" fontId="2" fillId="0" borderId="10" xfId="72" applyFont="1" applyBorder="1" applyAlignment="1">
      <alignment horizontal="right" wrapText="1"/>
      <protection/>
    </xf>
    <xf numFmtId="193" fontId="2" fillId="0" borderId="12" xfId="72" applyNumberFormat="1" applyFont="1" applyFill="1" applyBorder="1" applyAlignment="1" applyProtection="1">
      <alignment horizontal="center" vertical="center" wrapText="1"/>
      <protection/>
    </xf>
    <xf numFmtId="193" fontId="2" fillId="0" borderId="20" xfId="72" applyNumberFormat="1" applyFont="1" applyFill="1" applyBorder="1" applyAlignment="1" applyProtection="1">
      <alignment horizontal="center" vertical="center" wrapText="1"/>
      <protection/>
    </xf>
    <xf numFmtId="193" fontId="2" fillId="0" borderId="15" xfId="72" applyNumberFormat="1" applyFont="1" applyFill="1" applyBorder="1" applyAlignment="1" applyProtection="1">
      <alignment horizontal="center" vertical="center" wrapText="1"/>
      <protection/>
    </xf>
    <xf numFmtId="193" fontId="2" fillId="0" borderId="11" xfId="72" applyNumberFormat="1" applyFont="1" applyFill="1" applyBorder="1" applyAlignment="1" applyProtection="1">
      <alignment horizontal="center" vertical="center" wrapText="1"/>
      <protection/>
    </xf>
    <xf numFmtId="0" fontId="27" fillId="0" borderId="0" xfId="73" applyFont="1" applyFill="1" applyAlignment="1">
      <alignment horizontal="center" vertical="center" wrapText="1"/>
      <protection/>
    </xf>
    <xf numFmtId="0" fontId="34" fillId="0" borderId="13" xfId="71" applyFont="1" applyBorder="1" applyAlignment="1">
      <alignment horizontal="center" vertical="center" wrapText="1"/>
      <protection/>
    </xf>
    <xf numFmtId="0" fontId="34" fillId="0" borderId="19" xfId="71" applyFont="1" applyBorder="1" applyAlignment="1">
      <alignment horizontal="center" vertical="center" wrapText="1"/>
      <protection/>
    </xf>
    <xf numFmtId="0" fontId="34" fillId="0" borderId="14" xfId="71" applyFont="1" applyBorder="1" applyAlignment="1">
      <alignment horizontal="center" vertical="center" wrapText="1"/>
      <protection/>
    </xf>
    <xf numFmtId="0" fontId="27" fillId="0" borderId="0" xfId="71" applyNumberFormat="1" applyFont="1" applyFill="1" applyAlignment="1" applyProtection="1">
      <alignment horizontal="center"/>
      <protection/>
    </xf>
    <xf numFmtId="0" fontId="30" fillId="0" borderId="13" xfId="78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</cellXfs>
  <cellStyles count="9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标题_（新增预算公开表20160201）2016年鞍山市市本级一般公共预算经济分类预算表" xfId="57"/>
    <cellStyle name="差" xfId="58"/>
    <cellStyle name="差_（新增预算公开表20160201）2016年鞍山市市本级一般公共预算经济分类预算表" xfId="59"/>
    <cellStyle name="差_填报模板 " xfId="60"/>
    <cellStyle name="常规 2" xfId="61"/>
    <cellStyle name="常规 3" xfId="62"/>
    <cellStyle name="常规 4" xfId="63"/>
    <cellStyle name="常规 5" xfId="64"/>
    <cellStyle name="常规 6" xfId="65"/>
    <cellStyle name="常规 7" xfId="66"/>
    <cellStyle name="常规_【政府采购预算表】中共湖南省委办公厅本级" xfId="67"/>
    <cellStyle name="常规_2008年功能预算(初稿）11-30" xfId="68"/>
    <cellStyle name="常规_2009年非税收入预算2009-2-9(局长稿)" xfId="69"/>
    <cellStyle name="常规_2014年附表" xfId="70"/>
    <cellStyle name="常规_20150306181035" xfId="71"/>
    <cellStyle name="常规_20150306181125" xfId="72"/>
    <cellStyle name="常规_2016年预算(含省提前告知）新" xfId="73"/>
    <cellStyle name="常规_Sheet1" xfId="74"/>
    <cellStyle name="常规_Sheet1 (2)" xfId="75"/>
    <cellStyle name="常规_鞍山市2005年纳入预算管理、及纳入国库管理的行政性收费预算明细表2004.11.1_2005年预算安排情况表（非税收入表）" xfId="76"/>
    <cellStyle name="常规_附件3-2（2005年项目支出预算明细表）1" xfId="77"/>
    <cellStyle name="Hyperlink" xfId="78"/>
    <cellStyle name="好" xfId="79"/>
    <cellStyle name="好_（新增预算公开表20160201）2016年鞍山市市本级一般公共预算经济分类预算表" xfId="80"/>
    <cellStyle name="好_填报模板 " xfId="81"/>
    <cellStyle name="汇总" xfId="82"/>
    <cellStyle name="Currency" xfId="83"/>
    <cellStyle name="Currency [0]" xfId="84"/>
    <cellStyle name="计算" xfId="85"/>
    <cellStyle name="检查单元格" xfId="86"/>
    <cellStyle name="解释性文本" xfId="87"/>
    <cellStyle name="警告文本" xfId="88"/>
    <cellStyle name="链接单元格" xfId="89"/>
    <cellStyle name="Comma" xfId="90"/>
    <cellStyle name="Comma [0]" xfId="91"/>
    <cellStyle name="强调文字颜色 1" xfId="92"/>
    <cellStyle name="强调文字颜色 2" xfId="93"/>
    <cellStyle name="强调文字颜色 3" xfId="94"/>
    <cellStyle name="强调文字颜色 4" xfId="95"/>
    <cellStyle name="强调文字颜色 5" xfId="96"/>
    <cellStyle name="强调文字颜色 6" xfId="97"/>
    <cellStyle name="适中" xfId="98"/>
    <cellStyle name="输出" xfId="99"/>
    <cellStyle name="输入" xfId="100"/>
    <cellStyle name="Followed Hyperlink" xfId="101"/>
    <cellStyle name="着色 1" xfId="102"/>
    <cellStyle name="着色 2" xfId="103"/>
    <cellStyle name="着色 3" xfId="104"/>
    <cellStyle name="着色 4" xfId="105"/>
    <cellStyle name="着色 5" xfId="106"/>
    <cellStyle name="着色 6" xfId="107"/>
    <cellStyle name="注释" xfId="10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5105;&#30340;&#25991;&#26723;\&#37096;&#38376;&#39044;&#31639;\2014&#24180;&#37096;&#38376;&#39044;&#31639;\&#39044;&#31639;&#20844;&#24320;\&#37096;&#38376;&#39044;&#31639;\&#37096;&#38376;&#39044;&#31639;&#20844;&#24320;&#25351;&#23548;&#24847;&#35265;2014\&#31614;&#25253;\2014&#24180;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总表1（基本）"/>
      <sheetName val="支出汇总2（按功能科目）"/>
      <sheetName val="财政拨款细3"/>
    </sheetNames>
    <sheetDataSet>
      <sheetData sheetId="2">
        <row r="1">
          <cell r="A1" t="str">
            <v>2014年辽宁省**厅部门预算财政拨款收入安排支出批复表</v>
          </cell>
        </row>
        <row r="2">
          <cell r="J2" t="str">
            <v>预算批复表3</v>
          </cell>
        </row>
        <row r="3">
          <cell r="J3" t="str">
            <v> 单位：万元</v>
          </cell>
        </row>
        <row r="4">
          <cell r="A4" t="str">
            <v>单位名称</v>
          </cell>
          <cell r="B4" t="str">
            <v>科目代码</v>
          </cell>
          <cell r="E4" t="str">
            <v>科目名称</v>
          </cell>
          <cell r="F4" t="str">
            <v>合计</v>
          </cell>
          <cell r="G4" t="str">
            <v>工资福利支出</v>
          </cell>
          <cell r="H4" t="str">
            <v>商品和服务支出</v>
          </cell>
          <cell r="I4" t="str">
            <v>对个人和家庭的补助</v>
          </cell>
          <cell r="J4" t="str">
            <v>项目支出</v>
          </cell>
        </row>
        <row r="5">
          <cell r="B5" t="str">
            <v>类</v>
          </cell>
          <cell r="C5" t="str">
            <v>款</v>
          </cell>
          <cell r="D5" t="str">
            <v>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ashfpc.gov.cn/News_show.aspx?Pro_Id=15121&amp;Sort_Id=152&amp;Menu_Id=30" TargetMode="Externa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0"/>
  <sheetViews>
    <sheetView workbookViewId="0" topLeftCell="A1">
      <selection activeCell="F21" sqref="F21"/>
    </sheetView>
  </sheetViews>
  <sheetFormatPr defaultColWidth="9.00390625" defaultRowHeight="14.25"/>
  <sheetData>
    <row r="3" spans="1:2" ht="20.25">
      <c r="A3" s="296" t="s">
        <v>30</v>
      </c>
      <c r="B3" s="296"/>
    </row>
    <row r="10" spans="1:13" ht="111" customHeight="1">
      <c r="A10" s="295" t="s">
        <v>123</v>
      </c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</row>
  </sheetData>
  <mergeCells count="2">
    <mergeCell ref="A10:M10"/>
    <mergeCell ref="A3:B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3"/>
  <sheetViews>
    <sheetView showZeros="0" workbookViewId="0" topLeftCell="A1">
      <selection activeCell="A7" sqref="A7"/>
    </sheetView>
  </sheetViews>
  <sheetFormatPr defaultColWidth="9.00390625" defaultRowHeight="14.25"/>
  <cols>
    <col min="1" max="1" width="31.25390625" style="78" customWidth="1"/>
    <col min="2" max="2" width="8.875" style="78" bestFit="1" customWidth="1"/>
    <col min="3" max="3" width="9.00390625" style="78" customWidth="1"/>
    <col min="4" max="4" width="8.875" style="78" bestFit="1" customWidth="1"/>
    <col min="5" max="5" width="7.375" style="78" bestFit="1" customWidth="1"/>
    <col min="6" max="6" width="9.00390625" style="78" customWidth="1"/>
    <col min="7" max="8" width="8.875" style="78" bestFit="1" customWidth="1"/>
    <col min="9" max="10" width="7.375" style="78" bestFit="1" customWidth="1"/>
    <col min="11" max="11" width="9.00390625" style="78" customWidth="1"/>
    <col min="12" max="13" width="7.375" style="78" bestFit="1" customWidth="1"/>
    <col min="14" max="16384" width="9.00390625" style="78" customWidth="1"/>
  </cols>
  <sheetData>
    <row r="1" ht="18.75" customHeight="1">
      <c r="A1" s="102" t="s">
        <v>132</v>
      </c>
    </row>
    <row r="2" spans="1:15" ht="30" customHeight="1">
      <c r="A2" s="327" t="s">
        <v>93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81"/>
    </row>
    <row r="3" spans="1:14" s="83" customFormat="1" ht="18.75" customHeight="1">
      <c r="A3" s="79"/>
      <c r="B3" s="79"/>
      <c r="C3" s="79"/>
      <c r="D3" s="79"/>
      <c r="E3" s="79"/>
      <c r="F3" s="79"/>
      <c r="G3" s="79"/>
      <c r="H3" s="82"/>
      <c r="I3" s="82"/>
      <c r="J3" s="82"/>
      <c r="K3" s="82"/>
      <c r="L3" s="82"/>
      <c r="M3" s="328" t="s">
        <v>76</v>
      </c>
      <c r="N3" s="328"/>
    </row>
    <row r="4" spans="1:14" s="86" customFormat="1" ht="27.75" customHeight="1">
      <c r="A4" s="329" t="s">
        <v>75</v>
      </c>
      <c r="B4" s="332" t="s">
        <v>66</v>
      </c>
      <c r="C4" s="332"/>
      <c r="D4" s="332"/>
      <c r="E4" s="332"/>
      <c r="F4" s="332"/>
      <c r="G4" s="332" t="s">
        <v>67</v>
      </c>
      <c r="H4" s="332" t="s">
        <v>68</v>
      </c>
      <c r="I4" s="332"/>
      <c r="J4" s="332" t="s">
        <v>69</v>
      </c>
      <c r="K4" s="332" t="s">
        <v>70</v>
      </c>
      <c r="L4" s="332"/>
      <c r="M4" s="332"/>
      <c r="N4" s="332"/>
    </row>
    <row r="5" spans="1:14" s="86" customFormat="1" ht="20.25" customHeight="1">
      <c r="A5" s="330"/>
      <c r="B5" s="332" t="s">
        <v>63</v>
      </c>
      <c r="C5" s="332" t="s">
        <v>72</v>
      </c>
      <c r="D5" s="332" t="s">
        <v>73</v>
      </c>
      <c r="E5" s="332" t="s">
        <v>64</v>
      </c>
      <c r="F5" s="332" t="s">
        <v>65</v>
      </c>
      <c r="G5" s="332" t="s">
        <v>74</v>
      </c>
      <c r="H5" s="332" t="s">
        <v>73</v>
      </c>
      <c r="I5" s="332" t="s">
        <v>71</v>
      </c>
      <c r="J5" s="332" t="s">
        <v>74</v>
      </c>
      <c r="K5" s="332" t="s">
        <v>72</v>
      </c>
      <c r="L5" s="332" t="s">
        <v>73</v>
      </c>
      <c r="M5" s="332" t="s">
        <v>71</v>
      </c>
      <c r="N5" s="332" t="s">
        <v>65</v>
      </c>
    </row>
    <row r="6" spans="1:14" s="86" customFormat="1" ht="49.5" customHeight="1">
      <c r="A6" s="331"/>
      <c r="B6" s="332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</row>
    <row r="7" spans="1:14" s="226" customFormat="1" ht="19.5" customHeight="1">
      <c r="A7" s="165" t="s">
        <v>394</v>
      </c>
      <c r="B7" s="224">
        <f>SUM(B8:B23)</f>
        <v>262.8</v>
      </c>
      <c r="C7" s="224"/>
      <c r="D7" s="224">
        <f>SUM(D8:D23)</f>
        <v>238.60000000000002</v>
      </c>
      <c r="E7" s="224">
        <f>SUM(E8:E23)</f>
        <v>24.2</v>
      </c>
      <c r="F7" s="224"/>
      <c r="G7" s="224">
        <f>SUM(G8:G23)</f>
        <v>194.70000000000005</v>
      </c>
      <c r="H7" s="224">
        <f>SUM(H8:H23)</f>
        <v>170.50000000000003</v>
      </c>
      <c r="I7" s="224">
        <f>SUM(I8:I23)</f>
        <v>24.2</v>
      </c>
      <c r="J7" s="224">
        <f>SUM(J8:J23)</f>
        <v>68.1</v>
      </c>
      <c r="K7" s="225"/>
      <c r="L7" s="224">
        <f>SUM(L8:L23)</f>
        <v>68.1</v>
      </c>
      <c r="M7" s="225"/>
      <c r="N7" s="225">
        <v>0</v>
      </c>
    </row>
    <row r="8" spans="1:14" s="80" customFormat="1" ht="19.5" customHeight="1">
      <c r="A8" s="139" t="s">
        <v>396</v>
      </c>
      <c r="B8" s="186">
        <v>13.7</v>
      </c>
      <c r="C8" s="186"/>
      <c r="D8" s="186">
        <v>12</v>
      </c>
      <c r="E8" s="186">
        <v>1.7</v>
      </c>
      <c r="F8" s="186"/>
      <c r="G8" s="186">
        <v>13.7</v>
      </c>
      <c r="H8" s="186">
        <v>12</v>
      </c>
      <c r="I8" s="186">
        <v>1.7</v>
      </c>
      <c r="J8" s="186"/>
      <c r="K8" s="186"/>
      <c r="L8" s="186"/>
      <c r="M8" s="186"/>
      <c r="N8" s="186"/>
    </row>
    <row r="9" spans="1:14" ht="19.5" customHeight="1">
      <c r="A9" s="139" t="s">
        <v>203</v>
      </c>
      <c r="B9" s="186">
        <v>4.5</v>
      </c>
      <c r="C9" s="186"/>
      <c r="D9" s="186">
        <v>4.1</v>
      </c>
      <c r="E9" s="186">
        <v>0.4</v>
      </c>
      <c r="F9" s="186"/>
      <c r="G9" s="186">
        <v>4.5</v>
      </c>
      <c r="H9" s="186">
        <v>4.1</v>
      </c>
      <c r="I9" s="186">
        <v>0.4</v>
      </c>
      <c r="J9" s="186"/>
      <c r="K9" s="186"/>
      <c r="L9" s="186"/>
      <c r="M9" s="186"/>
      <c r="N9" s="186"/>
    </row>
    <row r="10" spans="1:14" ht="19.5" customHeight="1">
      <c r="A10" s="139" t="s">
        <v>179</v>
      </c>
      <c r="B10" s="186">
        <v>47.4</v>
      </c>
      <c r="C10" s="186"/>
      <c r="D10" s="186">
        <v>43</v>
      </c>
      <c r="E10" s="186">
        <v>4.4</v>
      </c>
      <c r="F10" s="186"/>
      <c r="G10" s="186">
        <v>47.4</v>
      </c>
      <c r="H10" s="187">
        <v>43</v>
      </c>
      <c r="I10" s="186">
        <v>4.4</v>
      </c>
      <c r="J10" s="186"/>
      <c r="K10" s="186"/>
      <c r="L10" s="186"/>
      <c r="M10" s="186"/>
      <c r="N10" s="186"/>
    </row>
    <row r="11" spans="1:14" ht="19.5" customHeight="1">
      <c r="A11" s="139" t="s">
        <v>200</v>
      </c>
      <c r="B11" s="186">
        <v>11.2</v>
      </c>
      <c r="C11" s="186"/>
      <c r="D11" s="186">
        <v>9</v>
      </c>
      <c r="E11" s="186">
        <v>2.2</v>
      </c>
      <c r="F11" s="186"/>
      <c r="G11" s="186">
        <v>11.2</v>
      </c>
      <c r="H11" s="186">
        <v>9</v>
      </c>
      <c r="I11" s="186">
        <v>2.2</v>
      </c>
      <c r="J11" s="186"/>
      <c r="K11" s="186"/>
      <c r="L11" s="186"/>
      <c r="M11" s="186"/>
      <c r="N11" s="186"/>
    </row>
    <row r="12" spans="1:14" ht="19.5" customHeight="1">
      <c r="A12" s="139" t="s">
        <v>185</v>
      </c>
      <c r="B12" s="186">
        <v>54.9</v>
      </c>
      <c r="C12" s="186"/>
      <c r="D12" s="186">
        <v>53.8</v>
      </c>
      <c r="E12" s="186">
        <v>1.1</v>
      </c>
      <c r="F12" s="186"/>
      <c r="G12" s="186">
        <v>11.8</v>
      </c>
      <c r="H12" s="187">
        <v>10.7</v>
      </c>
      <c r="I12" s="186">
        <v>1.1</v>
      </c>
      <c r="J12" s="186">
        <v>43.1</v>
      </c>
      <c r="K12" s="186"/>
      <c r="L12" s="186">
        <v>43.1</v>
      </c>
      <c r="M12" s="186"/>
      <c r="N12" s="186"/>
    </row>
    <row r="13" spans="1:14" ht="19.5" customHeight="1">
      <c r="A13" s="138" t="s">
        <v>204</v>
      </c>
      <c r="B13" s="186">
        <v>15</v>
      </c>
      <c r="C13" s="186"/>
      <c r="D13" s="186">
        <v>13.5</v>
      </c>
      <c r="E13" s="186">
        <v>1.5</v>
      </c>
      <c r="F13" s="186"/>
      <c r="G13" s="186">
        <v>15</v>
      </c>
      <c r="H13" s="186">
        <v>13.5</v>
      </c>
      <c r="I13" s="186">
        <v>1.5</v>
      </c>
      <c r="J13" s="186"/>
      <c r="K13" s="186"/>
      <c r="L13" s="186"/>
      <c r="M13" s="186"/>
      <c r="N13" s="186"/>
    </row>
    <row r="14" spans="1:14" ht="19.5" customHeight="1">
      <c r="A14" s="138" t="s">
        <v>205</v>
      </c>
      <c r="B14" s="84">
        <v>18.5</v>
      </c>
      <c r="C14" s="84"/>
      <c r="D14" s="84">
        <v>16.8</v>
      </c>
      <c r="E14" s="84">
        <v>1.7</v>
      </c>
      <c r="F14" s="84"/>
      <c r="G14" s="84">
        <v>18.5</v>
      </c>
      <c r="H14" s="84">
        <v>16.8</v>
      </c>
      <c r="I14" s="84">
        <v>1.7</v>
      </c>
      <c r="J14" s="84"/>
      <c r="K14" s="85"/>
      <c r="L14" s="85"/>
      <c r="M14" s="85">
        <v>0</v>
      </c>
      <c r="N14" s="85">
        <v>0</v>
      </c>
    </row>
    <row r="15" spans="1:14" ht="19.5" customHeight="1">
      <c r="A15" s="138" t="s">
        <v>191</v>
      </c>
      <c r="B15" s="186">
        <v>32.2</v>
      </c>
      <c r="C15" s="186"/>
      <c r="D15" s="186">
        <v>29.3</v>
      </c>
      <c r="E15" s="186">
        <v>2.9</v>
      </c>
      <c r="F15" s="186"/>
      <c r="G15" s="186">
        <v>32.2</v>
      </c>
      <c r="H15" s="187">
        <v>29.3</v>
      </c>
      <c r="I15" s="186">
        <v>2.9</v>
      </c>
      <c r="J15" s="186"/>
      <c r="K15" s="186"/>
      <c r="L15" s="186"/>
      <c r="M15" s="186"/>
      <c r="N15" s="186"/>
    </row>
    <row r="16" spans="1:14" ht="19.5" customHeight="1">
      <c r="A16" s="138" t="s">
        <v>206</v>
      </c>
      <c r="B16" s="186">
        <v>2.8</v>
      </c>
      <c r="C16" s="186"/>
      <c r="D16" s="186">
        <v>2.5</v>
      </c>
      <c r="E16" s="186">
        <v>0.3</v>
      </c>
      <c r="F16" s="186"/>
      <c r="G16" s="186">
        <v>2.8</v>
      </c>
      <c r="H16" s="186">
        <v>2.5</v>
      </c>
      <c r="I16" s="186">
        <v>0.3</v>
      </c>
      <c r="J16" s="186"/>
      <c r="K16" s="186"/>
      <c r="L16" s="186"/>
      <c r="M16" s="186"/>
      <c r="N16" s="186"/>
    </row>
    <row r="17" spans="1:14" ht="19.5" customHeight="1">
      <c r="A17" s="138" t="s">
        <v>151</v>
      </c>
      <c r="B17" s="186">
        <v>51.4</v>
      </c>
      <c r="C17" s="186"/>
      <c r="D17" s="186">
        <v>45.4</v>
      </c>
      <c r="E17" s="186">
        <v>6</v>
      </c>
      <c r="F17" s="186"/>
      <c r="G17" s="186">
        <v>26.4</v>
      </c>
      <c r="H17" s="187">
        <v>20.4</v>
      </c>
      <c r="I17" s="186">
        <v>6</v>
      </c>
      <c r="J17" s="186">
        <v>25</v>
      </c>
      <c r="K17" s="186"/>
      <c r="L17" s="186">
        <v>25</v>
      </c>
      <c r="M17" s="186"/>
      <c r="N17" s="186"/>
    </row>
    <row r="18" spans="1:14" ht="19.5" customHeight="1">
      <c r="A18" s="138" t="s">
        <v>201</v>
      </c>
      <c r="B18" s="186">
        <v>0.5</v>
      </c>
      <c r="C18" s="186"/>
      <c r="D18" s="186"/>
      <c r="E18" s="186">
        <v>0.5</v>
      </c>
      <c r="F18" s="186"/>
      <c r="G18" s="186">
        <v>0.5</v>
      </c>
      <c r="H18" s="186"/>
      <c r="I18" s="186">
        <v>0.5</v>
      </c>
      <c r="J18" s="186"/>
      <c r="K18" s="186"/>
      <c r="L18" s="186"/>
      <c r="M18" s="186"/>
      <c r="N18" s="186"/>
    </row>
    <row r="19" spans="1:14" ht="19.5" customHeight="1">
      <c r="A19" s="138" t="s">
        <v>334</v>
      </c>
      <c r="B19" s="186">
        <v>0.9</v>
      </c>
      <c r="C19" s="186"/>
      <c r="D19" s="186">
        <v>0.8</v>
      </c>
      <c r="E19" s="186">
        <v>0.1</v>
      </c>
      <c r="F19" s="186"/>
      <c r="G19" s="186">
        <v>0.9</v>
      </c>
      <c r="H19" s="186">
        <v>0.8</v>
      </c>
      <c r="I19" s="186">
        <v>0.1</v>
      </c>
      <c r="J19" s="186"/>
      <c r="K19" s="186"/>
      <c r="L19" s="186"/>
      <c r="M19" s="186"/>
      <c r="N19" s="186"/>
    </row>
    <row r="20" spans="1:14" ht="19.5" customHeight="1">
      <c r="A20" s="138" t="s">
        <v>208</v>
      </c>
      <c r="B20" s="186">
        <v>4</v>
      </c>
      <c r="C20" s="186"/>
      <c r="D20" s="186">
        <v>3.6</v>
      </c>
      <c r="E20" s="186">
        <v>0.4</v>
      </c>
      <c r="F20" s="186"/>
      <c r="G20" s="186">
        <v>4</v>
      </c>
      <c r="H20" s="186">
        <v>3.6</v>
      </c>
      <c r="I20" s="186">
        <v>0.4</v>
      </c>
      <c r="J20" s="186"/>
      <c r="K20" s="186"/>
      <c r="L20" s="186"/>
      <c r="M20" s="186"/>
      <c r="N20" s="186"/>
    </row>
    <row r="21" spans="1:14" ht="19.5" customHeight="1">
      <c r="A21" s="138" t="s">
        <v>202</v>
      </c>
      <c r="B21" s="186">
        <v>0.2</v>
      </c>
      <c r="C21" s="186"/>
      <c r="D21" s="186"/>
      <c r="E21" s="186">
        <v>0.2</v>
      </c>
      <c r="F21" s="186"/>
      <c r="G21" s="186">
        <v>0.2</v>
      </c>
      <c r="H21" s="186"/>
      <c r="I21" s="186">
        <v>0.2</v>
      </c>
      <c r="J21" s="186"/>
      <c r="K21" s="186"/>
      <c r="L21" s="186"/>
      <c r="M21" s="186"/>
      <c r="N21" s="186"/>
    </row>
    <row r="22" spans="1:14" ht="19.5" customHeight="1">
      <c r="A22" s="138" t="s">
        <v>196</v>
      </c>
      <c r="B22" s="186">
        <v>0.3</v>
      </c>
      <c r="C22" s="186"/>
      <c r="D22" s="186"/>
      <c r="E22" s="186">
        <v>0.3</v>
      </c>
      <c r="F22" s="186"/>
      <c r="G22" s="186">
        <v>0.3</v>
      </c>
      <c r="H22" s="186"/>
      <c r="I22" s="186">
        <v>0.3</v>
      </c>
      <c r="J22" s="186"/>
      <c r="K22" s="186"/>
      <c r="L22" s="186"/>
      <c r="M22" s="186"/>
      <c r="N22" s="186"/>
    </row>
    <row r="23" spans="1:14" ht="19.5" customHeight="1">
      <c r="A23" s="138" t="s">
        <v>335</v>
      </c>
      <c r="B23" s="186">
        <v>5.3</v>
      </c>
      <c r="C23" s="186"/>
      <c r="D23" s="186">
        <v>4.8</v>
      </c>
      <c r="E23" s="186">
        <v>0.5</v>
      </c>
      <c r="F23" s="186"/>
      <c r="G23" s="186">
        <v>5.3</v>
      </c>
      <c r="H23" s="186">
        <v>4.8</v>
      </c>
      <c r="I23" s="186">
        <v>0.5</v>
      </c>
      <c r="J23" s="186"/>
      <c r="K23" s="186"/>
      <c r="L23" s="186"/>
      <c r="M23" s="186"/>
      <c r="N23" s="186"/>
    </row>
  </sheetData>
  <mergeCells count="19">
    <mergeCell ref="N5:N6"/>
    <mergeCell ref="I5:I6"/>
    <mergeCell ref="J5:J6"/>
    <mergeCell ref="K5:K6"/>
    <mergeCell ref="L5:L6"/>
    <mergeCell ref="F5:F6"/>
    <mergeCell ref="G5:G6"/>
    <mergeCell ref="H5:H6"/>
    <mergeCell ref="M5:M6"/>
    <mergeCell ref="A2:N2"/>
    <mergeCell ref="M3:N3"/>
    <mergeCell ref="A4:A6"/>
    <mergeCell ref="B4:F4"/>
    <mergeCell ref="G4:I4"/>
    <mergeCell ref="J4:N4"/>
    <mergeCell ref="B5:B6"/>
    <mergeCell ref="C5:C6"/>
    <mergeCell ref="D5:D6"/>
    <mergeCell ref="E5:E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26"/>
  <sheetViews>
    <sheetView showGridLines="0" showZeros="0" workbookViewId="0" topLeftCell="A1">
      <pane xSplit="1" ySplit="4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25" sqref="E25"/>
    </sheetView>
  </sheetViews>
  <sheetFormatPr defaultColWidth="5.375" defaultRowHeight="14.25"/>
  <cols>
    <col min="1" max="1" width="36.125" style="108" customWidth="1"/>
    <col min="2" max="2" width="40.125" style="108" customWidth="1"/>
    <col min="3" max="157" width="6.875" style="110" customWidth="1"/>
    <col min="158" max="16384" width="5.375" style="110" customWidth="1"/>
  </cols>
  <sheetData>
    <row r="1" ht="12">
      <c r="A1" s="94" t="s">
        <v>133</v>
      </c>
    </row>
    <row r="2" spans="1:2" s="107" customFormat="1" ht="59.25" customHeight="1">
      <c r="A2" s="333" t="s">
        <v>121</v>
      </c>
      <c r="B2" s="333"/>
    </row>
    <row r="3" ht="24.75" customHeight="1">
      <c r="B3" s="109" t="s">
        <v>0</v>
      </c>
    </row>
    <row r="4" spans="1:2" s="113" customFormat="1" ht="24.75" customHeight="1">
      <c r="A4" s="111" t="s">
        <v>110</v>
      </c>
      <c r="B4" s="112" t="s">
        <v>120</v>
      </c>
    </row>
    <row r="5" spans="1:2" s="115" customFormat="1" ht="24.75" customHeight="1">
      <c r="A5" s="114" t="s">
        <v>111</v>
      </c>
      <c r="B5" s="188">
        <f>9952.6+240</f>
        <v>10192.6</v>
      </c>
    </row>
    <row r="6" spans="1:2" s="113" customFormat="1" ht="24.75" customHeight="1">
      <c r="A6" s="116" t="s">
        <v>112</v>
      </c>
      <c r="B6" s="188">
        <f>5722.8+240</f>
        <v>5962.8</v>
      </c>
    </row>
    <row r="7" spans="1:2" s="113" customFormat="1" ht="24.75" customHeight="1">
      <c r="A7" s="116" t="s">
        <v>99</v>
      </c>
      <c r="B7" s="188">
        <f>2853.2+240</f>
        <v>3093.2</v>
      </c>
    </row>
    <row r="8" spans="1:2" s="113" customFormat="1" ht="24.75" customHeight="1">
      <c r="A8" s="116" t="s">
        <v>100</v>
      </c>
      <c r="B8" s="188">
        <v>2069.4</v>
      </c>
    </row>
    <row r="9" spans="1:2" s="113" customFormat="1" ht="24.75" customHeight="1">
      <c r="A9" s="116" t="s">
        <v>113</v>
      </c>
      <c r="B9" s="188">
        <v>237.7</v>
      </c>
    </row>
    <row r="10" spans="1:2" s="113" customFormat="1" ht="24.75" customHeight="1">
      <c r="A10" s="116" t="s">
        <v>101</v>
      </c>
      <c r="B10" s="188">
        <v>487.4</v>
      </c>
    </row>
    <row r="11" spans="1:2" s="113" customFormat="1" ht="24.75" customHeight="1">
      <c r="A11" s="116" t="s">
        <v>102</v>
      </c>
      <c r="B11" s="188">
        <v>75.1</v>
      </c>
    </row>
    <row r="12" spans="1:2" s="113" customFormat="1" ht="24.75" customHeight="1">
      <c r="A12" s="116" t="s">
        <v>114</v>
      </c>
      <c r="B12" s="188">
        <v>967</v>
      </c>
    </row>
    <row r="13" spans="1:2" s="113" customFormat="1" ht="24.75" customHeight="1">
      <c r="A13" s="116" t="s">
        <v>103</v>
      </c>
      <c r="B13" s="188">
        <v>611.6</v>
      </c>
    </row>
    <row r="14" spans="1:2" s="113" customFormat="1" ht="24.75" customHeight="1">
      <c r="A14" s="116" t="s">
        <v>122</v>
      </c>
      <c r="B14" s="188">
        <v>166.2</v>
      </c>
    </row>
    <row r="15" spans="1:2" s="113" customFormat="1" ht="24.75" customHeight="1">
      <c r="A15" s="116" t="s">
        <v>104</v>
      </c>
      <c r="B15" s="188">
        <v>92.9</v>
      </c>
    </row>
    <row r="16" spans="1:2" s="113" customFormat="1" ht="24.75" customHeight="1">
      <c r="A16" s="116" t="s">
        <v>105</v>
      </c>
      <c r="B16" s="188">
        <v>96.3</v>
      </c>
    </row>
    <row r="17" spans="1:2" s="113" customFormat="1" ht="24.75" customHeight="1">
      <c r="A17" s="116" t="s">
        <v>115</v>
      </c>
      <c r="B17" s="188"/>
    </row>
    <row r="18" spans="1:2" s="113" customFormat="1" ht="24.75" customHeight="1">
      <c r="A18" s="116" t="s">
        <v>106</v>
      </c>
      <c r="B18" s="188"/>
    </row>
    <row r="19" spans="1:2" s="113" customFormat="1" ht="24.75" customHeight="1">
      <c r="A19" s="116" t="s">
        <v>116</v>
      </c>
      <c r="B19" s="188">
        <v>3262.8</v>
      </c>
    </row>
    <row r="20" spans="1:2" s="113" customFormat="1" ht="24.75" customHeight="1">
      <c r="A20" s="116" t="s">
        <v>107</v>
      </c>
      <c r="B20" s="188">
        <v>2372</v>
      </c>
    </row>
    <row r="21" spans="1:2" s="113" customFormat="1" ht="24.75" customHeight="1">
      <c r="A21" s="116" t="s">
        <v>108</v>
      </c>
      <c r="B21" s="188"/>
    </row>
    <row r="22" spans="1:2" s="113" customFormat="1" ht="24.75" customHeight="1">
      <c r="A22" s="116" t="s">
        <v>109</v>
      </c>
      <c r="B22" s="188"/>
    </row>
    <row r="23" spans="1:2" s="113" customFormat="1" ht="24.75" customHeight="1">
      <c r="A23" s="116" t="s">
        <v>144</v>
      </c>
      <c r="B23" s="188">
        <v>92</v>
      </c>
    </row>
    <row r="24" spans="1:2" s="113" customFormat="1" ht="24.75" customHeight="1">
      <c r="A24" s="116" t="s">
        <v>117</v>
      </c>
      <c r="B24" s="188">
        <v>578.1</v>
      </c>
    </row>
    <row r="25" spans="1:2" s="113" customFormat="1" ht="24.75" customHeight="1">
      <c r="A25" s="116" t="s">
        <v>118</v>
      </c>
      <c r="B25" s="188">
        <v>215.8</v>
      </c>
    </row>
    <row r="26" spans="1:2" s="113" customFormat="1" ht="24.75" customHeight="1">
      <c r="A26" s="116" t="s">
        <v>119</v>
      </c>
      <c r="B26" s="188">
        <v>4.9</v>
      </c>
    </row>
  </sheetData>
  <sheetProtection/>
  <mergeCells count="1">
    <mergeCell ref="A2:B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R43"/>
  <sheetViews>
    <sheetView workbookViewId="0" topLeftCell="A1">
      <selection activeCell="G19" sqref="G19"/>
    </sheetView>
  </sheetViews>
  <sheetFormatPr defaultColWidth="5.125" defaultRowHeight="14.25"/>
  <cols>
    <col min="1" max="1" width="16.875" style="68" customWidth="1"/>
    <col min="2" max="4" width="4.375" style="68" customWidth="1"/>
    <col min="5" max="5" width="10.00390625" style="68" customWidth="1"/>
    <col min="6" max="6" width="11.50390625" style="68" customWidth="1"/>
    <col min="7" max="7" width="10.375" style="68" customWidth="1"/>
    <col min="8" max="12" width="8.125" style="68" customWidth="1"/>
    <col min="13" max="13" width="20.125" style="120" customWidth="1"/>
    <col min="14" max="14" width="5.125" style="68" customWidth="1"/>
    <col min="15" max="17" width="5.125" style="120" customWidth="1"/>
    <col min="18" max="252" width="5.125" style="68" customWidth="1"/>
    <col min="253" max="16384" width="5.125" style="51" customWidth="1"/>
  </cols>
  <sheetData>
    <row r="1" ht="18" customHeight="1">
      <c r="A1" s="94" t="s">
        <v>134</v>
      </c>
    </row>
    <row r="2" spans="1:252" ht="31.5" customHeight="1">
      <c r="A2" s="337" t="s">
        <v>145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  <c r="IH2" s="51"/>
      <c r="II2" s="51"/>
      <c r="IJ2" s="51"/>
      <c r="IK2" s="51"/>
      <c r="IL2" s="51"/>
      <c r="IM2" s="51"/>
      <c r="IN2" s="51"/>
      <c r="IO2" s="51"/>
      <c r="IP2" s="51"/>
      <c r="IQ2" s="51"/>
      <c r="IR2" s="51"/>
    </row>
    <row r="3" spans="1:252" s="72" customFormat="1" ht="16.5" customHeight="1">
      <c r="A3" s="69"/>
      <c r="B3" s="70"/>
      <c r="C3" s="69"/>
      <c r="D3" s="69"/>
      <c r="E3" s="69"/>
      <c r="F3" s="69"/>
      <c r="G3" s="69"/>
      <c r="H3" s="69"/>
      <c r="I3" s="69"/>
      <c r="J3" s="69"/>
      <c r="K3" s="69"/>
      <c r="M3" s="126"/>
      <c r="N3" s="51"/>
      <c r="O3" s="121"/>
      <c r="P3" s="121"/>
      <c r="Q3" s="71" t="s">
        <v>62</v>
      </c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  <c r="GY3" s="51"/>
      <c r="GZ3" s="51"/>
      <c r="HA3" s="51"/>
      <c r="HB3" s="51"/>
      <c r="HC3" s="51"/>
      <c r="HD3" s="51"/>
      <c r="HE3" s="51"/>
      <c r="HF3" s="51"/>
      <c r="HG3" s="51"/>
      <c r="HH3" s="51"/>
      <c r="HI3" s="51"/>
      <c r="HJ3" s="51"/>
      <c r="HK3" s="51"/>
      <c r="HL3" s="51"/>
      <c r="HM3" s="51"/>
      <c r="HN3" s="51"/>
      <c r="HO3" s="51"/>
      <c r="HP3" s="51"/>
      <c r="HQ3" s="51"/>
      <c r="HR3" s="51"/>
      <c r="HS3" s="51"/>
      <c r="HT3" s="51"/>
      <c r="HU3" s="51"/>
      <c r="HV3" s="51"/>
      <c r="HW3" s="51"/>
      <c r="HX3" s="51"/>
      <c r="HY3" s="51"/>
      <c r="HZ3" s="51"/>
      <c r="IA3" s="51"/>
      <c r="IB3" s="51"/>
      <c r="IC3" s="51"/>
      <c r="ID3" s="51"/>
      <c r="IE3" s="51"/>
      <c r="IF3" s="51"/>
      <c r="IG3" s="51"/>
      <c r="IH3" s="51"/>
      <c r="II3" s="51"/>
      <c r="IJ3" s="51"/>
      <c r="IK3" s="51"/>
      <c r="IL3" s="51"/>
      <c r="IM3" s="51"/>
      <c r="IN3" s="51"/>
      <c r="IO3" s="51"/>
      <c r="IP3" s="51"/>
      <c r="IQ3" s="51"/>
      <c r="IR3" s="51"/>
    </row>
    <row r="4" spans="1:252" ht="21.75" customHeight="1">
      <c r="A4" s="291" t="s">
        <v>50</v>
      </c>
      <c r="B4" s="74" t="s">
        <v>19</v>
      </c>
      <c r="C4" s="74"/>
      <c r="D4" s="74"/>
      <c r="E4" s="321" t="s">
        <v>51</v>
      </c>
      <c r="F4" s="321" t="s">
        <v>135</v>
      </c>
      <c r="G4" s="321" t="s">
        <v>20</v>
      </c>
      <c r="H4" s="321" t="s">
        <v>21</v>
      </c>
      <c r="I4" s="321" t="s">
        <v>22</v>
      </c>
      <c r="J4" s="291" t="s">
        <v>23</v>
      </c>
      <c r="K4" s="291" t="s">
        <v>24</v>
      </c>
      <c r="L4" s="321" t="s">
        <v>54</v>
      </c>
      <c r="M4" s="321" t="s">
        <v>136</v>
      </c>
      <c r="N4" s="321" t="s">
        <v>137</v>
      </c>
      <c r="O4" s="334" t="s">
        <v>140</v>
      </c>
      <c r="P4" s="335"/>
      <c r="Q4" s="336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  <c r="II4" s="51"/>
      <c r="IJ4" s="51"/>
      <c r="IK4" s="51"/>
      <c r="IL4" s="51"/>
      <c r="IM4" s="51"/>
      <c r="IN4" s="51"/>
      <c r="IO4" s="51"/>
      <c r="IP4" s="51"/>
      <c r="IQ4" s="51"/>
      <c r="IR4" s="51"/>
    </row>
    <row r="5" spans="1:252" ht="53.25" customHeight="1">
      <c r="A5" s="291"/>
      <c r="B5" s="75" t="s">
        <v>25</v>
      </c>
      <c r="C5" s="73" t="s">
        <v>55</v>
      </c>
      <c r="D5" s="76" t="s">
        <v>56</v>
      </c>
      <c r="E5" s="321"/>
      <c r="F5" s="321"/>
      <c r="G5" s="322"/>
      <c r="H5" s="322"/>
      <c r="I5" s="322"/>
      <c r="J5" s="292"/>
      <c r="K5" s="292"/>
      <c r="L5" s="321"/>
      <c r="M5" s="321"/>
      <c r="N5" s="321"/>
      <c r="O5" s="125" t="s">
        <v>141</v>
      </c>
      <c r="P5" s="125" t="s">
        <v>138</v>
      </c>
      <c r="Q5" s="125" t="s">
        <v>139</v>
      </c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  <c r="IR5" s="51"/>
    </row>
    <row r="6" spans="1:252" s="77" customFormat="1" ht="27.75" customHeight="1">
      <c r="A6" s="101" t="s">
        <v>20</v>
      </c>
      <c r="B6" s="61"/>
      <c r="C6" s="61"/>
      <c r="D6" s="61"/>
      <c r="E6" s="62"/>
      <c r="F6" s="61"/>
      <c r="G6" s="63"/>
      <c r="H6" s="64"/>
      <c r="I6" s="64"/>
      <c r="J6" s="64"/>
      <c r="K6" s="64"/>
      <c r="L6" s="65"/>
      <c r="M6" s="127"/>
      <c r="N6" s="123"/>
      <c r="O6" s="124"/>
      <c r="P6" s="124"/>
      <c r="Q6" s="124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  <c r="EV6" s="66"/>
      <c r="EW6" s="66"/>
      <c r="EX6" s="66"/>
      <c r="EY6" s="66"/>
      <c r="EZ6" s="66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  <c r="IQ6" s="66"/>
      <c r="IR6" s="66"/>
    </row>
    <row r="7" spans="1:252" s="77" customFormat="1" ht="23.25" customHeight="1">
      <c r="A7" s="101" t="s">
        <v>397</v>
      </c>
      <c r="B7" s="61"/>
      <c r="C7" s="61"/>
      <c r="D7" s="61"/>
      <c r="E7" s="62"/>
      <c r="F7" s="61"/>
      <c r="G7" s="63"/>
      <c r="H7" s="64"/>
      <c r="I7" s="64"/>
      <c r="J7" s="64"/>
      <c r="K7" s="64"/>
      <c r="L7" s="65"/>
      <c r="M7" s="127"/>
      <c r="N7" s="123"/>
      <c r="O7" s="124"/>
      <c r="P7" s="124"/>
      <c r="Q7" s="124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  <c r="IP7" s="66"/>
      <c r="IQ7" s="66"/>
      <c r="IR7" s="66"/>
    </row>
    <row r="8" spans="1:252" s="77" customFormat="1" ht="23.25" customHeight="1">
      <c r="A8" s="101"/>
      <c r="B8" s="61"/>
      <c r="C8" s="61"/>
      <c r="D8" s="61"/>
      <c r="E8" s="62"/>
      <c r="F8" s="61"/>
      <c r="G8" s="63"/>
      <c r="H8" s="64"/>
      <c r="I8" s="64"/>
      <c r="J8" s="64"/>
      <c r="K8" s="64"/>
      <c r="L8" s="65"/>
      <c r="M8" s="127"/>
      <c r="N8" s="123"/>
      <c r="O8" s="124"/>
      <c r="P8" s="124"/>
      <c r="Q8" s="124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  <c r="IM8" s="66"/>
      <c r="IN8" s="66"/>
      <c r="IO8" s="66"/>
      <c r="IP8" s="66"/>
      <c r="IQ8" s="66"/>
      <c r="IR8" s="66"/>
    </row>
    <row r="9" spans="1:252" ht="23.25" customHeight="1">
      <c r="A9" s="61"/>
      <c r="B9" s="61"/>
      <c r="C9" s="61"/>
      <c r="D9" s="61"/>
      <c r="E9" s="62"/>
      <c r="F9" s="61"/>
      <c r="G9" s="63"/>
      <c r="H9" s="64"/>
      <c r="I9" s="64"/>
      <c r="J9" s="64"/>
      <c r="K9" s="64"/>
      <c r="L9" s="65"/>
      <c r="M9" s="128"/>
      <c r="N9" s="119"/>
      <c r="O9" s="122"/>
      <c r="P9" s="122"/>
      <c r="Q9" s="122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  <c r="IR9" s="51"/>
    </row>
    <row r="10" spans="1:252" ht="24.75" customHeight="1">
      <c r="A10" s="61"/>
      <c r="B10" s="129"/>
      <c r="C10" s="93"/>
      <c r="D10" s="93"/>
      <c r="E10" s="129"/>
      <c r="F10" s="129"/>
      <c r="G10" s="63"/>
      <c r="H10" s="64"/>
      <c r="I10" s="64"/>
      <c r="J10" s="64"/>
      <c r="K10" s="64"/>
      <c r="L10" s="65"/>
      <c r="M10" s="129"/>
      <c r="N10" s="93"/>
      <c r="O10" s="129"/>
      <c r="P10" s="129"/>
      <c r="Q10" s="129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  <c r="IR10" s="51"/>
    </row>
    <row r="11" spans="1:252" ht="23.25" customHeight="1">
      <c r="A11" s="61"/>
      <c r="B11" s="61"/>
      <c r="C11" s="61"/>
      <c r="D11" s="61"/>
      <c r="E11" s="62"/>
      <c r="F11" s="61"/>
      <c r="G11" s="63"/>
      <c r="H11" s="64"/>
      <c r="I11" s="64"/>
      <c r="J11" s="64"/>
      <c r="K11" s="64"/>
      <c r="L11" s="65"/>
      <c r="M11" s="128"/>
      <c r="N11" s="119"/>
      <c r="O11" s="122"/>
      <c r="P11" s="122"/>
      <c r="Q11" s="122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  <c r="IR11" s="51"/>
    </row>
    <row r="12" spans="1:252" ht="24.75" customHeight="1">
      <c r="A12" s="61"/>
      <c r="B12" s="129"/>
      <c r="C12" s="93"/>
      <c r="D12" s="93"/>
      <c r="E12" s="129"/>
      <c r="F12" s="129"/>
      <c r="G12" s="63"/>
      <c r="H12" s="64"/>
      <c r="I12" s="64"/>
      <c r="J12" s="64"/>
      <c r="K12" s="64"/>
      <c r="L12" s="65"/>
      <c r="M12" s="129"/>
      <c r="N12" s="93"/>
      <c r="O12" s="129"/>
      <c r="P12" s="129"/>
      <c r="Q12" s="129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  <c r="IR12" s="51"/>
    </row>
    <row r="13" spans="1:252" s="77" customFormat="1" ht="23.25" customHeight="1">
      <c r="A13" s="101"/>
      <c r="B13" s="61"/>
      <c r="C13" s="61"/>
      <c r="D13" s="61"/>
      <c r="E13" s="62"/>
      <c r="F13" s="61"/>
      <c r="G13" s="63"/>
      <c r="H13" s="64"/>
      <c r="I13" s="64"/>
      <c r="J13" s="64"/>
      <c r="K13" s="64"/>
      <c r="L13" s="65"/>
      <c r="M13" s="127"/>
      <c r="N13" s="123"/>
      <c r="O13" s="124"/>
      <c r="P13" s="124"/>
      <c r="Q13" s="124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  <c r="IO13" s="66"/>
      <c r="IP13" s="66"/>
      <c r="IQ13" s="66"/>
      <c r="IR13" s="66"/>
    </row>
    <row r="14" spans="1:252" s="77" customFormat="1" ht="23.25" customHeight="1">
      <c r="A14" s="101"/>
      <c r="B14" s="61"/>
      <c r="C14" s="61"/>
      <c r="D14" s="61"/>
      <c r="E14" s="62"/>
      <c r="F14" s="61"/>
      <c r="G14" s="63"/>
      <c r="H14" s="64"/>
      <c r="I14" s="64"/>
      <c r="J14" s="64"/>
      <c r="K14" s="64"/>
      <c r="L14" s="65"/>
      <c r="M14" s="127"/>
      <c r="N14" s="123"/>
      <c r="O14" s="124"/>
      <c r="P14" s="124"/>
      <c r="Q14" s="124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  <c r="IO14" s="66"/>
      <c r="IP14" s="66"/>
      <c r="IQ14" s="66"/>
      <c r="IR14" s="66"/>
    </row>
    <row r="15" spans="1:252" ht="23.25" customHeight="1">
      <c r="A15" s="61"/>
      <c r="B15" s="61"/>
      <c r="C15" s="61"/>
      <c r="D15" s="61"/>
      <c r="E15" s="62"/>
      <c r="F15" s="61"/>
      <c r="G15" s="63"/>
      <c r="H15" s="64"/>
      <c r="I15" s="64"/>
      <c r="J15" s="64"/>
      <c r="K15" s="64"/>
      <c r="L15" s="65"/>
      <c r="M15" s="128"/>
      <c r="N15" s="119"/>
      <c r="O15" s="122"/>
      <c r="P15" s="122"/>
      <c r="Q15" s="122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  <c r="IQ15" s="51"/>
      <c r="IR15" s="51"/>
    </row>
    <row r="16" spans="1:252" ht="24.75" customHeight="1">
      <c r="A16" s="61"/>
      <c r="B16" s="129"/>
      <c r="C16" s="93"/>
      <c r="D16" s="93"/>
      <c r="E16" s="129"/>
      <c r="F16" s="129"/>
      <c r="G16" s="63"/>
      <c r="H16" s="64"/>
      <c r="I16" s="64"/>
      <c r="J16" s="64"/>
      <c r="K16" s="64"/>
      <c r="L16" s="65"/>
      <c r="M16" s="129"/>
      <c r="N16" s="93"/>
      <c r="O16" s="129"/>
      <c r="P16" s="129"/>
      <c r="Q16" s="129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  <c r="IQ16" s="51"/>
      <c r="IR16" s="51"/>
    </row>
    <row r="17" spans="1:252" ht="23.25" customHeight="1">
      <c r="A17" s="61"/>
      <c r="B17" s="61"/>
      <c r="C17" s="61"/>
      <c r="D17" s="61"/>
      <c r="E17" s="62"/>
      <c r="F17" s="61"/>
      <c r="G17" s="63"/>
      <c r="H17" s="64"/>
      <c r="I17" s="64"/>
      <c r="J17" s="64"/>
      <c r="K17" s="64"/>
      <c r="L17" s="65"/>
      <c r="M17" s="128"/>
      <c r="N17" s="119"/>
      <c r="O17" s="122"/>
      <c r="P17" s="122"/>
      <c r="Q17" s="122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51"/>
      <c r="IR17" s="51"/>
    </row>
    <row r="18" spans="1:252" ht="24.75" customHeight="1">
      <c r="A18" s="61"/>
      <c r="B18" s="129"/>
      <c r="C18" s="93"/>
      <c r="D18" s="93"/>
      <c r="E18" s="129"/>
      <c r="F18" s="129"/>
      <c r="G18" s="63"/>
      <c r="H18" s="64"/>
      <c r="I18" s="64"/>
      <c r="J18" s="64"/>
      <c r="K18" s="64"/>
      <c r="L18" s="65"/>
      <c r="M18" s="129"/>
      <c r="N18" s="93"/>
      <c r="O18" s="129"/>
      <c r="P18" s="129"/>
      <c r="Q18" s="129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  <c r="IR18" s="51"/>
    </row>
    <row r="19" spans="1:252" ht="19.5" customHeight="1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121"/>
      <c r="N19" s="51"/>
      <c r="O19" s="121"/>
      <c r="P19" s="121"/>
      <c r="Q19" s="12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  <c r="IO19" s="51"/>
      <c r="IP19" s="51"/>
      <c r="IQ19" s="51"/>
      <c r="IR19" s="51"/>
    </row>
    <row r="20" spans="1:252" ht="19.5" customHeight="1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121"/>
      <c r="N20" s="51"/>
      <c r="O20" s="121"/>
      <c r="P20" s="121"/>
      <c r="Q20" s="12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  <c r="IL20" s="51"/>
      <c r="IM20" s="51"/>
      <c r="IN20" s="51"/>
      <c r="IO20" s="51"/>
      <c r="IP20" s="51"/>
      <c r="IQ20" s="51"/>
      <c r="IR20" s="51"/>
    </row>
    <row r="21" spans="1:252" ht="19.5" customHeight="1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121"/>
      <c r="N21" s="51"/>
      <c r="O21" s="121"/>
      <c r="P21" s="121"/>
      <c r="Q21" s="12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  <c r="IP21" s="51"/>
      <c r="IQ21" s="51"/>
      <c r="IR21" s="51"/>
    </row>
    <row r="22" spans="1:252" ht="11.2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O22" s="121"/>
      <c r="P22" s="121"/>
      <c r="Q22" s="12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  <c r="IP22" s="51"/>
      <c r="IQ22" s="51"/>
      <c r="IR22" s="51"/>
    </row>
    <row r="23" spans="1:252" ht="11.25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O23" s="121"/>
      <c r="P23" s="121"/>
      <c r="Q23" s="12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  <c r="HG23" s="51"/>
      <c r="HH23" s="51"/>
      <c r="HI23" s="51"/>
      <c r="HJ23" s="51"/>
      <c r="HK23" s="51"/>
      <c r="HL23" s="51"/>
      <c r="HM23" s="51"/>
      <c r="HN23" s="51"/>
      <c r="HO23" s="51"/>
      <c r="HP23" s="51"/>
      <c r="HQ23" s="51"/>
      <c r="HR23" s="51"/>
      <c r="HS23" s="51"/>
      <c r="HT23" s="51"/>
      <c r="HU23" s="51"/>
      <c r="HV23" s="51"/>
      <c r="HW23" s="51"/>
      <c r="HX23" s="51"/>
      <c r="HY23" s="51"/>
      <c r="HZ23" s="51"/>
      <c r="IA23" s="51"/>
      <c r="IB23" s="51"/>
      <c r="IC23" s="51"/>
      <c r="ID23" s="51"/>
      <c r="IE23" s="51"/>
      <c r="IF23" s="51"/>
      <c r="IG23" s="51"/>
      <c r="IH23" s="51"/>
      <c r="II23" s="51"/>
      <c r="IJ23" s="51"/>
      <c r="IK23" s="51"/>
      <c r="IL23" s="51"/>
      <c r="IM23" s="51"/>
      <c r="IN23" s="51"/>
      <c r="IO23" s="51"/>
      <c r="IP23" s="51"/>
      <c r="IQ23" s="51"/>
      <c r="IR23" s="51"/>
    </row>
    <row r="24" spans="1:252" ht="11.25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O24" s="121"/>
      <c r="P24" s="121"/>
      <c r="Q24" s="12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  <c r="IL24" s="51"/>
      <c r="IM24" s="51"/>
      <c r="IN24" s="51"/>
      <c r="IO24" s="51"/>
      <c r="IP24" s="51"/>
      <c r="IQ24" s="51"/>
      <c r="IR24" s="51"/>
    </row>
    <row r="25" spans="1:252" ht="11.25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O25" s="121"/>
      <c r="P25" s="121"/>
      <c r="Q25" s="12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  <c r="GQ25" s="51"/>
      <c r="GR25" s="51"/>
      <c r="GS25" s="51"/>
      <c r="GT25" s="51"/>
      <c r="GU25" s="51"/>
      <c r="GV25" s="51"/>
      <c r="GW25" s="51"/>
      <c r="GX25" s="51"/>
      <c r="GY25" s="51"/>
      <c r="GZ25" s="51"/>
      <c r="HA25" s="51"/>
      <c r="HB25" s="51"/>
      <c r="HC25" s="51"/>
      <c r="HD25" s="51"/>
      <c r="HE25" s="51"/>
      <c r="HF25" s="51"/>
      <c r="HG25" s="51"/>
      <c r="HH25" s="51"/>
      <c r="HI25" s="51"/>
      <c r="HJ25" s="51"/>
      <c r="HK25" s="51"/>
      <c r="HL25" s="51"/>
      <c r="HM25" s="51"/>
      <c r="HN25" s="51"/>
      <c r="HO25" s="51"/>
      <c r="HP25" s="51"/>
      <c r="HQ25" s="51"/>
      <c r="HR25" s="51"/>
      <c r="HS25" s="51"/>
      <c r="HT25" s="51"/>
      <c r="HU25" s="51"/>
      <c r="HV25" s="51"/>
      <c r="HW25" s="51"/>
      <c r="HX25" s="51"/>
      <c r="HY25" s="51"/>
      <c r="HZ25" s="51"/>
      <c r="IA25" s="51"/>
      <c r="IB25" s="51"/>
      <c r="IC25" s="51"/>
      <c r="ID25" s="51"/>
      <c r="IE25" s="51"/>
      <c r="IF25" s="51"/>
      <c r="IG25" s="51"/>
      <c r="IH25" s="51"/>
      <c r="II25" s="51"/>
      <c r="IJ25" s="51"/>
      <c r="IK25" s="51"/>
      <c r="IL25" s="51"/>
      <c r="IM25" s="51"/>
      <c r="IN25" s="51"/>
      <c r="IO25" s="51"/>
      <c r="IP25" s="51"/>
      <c r="IQ25" s="51"/>
      <c r="IR25" s="51"/>
    </row>
    <row r="26" spans="1:252" ht="11.25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O26" s="121"/>
      <c r="P26" s="121"/>
      <c r="Q26" s="12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  <c r="HC26" s="51"/>
      <c r="HD26" s="51"/>
      <c r="HE26" s="51"/>
      <c r="HF26" s="51"/>
      <c r="HG26" s="51"/>
      <c r="HH26" s="51"/>
      <c r="HI26" s="51"/>
      <c r="HJ26" s="51"/>
      <c r="HK26" s="51"/>
      <c r="HL26" s="51"/>
      <c r="HM26" s="51"/>
      <c r="HN26" s="51"/>
      <c r="HO26" s="51"/>
      <c r="HP26" s="51"/>
      <c r="HQ26" s="51"/>
      <c r="HR26" s="51"/>
      <c r="HS26" s="51"/>
      <c r="HT26" s="51"/>
      <c r="HU26" s="51"/>
      <c r="HV26" s="51"/>
      <c r="HW26" s="51"/>
      <c r="HX26" s="51"/>
      <c r="HY26" s="51"/>
      <c r="HZ26" s="51"/>
      <c r="IA26" s="51"/>
      <c r="IB26" s="51"/>
      <c r="IC26" s="51"/>
      <c r="ID26" s="51"/>
      <c r="IE26" s="51"/>
      <c r="IF26" s="51"/>
      <c r="IG26" s="51"/>
      <c r="IH26" s="51"/>
      <c r="II26" s="51"/>
      <c r="IJ26" s="51"/>
      <c r="IK26" s="51"/>
      <c r="IL26" s="51"/>
      <c r="IM26" s="51"/>
      <c r="IN26" s="51"/>
      <c r="IO26" s="51"/>
      <c r="IP26" s="51"/>
      <c r="IQ26" s="51"/>
      <c r="IR26" s="51"/>
    </row>
    <row r="27" spans="1:252" ht="11.2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O27" s="121"/>
      <c r="P27" s="121"/>
      <c r="Q27" s="12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  <c r="GQ27" s="51"/>
      <c r="GR27" s="51"/>
      <c r="GS27" s="51"/>
      <c r="GT27" s="51"/>
      <c r="GU27" s="51"/>
      <c r="GV27" s="51"/>
      <c r="GW27" s="51"/>
      <c r="GX27" s="51"/>
      <c r="GY27" s="51"/>
      <c r="GZ27" s="51"/>
      <c r="HA27" s="51"/>
      <c r="HB27" s="51"/>
      <c r="HC27" s="51"/>
      <c r="HD27" s="51"/>
      <c r="HE27" s="51"/>
      <c r="HF27" s="51"/>
      <c r="HG27" s="51"/>
      <c r="HH27" s="51"/>
      <c r="HI27" s="51"/>
      <c r="HJ27" s="51"/>
      <c r="HK27" s="51"/>
      <c r="HL27" s="51"/>
      <c r="HM27" s="51"/>
      <c r="HN27" s="51"/>
      <c r="HO27" s="51"/>
      <c r="HP27" s="51"/>
      <c r="HQ27" s="51"/>
      <c r="HR27" s="51"/>
      <c r="HS27" s="51"/>
      <c r="HT27" s="51"/>
      <c r="HU27" s="51"/>
      <c r="HV27" s="51"/>
      <c r="HW27" s="51"/>
      <c r="HX27" s="51"/>
      <c r="HY27" s="51"/>
      <c r="HZ27" s="51"/>
      <c r="IA27" s="51"/>
      <c r="IB27" s="51"/>
      <c r="IC27" s="51"/>
      <c r="ID27" s="51"/>
      <c r="IE27" s="51"/>
      <c r="IF27" s="51"/>
      <c r="IG27" s="51"/>
      <c r="IH27" s="51"/>
      <c r="II27" s="51"/>
      <c r="IJ27" s="51"/>
      <c r="IK27" s="51"/>
      <c r="IL27" s="51"/>
      <c r="IM27" s="51"/>
      <c r="IN27" s="51"/>
      <c r="IO27" s="51"/>
      <c r="IP27" s="51"/>
      <c r="IQ27" s="51"/>
      <c r="IR27" s="51"/>
    </row>
    <row r="28" spans="1:252" ht="11.2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O28" s="121"/>
      <c r="P28" s="121"/>
      <c r="Q28" s="12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  <c r="GQ28" s="51"/>
      <c r="GR28" s="51"/>
      <c r="GS28" s="51"/>
      <c r="GT28" s="51"/>
      <c r="GU28" s="51"/>
      <c r="GV28" s="51"/>
      <c r="GW28" s="51"/>
      <c r="GX28" s="51"/>
      <c r="GY28" s="51"/>
      <c r="GZ28" s="51"/>
      <c r="HA28" s="51"/>
      <c r="HB28" s="51"/>
      <c r="HC28" s="51"/>
      <c r="HD28" s="51"/>
      <c r="HE28" s="51"/>
      <c r="HF28" s="51"/>
      <c r="HG28" s="51"/>
      <c r="HH28" s="51"/>
      <c r="HI28" s="51"/>
      <c r="HJ28" s="51"/>
      <c r="HK28" s="51"/>
      <c r="HL28" s="51"/>
      <c r="HM28" s="51"/>
      <c r="HN28" s="51"/>
      <c r="HO28" s="51"/>
      <c r="HP28" s="51"/>
      <c r="HQ28" s="51"/>
      <c r="HR28" s="51"/>
      <c r="HS28" s="51"/>
      <c r="HT28" s="51"/>
      <c r="HU28" s="51"/>
      <c r="HV28" s="51"/>
      <c r="HW28" s="51"/>
      <c r="HX28" s="51"/>
      <c r="HY28" s="51"/>
      <c r="HZ28" s="51"/>
      <c r="IA28" s="51"/>
      <c r="IB28" s="51"/>
      <c r="IC28" s="51"/>
      <c r="ID28" s="51"/>
      <c r="IE28" s="51"/>
      <c r="IF28" s="51"/>
      <c r="IG28" s="51"/>
      <c r="IH28" s="51"/>
      <c r="II28" s="51"/>
      <c r="IJ28" s="51"/>
      <c r="IK28" s="51"/>
      <c r="IL28" s="51"/>
      <c r="IM28" s="51"/>
      <c r="IN28" s="51"/>
      <c r="IO28" s="51"/>
      <c r="IP28" s="51"/>
      <c r="IQ28" s="51"/>
      <c r="IR28" s="51"/>
    </row>
    <row r="29" spans="1:252" ht="11.2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O29" s="121"/>
      <c r="P29" s="121"/>
      <c r="Q29" s="12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  <c r="GQ29" s="51"/>
      <c r="GR29" s="51"/>
      <c r="GS29" s="51"/>
      <c r="GT29" s="51"/>
      <c r="GU29" s="51"/>
      <c r="GV29" s="51"/>
      <c r="GW29" s="51"/>
      <c r="GX29" s="51"/>
      <c r="GY29" s="51"/>
      <c r="GZ29" s="51"/>
      <c r="HA29" s="51"/>
      <c r="HB29" s="51"/>
      <c r="HC29" s="51"/>
      <c r="HD29" s="51"/>
      <c r="HE29" s="51"/>
      <c r="HF29" s="51"/>
      <c r="HG29" s="51"/>
      <c r="HH29" s="51"/>
      <c r="HI29" s="51"/>
      <c r="HJ29" s="51"/>
      <c r="HK29" s="51"/>
      <c r="HL29" s="51"/>
      <c r="HM29" s="51"/>
      <c r="HN29" s="51"/>
      <c r="HO29" s="51"/>
      <c r="HP29" s="51"/>
      <c r="HQ29" s="51"/>
      <c r="HR29" s="51"/>
      <c r="HS29" s="51"/>
      <c r="HT29" s="51"/>
      <c r="HU29" s="51"/>
      <c r="HV29" s="51"/>
      <c r="HW29" s="51"/>
      <c r="HX29" s="51"/>
      <c r="HY29" s="51"/>
      <c r="HZ29" s="51"/>
      <c r="IA29" s="51"/>
      <c r="IB29" s="51"/>
      <c r="IC29" s="51"/>
      <c r="ID29" s="51"/>
      <c r="IE29" s="51"/>
      <c r="IF29" s="51"/>
      <c r="IG29" s="51"/>
      <c r="IH29" s="51"/>
      <c r="II29" s="51"/>
      <c r="IJ29" s="51"/>
      <c r="IK29" s="51"/>
      <c r="IL29" s="51"/>
      <c r="IM29" s="51"/>
      <c r="IN29" s="51"/>
      <c r="IO29" s="51"/>
      <c r="IP29" s="51"/>
      <c r="IQ29" s="51"/>
      <c r="IR29" s="51"/>
    </row>
    <row r="30" spans="1:252" ht="11.2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O30" s="121"/>
      <c r="P30" s="121"/>
      <c r="Q30" s="12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  <c r="GQ30" s="51"/>
      <c r="GR30" s="51"/>
      <c r="GS30" s="51"/>
      <c r="GT30" s="51"/>
      <c r="GU30" s="51"/>
      <c r="GV30" s="51"/>
      <c r="GW30" s="51"/>
      <c r="GX30" s="51"/>
      <c r="GY30" s="51"/>
      <c r="GZ30" s="51"/>
      <c r="HA30" s="51"/>
      <c r="HB30" s="51"/>
      <c r="HC30" s="51"/>
      <c r="HD30" s="51"/>
      <c r="HE30" s="51"/>
      <c r="HF30" s="51"/>
      <c r="HG30" s="51"/>
      <c r="HH30" s="51"/>
      <c r="HI30" s="51"/>
      <c r="HJ30" s="51"/>
      <c r="HK30" s="51"/>
      <c r="HL30" s="51"/>
      <c r="HM30" s="51"/>
      <c r="HN30" s="51"/>
      <c r="HO30" s="51"/>
      <c r="HP30" s="51"/>
      <c r="HQ30" s="51"/>
      <c r="HR30" s="51"/>
      <c r="HS30" s="51"/>
      <c r="HT30" s="51"/>
      <c r="HU30" s="51"/>
      <c r="HV30" s="51"/>
      <c r="HW30" s="51"/>
      <c r="HX30" s="51"/>
      <c r="HY30" s="51"/>
      <c r="HZ30" s="51"/>
      <c r="IA30" s="51"/>
      <c r="IB30" s="51"/>
      <c r="IC30" s="51"/>
      <c r="ID30" s="51"/>
      <c r="IE30" s="51"/>
      <c r="IF30" s="51"/>
      <c r="IG30" s="51"/>
      <c r="IH30" s="51"/>
      <c r="II30" s="51"/>
      <c r="IJ30" s="51"/>
      <c r="IK30" s="51"/>
      <c r="IL30" s="51"/>
      <c r="IM30" s="51"/>
      <c r="IN30" s="51"/>
      <c r="IO30" s="51"/>
      <c r="IP30" s="51"/>
      <c r="IQ30" s="51"/>
      <c r="IR30" s="51"/>
    </row>
    <row r="31" spans="1:252" ht="11.25">
      <c r="A31" s="51"/>
      <c r="O31" s="121"/>
      <c r="P31" s="121"/>
      <c r="Q31" s="12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  <c r="GQ31" s="51"/>
      <c r="GR31" s="51"/>
      <c r="GS31" s="51"/>
      <c r="GT31" s="51"/>
      <c r="GU31" s="51"/>
      <c r="GV31" s="51"/>
      <c r="GW31" s="51"/>
      <c r="GX31" s="51"/>
      <c r="GY31" s="51"/>
      <c r="GZ31" s="51"/>
      <c r="HA31" s="51"/>
      <c r="HB31" s="51"/>
      <c r="HC31" s="51"/>
      <c r="HD31" s="51"/>
      <c r="HE31" s="51"/>
      <c r="HF31" s="51"/>
      <c r="HG31" s="51"/>
      <c r="HH31" s="51"/>
      <c r="HI31" s="51"/>
      <c r="HJ31" s="51"/>
      <c r="HK31" s="51"/>
      <c r="HL31" s="51"/>
      <c r="HM31" s="51"/>
      <c r="HN31" s="51"/>
      <c r="HO31" s="51"/>
      <c r="HP31" s="51"/>
      <c r="HQ31" s="51"/>
      <c r="HR31" s="51"/>
      <c r="HS31" s="51"/>
      <c r="HT31" s="51"/>
      <c r="HU31" s="51"/>
      <c r="HV31" s="51"/>
      <c r="HW31" s="51"/>
      <c r="HX31" s="51"/>
      <c r="HY31" s="51"/>
      <c r="HZ31" s="51"/>
      <c r="IA31" s="51"/>
      <c r="IB31" s="51"/>
      <c r="IC31" s="51"/>
      <c r="ID31" s="51"/>
      <c r="IE31" s="51"/>
      <c r="IF31" s="51"/>
      <c r="IG31" s="51"/>
      <c r="IH31" s="51"/>
      <c r="II31" s="51"/>
      <c r="IJ31" s="51"/>
      <c r="IK31" s="51"/>
      <c r="IL31" s="51"/>
      <c r="IM31" s="51"/>
      <c r="IN31" s="51"/>
      <c r="IO31" s="51"/>
      <c r="IP31" s="51"/>
      <c r="IQ31" s="51"/>
      <c r="IR31" s="51"/>
    </row>
    <row r="32" spans="1:252" ht="11.25">
      <c r="A32" s="51"/>
      <c r="O32" s="121"/>
      <c r="P32" s="121"/>
      <c r="Q32" s="12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  <c r="GQ32" s="51"/>
      <c r="GR32" s="51"/>
      <c r="GS32" s="51"/>
      <c r="GT32" s="51"/>
      <c r="GU32" s="51"/>
      <c r="GV32" s="51"/>
      <c r="GW32" s="51"/>
      <c r="GX32" s="51"/>
      <c r="GY32" s="51"/>
      <c r="GZ32" s="51"/>
      <c r="HA32" s="51"/>
      <c r="HB32" s="51"/>
      <c r="HC32" s="51"/>
      <c r="HD32" s="51"/>
      <c r="HE32" s="51"/>
      <c r="HF32" s="51"/>
      <c r="HG32" s="51"/>
      <c r="HH32" s="51"/>
      <c r="HI32" s="51"/>
      <c r="HJ32" s="51"/>
      <c r="HK32" s="51"/>
      <c r="HL32" s="51"/>
      <c r="HM32" s="51"/>
      <c r="HN32" s="51"/>
      <c r="HO32" s="51"/>
      <c r="HP32" s="51"/>
      <c r="HQ32" s="51"/>
      <c r="HR32" s="51"/>
      <c r="HS32" s="51"/>
      <c r="HT32" s="51"/>
      <c r="HU32" s="51"/>
      <c r="HV32" s="51"/>
      <c r="HW32" s="51"/>
      <c r="HX32" s="51"/>
      <c r="HY32" s="51"/>
      <c r="HZ32" s="51"/>
      <c r="IA32" s="51"/>
      <c r="IB32" s="51"/>
      <c r="IC32" s="51"/>
      <c r="ID32" s="51"/>
      <c r="IE32" s="51"/>
      <c r="IF32" s="51"/>
      <c r="IG32" s="51"/>
      <c r="IH32" s="51"/>
      <c r="II32" s="51"/>
      <c r="IJ32" s="51"/>
      <c r="IK32" s="51"/>
      <c r="IL32" s="51"/>
      <c r="IM32" s="51"/>
      <c r="IN32" s="51"/>
      <c r="IO32" s="51"/>
      <c r="IP32" s="51"/>
      <c r="IQ32" s="51"/>
      <c r="IR32" s="51"/>
    </row>
    <row r="33" spans="1:252" ht="11.25">
      <c r="A33" s="51"/>
      <c r="O33" s="121"/>
      <c r="P33" s="121"/>
      <c r="Q33" s="12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  <c r="GQ33" s="51"/>
      <c r="GR33" s="51"/>
      <c r="GS33" s="51"/>
      <c r="GT33" s="51"/>
      <c r="GU33" s="51"/>
      <c r="GV33" s="51"/>
      <c r="GW33" s="51"/>
      <c r="GX33" s="51"/>
      <c r="GY33" s="51"/>
      <c r="GZ33" s="51"/>
      <c r="HA33" s="51"/>
      <c r="HB33" s="51"/>
      <c r="HC33" s="51"/>
      <c r="HD33" s="51"/>
      <c r="HE33" s="51"/>
      <c r="HF33" s="51"/>
      <c r="HG33" s="51"/>
      <c r="HH33" s="51"/>
      <c r="HI33" s="51"/>
      <c r="HJ33" s="51"/>
      <c r="HK33" s="51"/>
      <c r="HL33" s="51"/>
      <c r="HM33" s="51"/>
      <c r="HN33" s="51"/>
      <c r="HO33" s="51"/>
      <c r="HP33" s="51"/>
      <c r="HQ33" s="51"/>
      <c r="HR33" s="51"/>
      <c r="HS33" s="51"/>
      <c r="HT33" s="51"/>
      <c r="HU33" s="51"/>
      <c r="HV33" s="51"/>
      <c r="HW33" s="51"/>
      <c r="HX33" s="51"/>
      <c r="HY33" s="51"/>
      <c r="HZ33" s="51"/>
      <c r="IA33" s="51"/>
      <c r="IB33" s="51"/>
      <c r="IC33" s="51"/>
      <c r="ID33" s="51"/>
      <c r="IE33" s="51"/>
      <c r="IF33" s="51"/>
      <c r="IG33" s="51"/>
      <c r="IH33" s="51"/>
      <c r="II33" s="51"/>
      <c r="IJ33" s="51"/>
      <c r="IK33" s="51"/>
      <c r="IL33" s="51"/>
      <c r="IM33" s="51"/>
      <c r="IN33" s="51"/>
      <c r="IO33" s="51"/>
      <c r="IP33" s="51"/>
      <c r="IQ33" s="51"/>
      <c r="IR33" s="51"/>
    </row>
    <row r="34" spans="1:252" ht="11.25">
      <c r="A34" s="51"/>
      <c r="N34" s="72"/>
      <c r="O34" s="121"/>
      <c r="P34" s="121"/>
      <c r="Q34" s="12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  <c r="GQ34" s="51"/>
      <c r="GR34" s="51"/>
      <c r="GS34" s="51"/>
      <c r="GT34" s="51"/>
      <c r="GU34" s="51"/>
      <c r="GV34" s="51"/>
      <c r="GW34" s="51"/>
      <c r="GX34" s="51"/>
      <c r="GY34" s="51"/>
      <c r="GZ34" s="51"/>
      <c r="HA34" s="51"/>
      <c r="HB34" s="51"/>
      <c r="HC34" s="51"/>
      <c r="HD34" s="51"/>
      <c r="HE34" s="51"/>
      <c r="HF34" s="51"/>
      <c r="HG34" s="51"/>
      <c r="HH34" s="51"/>
      <c r="HI34" s="51"/>
      <c r="HJ34" s="51"/>
      <c r="HK34" s="51"/>
      <c r="HL34" s="51"/>
      <c r="HM34" s="51"/>
      <c r="HN34" s="51"/>
      <c r="HO34" s="51"/>
      <c r="HP34" s="51"/>
      <c r="HQ34" s="51"/>
      <c r="HR34" s="51"/>
      <c r="HS34" s="51"/>
      <c r="HT34" s="51"/>
      <c r="HU34" s="51"/>
      <c r="HV34" s="51"/>
      <c r="HW34" s="51"/>
      <c r="HX34" s="51"/>
      <c r="HY34" s="51"/>
      <c r="HZ34" s="51"/>
      <c r="IA34" s="51"/>
      <c r="IB34" s="51"/>
      <c r="IC34" s="51"/>
      <c r="ID34" s="51"/>
      <c r="IE34" s="51"/>
      <c r="IF34" s="51"/>
      <c r="IG34" s="51"/>
      <c r="IH34" s="51"/>
      <c r="II34" s="51"/>
      <c r="IJ34" s="51"/>
      <c r="IK34" s="51"/>
      <c r="IL34" s="51"/>
      <c r="IM34" s="51"/>
      <c r="IN34" s="51"/>
      <c r="IO34" s="51"/>
      <c r="IP34" s="51"/>
      <c r="IQ34" s="51"/>
      <c r="IR34" s="51"/>
    </row>
    <row r="35" spans="1:252" ht="11.25">
      <c r="A35" s="51"/>
      <c r="O35" s="121"/>
      <c r="P35" s="121"/>
      <c r="Q35" s="12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  <c r="GQ35" s="51"/>
      <c r="GR35" s="51"/>
      <c r="GS35" s="51"/>
      <c r="GT35" s="51"/>
      <c r="GU35" s="51"/>
      <c r="GV35" s="51"/>
      <c r="GW35" s="51"/>
      <c r="GX35" s="51"/>
      <c r="GY35" s="51"/>
      <c r="GZ35" s="51"/>
      <c r="HA35" s="51"/>
      <c r="HB35" s="51"/>
      <c r="HC35" s="51"/>
      <c r="HD35" s="51"/>
      <c r="HE35" s="51"/>
      <c r="HF35" s="51"/>
      <c r="HG35" s="51"/>
      <c r="HH35" s="51"/>
      <c r="HI35" s="51"/>
      <c r="HJ35" s="51"/>
      <c r="HK35" s="51"/>
      <c r="HL35" s="51"/>
      <c r="HM35" s="51"/>
      <c r="HN35" s="51"/>
      <c r="HO35" s="51"/>
      <c r="HP35" s="51"/>
      <c r="HQ35" s="51"/>
      <c r="HR35" s="51"/>
      <c r="HS35" s="51"/>
      <c r="HT35" s="51"/>
      <c r="HU35" s="51"/>
      <c r="HV35" s="51"/>
      <c r="HW35" s="51"/>
      <c r="HX35" s="51"/>
      <c r="HY35" s="51"/>
      <c r="HZ35" s="51"/>
      <c r="IA35" s="51"/>
      <c r="IB35" s="51"/>
      <c r="IC35" s="51"/>
      <c r="ID35" s="51"/>
      <c r="IE35" s="51"/>
      <c r="IF35" s="51"/>
      <c r="IG35" s="51"/>
      <c r="IH35" s="51"/>
      <c r="II35" s="51"/>
      <c r="IJ35" s="51"/>
      <c r="IK35" s="51"/>
      <c r="IL35" s="51"/>
      <c r="IM35" s="51"/>
      <c r="IN35" s="51"/>
      <c r="IO35" s="51"/>
      <c r="IP35" s="51"/>
      <c r="IQ35" s="51"/>
      <c r="IR35" s="51"/>
    </row>
    <row r="36" spans="1:252" ht="11.25">
      <c r="A36" s="51"/>
      <c r="O36" s="121"/>
      <c r="P36" s="121"/>
      <c r="Q36" s="12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  <c r="GQ36" s="51"/>
      <c r="GR36" s="51"/>
      <c r="GS36" s="51"/>
      <c r="GT36" s="51"/>
      <c r="GU36" s="51"/>
      <c r="GV36" s="51"/>
      <c r="GW36" s="51"/>
      <c r="GX36" s="51"/>
      <c r="GY36" s="51"/>
      <c r="GZ36" s="51"/>
      <c r="HA36" s="51"/>
      <c r="HB36" s="51"/>
      <c r="HC36" s="51"/>
      <c r="HD36" s="51"/>
      <c r="HE36" s="51"/>
      <c r="HF36" s="51"/>
      <c r="HG36" s="51"/>
      <c r="HH36" s="51"/>
      <c r="HI36" s="51"/>
      <c r="HJ36" s="51"/>
      <c r="HK36" s="51"/>
      <c r="HL36" s="51"/>
      <c r="HM36" s="51"/>
      <c r="HN36" s="51"/>
      <c r="HO36" s="51"/>
      <c r="HP36" s="51"/>
      <c r="HQ36" s="51"/>
      <c r="HR36" s="51"/>
      <c r="HS36" s="51"/>
      <c r="HT36" s="51"/>
      <c r="HU36" s="51"/>
      <c r="HV36" s="51"/>
      <c r="HW36" s="51"/>
      <c r="HX36" s="51"/>
      <c r="HY36" s="51"/>
      <c r="HZ36" s="51"/>
      <c r="IA36" s="51"/>
      <c r="IB36" s="51"/>
      <c r="IC36" s="51"/>
      <c r="ID36" s="51"/>
      <c r="IE36" s="51"/>
      <c r="IF36" s="51"/>
      <c r="IG36" s="51"/>
      <c r="IH36" s="51"/>
      <c r="II36" s="51"/>
      <c r="IJ36" s="51"/>
      <c r="IK36" s="51"/>
      <c r="IL36" s="51"/>
      <c r="IM36" s="51"/>
      <c r="IN36" s="51"/>
      <c r="IO36" s="51"/>
      <c r="IP36" s="51"/>
      <c r="IQ36" s="51"/>
      <c r="IR36" s="51"/>
    </row>
    <row r="37" spans="1:252" ht="11.25">
      <c r="A37" s="51"/>
      <c r="O37" s="121"/>
      <c r="P37" s="121"/>
      <c r="Q37" s="12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  <c r="IG37" s="51"/>
      <c r="IH37" s="51"/>
      <c r="II37" s="51"/>
      <c r="IJ37" s="51"/>
      <c r="IK37" s="51"/>
      <c r="IL37" s="51"/>
      <c r="IM37" s="51"/>
      <c r="IN37" s="51"/>
      <c r="IO37" s="51"/>
      <c r="IP37" s="51"/>
      <c r="IQ37" s="51"/>
      <c r="IR37" s="51"/>
    </row>
    <row r="38" spans="1:252" ht="11.2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121"/>
      <c r="N38" s="51"/>
      <c r="O38" s="121"/>
      <c r="P38" s="121"/>
      <c r="Q38" s="12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  <c r="GQ38" s="51"/>
      <c r="GR38" s="51"/>
      <c r="GS38" s="51"/>
      <c r="GT38" s="51"/>
      <c r="GU38" s="51"/>
      <c r="GV38" s="51"/>
      <c r="GW38" s="51"/>
      <c r="GX38" s="51"/>
      <c r="GY38" s="51"/>
      <c r="GZ38" s="51"/>
      <c r="HA38" s="51"/>
      <c r="HB38" s="51"/>
      <c r="HC38" s="51"/>
      <c r="HD38" s="51"/>
      <c r="HE38" s="51"/>
      <c r="HF38" s="51"/>
      <c r="HG38" s="51"/>
      <c r="HH38" s="51"/>
      <c r="HI38" s="51"/>
      <c r="HJ38" s="51"/>
      <c r="HK38" s="51"/>
      <c r="HL38" s="51"/>
      <c r="HM38" s="51"/>
      <c r="HN38" s="51"/>
      <c r="HO38" s="51"/>
      <c r="HP38" s="51"/>
      <c r="HQ38" s="51"/>
      <c r="HR38" s="51"/>
      <c r="HS38" s="51"/>
      <c r="HT38" s="51"/>
      <c r="HU38" s="51"/>
      <c r="HV38" s="51"/>
      <c r="HW38" s="51"/>
      <c r="HX38" s="51"/>
      <c r="HY38" s="51"/>
      <c r="HZ38" s="51"/>
      <c r="IA38" s="51"/>
      <c r="IB38" s="51"/>
      <c r="IC38" s="51"/>
      <c r="ID38" s="51"/>
      <c r="IE38" s="51"/>
      <c r="IF38" s="51"/>
      <c r="IG38" s="51"/>
      <c r="IH38" s="51"/>
      <c r="II38" s="51"/>
      <c r="IJ38" s="51"/>
      <c r="IK38" s="51"/>
      <c r="IL38" s="51"/>
      <c r="IM38" s="51"/>
      <c r="IN38" s="51"/>
      <c r="IO38" s="51"/>
      <c r="IP38" s="51"/>
      <c r="IQ38" s="51"/>
      <c r="IR38" s="51"/>
    </row>
    <row r="39" spans="1:252" ht="11.25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121"/>
      <c r="N39" s="51"/>
      <c r="O39" s="121"/>
      <c r="P39" s="121"/>
      <c r="Q39" s="12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  <c r="GQ39" s="51"/>
      <c r="GR39" s="51"/>
      <c r="GS39" s="51"/>
      <c r="GT39" s="51"/>
      <c r="GU39" s="51"/>
      <c r="GV39" s="51"/>
      <c r="GW39" s="51"/>
      <c r="GX39" s="51"/>
      <c r="GY39" s="51"/>
      <c r="GZ39" s="51"/>
      <c r="HA39" s="51"/>
      <c r="HB39" s="51"/>
      <c r="HC39" s="51"/>
      <c r="HD39" s="51"/>
      <c r="HE39" s="51"/>
      <c r="HF39" s="51"/>
      <c r="HG39" s="51"/>
      <c r="HH39" s="51"/>
      <c r="HI39" s="51"/>
      <c r="HJ39" s="51"/>
      <c r="HK39" s="51"/>
      <c r="HL39" s="51"/>
      <c r="HM39" s="51"/>
      <c r="HN39" s="51"/>
      <c r="HO39" s="51"/>
      <c r="HP39" s="51"/>
      <c r="HQ39" s="51"/>
      <c r="HR39" s="51"/>
      <c r="HS39" s="51"/>
      <c r="HT39" s="51"/>
      <c r="HU39" s="51"/>
      <c r="HV39" s="51"/>
      <c r="HW39" s="51"/>
      <c r="HX39" s="51"/>
      <c r="HY39" s="51"/>
      <c r="HZ39" s="51"/>
      <c r="IA39" s="51"/>
      <c r="IB39" s="51"/>
      <c r="IC39" s="51"/>
      <c r="ID39" s="51"/>
      <c r="IE39" s="51"/>
      <c r="IF39" s="51"/>
      <c r="IG39" s="51"/>
      <c r="IH39" s="51"/>
      <c r="II39" s="51"/>
      <c r="IJ39" s="51"/>
      <c r="IK39" s="51"/>
      <c r="IL39" s="51"/>
      <c r="IM39" s="51"/>
      <c r="IN39" s="51"/>
      <c r="IO39" s="51"/>
      <c r="IP39" s="51"/>
      <c r="IQ39" s="51"/>
      <c r="IR39" s="51"/>
    </row>
    <row r="40" spans="1:252" ht="11.2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121"/>
      <c r="N40" s="51"/>
      <c r="O40" s="121"/>
      <c r="P40" s="121"/>
      <c r="Q40" s="12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  <c r="GQ40" s="51"/>
      <c r="GR40" s="51"/>
      <c r="GS40" s="51"/>
      <c r="GT40" s="51"/>
      <c r="GU40" s="51"/>
      <c r="GV40" s="51"/>
      <c r="GW40" s="51"/>
      <c r="GX40" s="51"/>
      <c r="GY40" s="51"/>
      <c r="GZ40" s="51"/>
      <c r="HA40" s="51"/>
      <c r="HB40" s="51"/>
      <c r="HC40" s="51"/>
      <c r="HD40" s="51"/>
      <c r="HE40" s="51"/>
      <c r="HF40" s="51"/>
      <c r="HG40" s="51"/>
      <c r="HH40" s="51"/>
      <c r="HI40" s="51"/>
      <c r="HJ40" s="51"/>
      <c r="HK40" s="51"/>
      <c r="HL40" s="51"/>
      <c r="HM40" s="51"/>
      <c r="HN40" s="51"/>
      <c r="HO40" s="51"/>
      <c r="HP40" s="51"/>
      <c r="HQ40" s="51"/>
      <c r="HR40" s="51"/>
      <c r="HS40" s="51"/>
      <c r="HT40" s="51"/>
      <c r="HU40" s="51"/>
      <c r="HV40" s="51"/>
      <c r="HW40" s="51"/>
      <c r="HX40" s="51"/>
      <c r="HY40" s="51"/>
      <c r="HZ40" s="51"/>
      <c r="IA40" s="51"/>
      <c r="IB40" s="51"/>
      <c r="IC40" s="51"/>
      <c r="ID40" s="51"/>
      <c r="IE40" s="51"/>
      <c r="IF40" s="51"/>
      <c r="IG40" s="51"/>
      <c r="IH40" s="51"/>
      <c r="II40" s="51"/>
      <c r="IJ40" s="51"/>
      <c r="IK40" s="51"/>
      <c r="IL40" s="51"/>
      <c r="IM40" s="51"/>
      <c r="IN40" s="51"/>
      <c r="IO40" s="51"/>
      <c r="IP40" s="51"/>
      <c r="IQ40" s="51"/>
      <c r="IR40" s="51"/>
    </row>
    <row r="41" spans="1:252" ht="11.25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121"/>
      <c r="N41" s="51"/>
      <c r="O41" s="121"/>
      <c r="P41" s="121"/>
      <c r="Q41" s="12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51"/>
      <c r="HX41" s="51"/>
      <c r="HY41" s="51"/>
      <c r="HZ41" s="51"/>
      <c r="IA41" s="51"/>
      <c r="IB41" s="51"/>
      <c r="IC41" s="51"/>
      <c r="ID41" s="51"/>
      <c r="IE41" s="51"/>
      <c r="IF41" s="51"/>
      <c r="IG41" s="51"/>
      <c r="IH41" s="51"/>
      <c r="II41" s="51"/>
      <c r="IJ41" s="51"/>
      <c r="IK41" s="51"/>
      <c r="IL41" s="51"/>
      <c r="IM41" s="51"/>
      <c r="IN41" s="51"/>
      <c r="IO41" s="51"/>
      <c r="IP41" s="51"/>
      <c r="IQ41" s="51"/>
      <c r="IR41" s="51"/>
    </row>
    <row r="42" spans="1:252" ht="11.25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121"/>
      <c r="N42" s="51"/>
      <c r="O42" s="121"/>
      <c r="P42" s="121"/>
      <c r="Q42" s="12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  <c r="GQ42" s="51"/>
      <c r="GR42" s="51"/>
      <c r="GS42" s="51"/>
      <c r="GT42" s="51"/>
      <c r="GU42" s="51"/>
      <c r="GV42" s="51"/>
      <c r="GW42" s="51"/>
      <c r="GX42" s="51"/>
      <c r="GY42" s="51"/>
      <c r="GZ42" s="51"/>
      <c r="HA42" s="51"/>
      <c r="HB42" s="51"/>
      <c r="HC42" s="51"/>
      <c r="HD42" s="51"/>
      <c r="HE42" s="51"/>
      <c r="HF42" s="51"/>
      <c r="HG42" s="51"/>
      <c r="HH42" s="51"/>
      <c r="HI42" s="51"/>
      <c r="HJ42" s="51"/>
      <c r="HK42" s="51"/>
      <c r="HL42" s="51"/>
      <c r="HM42" s="51"/>
      <c r="HN42" s="51"/>
      <c r="HO42" s="51"/>
      <c r="HP42" s="51"/>
      <c r="HQ42" s="51"/>
      <c r="HR42" s="51"/>
      <c r="HS42" s="51"/>
      <c r="HT42" s="51"/>
      <c r="HU42" s="51"/>
      <c r="HV42" s="51"/>
      <c r="HW42" s="51"/>
      <c r="HX42" s="51"/>
      <c r="HY42" s="51"/>
      <c r="HZ42" s="51"/>
      <c r="IA42" s="51"/>
      <c r="IB42" s="51"/>
      <c r="IC42" s="51"/>
      <c r="ID42" s="51"/>
      <c r="IE42" s="51"/>
      <c r="IF42" s="51"/>
      <c r="IG42" s="51"/>
      <c r="IH42" s="51"/>
      <c r="II42" s="51"/>
      <c r="IJ42" s="51"/>
      <c r="IK42" s="51"/>
      <c r="IL42" s="51"/>
      <c r="IM42" s="51"/>
      <c r="IN42" s="51"/>
      <c r="IO42" s="51"/>
      <c r="IP42" s="51"/>
      <c r="IQ42" s="51"/>
      <c r="IR42" s="51"/>
    </row>
    <row r="43" spans="1:252" ht="11.2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121"/>
      <c r="N43" s="51"/>
      <c r="O43" s="121"/>
      <c r="P43" s="121"/>
      <c r="Q43" s="12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  <c r="GQ43" s="51"/>
      <c r="GR43" s="51"/>
      <c r="GS43" s="51"/>
      <c r="GT43" s="51"/>
      <c r="GU43" s="51"/>
      <c r="GV43" s="51"/>
      <c r="GW43" s="51"/>
      <c r="GX43" s="51"/>
      <c r="GY43" s="51"/>
      <c r="GZ43" s="51"/>
      <c r="HA43" s="51"/>
      <c r="HB43" s="51"/>
      <c r="HC43" s="51"/>
      <c r="HD43" s="51"/>
      <c r="HE43" s="51"/>
      <c r="HF43" s="51"/>
      <c r="HG43" s="51"/>
      <c r="HH43" s="51"/>
      <c r="HI43" s="51"/>
      <c r="HJ43" s="51"/>
      <c r="HK43" s="51"/>
      <c r="HL43" s="51"/>
      <c r="HM43" s="51"/>
      <c r="HN43" s="51"/>
      <c r="HO43" s="51"/>
      <c r="HP43" s="51"/>
      <c r="HQ43" s="51"/>
      <c r="HR43" s="51"/>
      <c r="HS43" s="51"/>
      <c r="HT43" s="51"/>
      <c r="HU43" s="51"/>
      <c r="HV43" s="51"/>
      <c r="HW43" s="51"/>
      <c r="HX43" s="51"/>
      <c r="HY43" s="51"/>
      <c r="HZ43" s="51"/>
      <c r="IA43" s="51"/>
      <c r="IB43" s="51"/>
      <c r="IC43" s="51"/>
      <c r="ID43" s="51"/>
      <c r="IE43" s="51"/>
      <c r="IF43" s="51"/>
      <c r="IG43" s="51"/>
      <c r="IH43" s="51"/>
      <c r="II43" s="51"/>
      <c r="IJ43" s="51"/>
      <c r="IK43" s="51"/>
      <c r="IL43" s="51"/>
      <c r="IM43" s="51"/>
      <c r="IN43" s="51"/>
      <c r="IO43" s="51"/>
      <c r="IP43" s="51"/>
      <c r="IQ43" s="51"/>
      <c r="IR43" s="51"/>
    </row>
  </sheetData>
  <mergeCells count="13">
    <mergeCell ref="O4:Q4"/>
    <mergeCell ref="A2:Q2"/>
    <mergeCell ref="K4:K5"/>
    <mergeCell ref="L4:L5"/>
    <mergeCell ref="M4:M5"/>
    <mergeCell ref="N4:N5"/>
    <mergeCell ref="G4:G5"/>
    <mergeCell ref="H4:H5"/>
    <mergeCell ref="I4:I5"/>
    <mergeCell ref="J4:J5"/>
    <mergeCell ref="A4:A5"/>
    <mergeCell ref="E4:E5"/>
    <mergeCell ref="F4:F5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1">
      <selection activeCell="D46" sqref="D46"/>
    </sheetView>
  </sheetViews>
  <sheetFormatPr defaultColWidth="9.00390625" defaultRowHeight="14.25"/>
  <cols>
    <col min="1" max="1" width="17.75390625" style="0" customWidth="1"/>
    <col min="2" max="2" width="19.125" style="0" customWidth="1"/>
    <col min="3" max="3" width="21.125" style="0" customWidth="1"/>
    <col min="4" max="4" width="39.50390625" style="0" customWidth="1"/>
    <col min="5" max="5" width="14.00390625" style="0" customWidth="1"/>
  </cols>
  <sheetData>
    <row r="1" ht="22.5" customHeight="1">
      <c r="A1" s="102" t="s">
        <v>143</v>
      </c>
    </row>
    <row r="2" spans="1:5" ht="39" customHeight="1">
      <c r="A2" s="293" t="s">
        <v>142</v>
      </c>
      <c r="B2" s="293"/>
      <c r="C2" s="293"/>
      <c r="D2" s="293"/>
      <c r="E2" s="294"/>
    </row>
    <row r="3" spans="1:5" s="43" customFormat="1" ht="26.25" customHeight="1">
      <c r="A3" s="43" t="s">
        <v>398</v>
      </c>
      <c r="E3" s="44"/>
    </row>
    <row r="4" spans="1:5" s="48" customFormat="1" ht="30" customHeight="1">
      <c r="A4" s="45" t="s">
        <v>36</v>
      </c>
      <c r="B4" s="46" t="s">
        <v>37</v>
      </c>
      <c r="C4" s="45" t="s">
        <v>38</v>
      </c>
      <c r="D4" s="45" t="s">
        <v>39</v>
      </c>
      <c r="E4" s="47" t="s">
        <v>40</v>
      </c>
    </row>
    <row r="5" spans="1:5" s="48" customFormat="1" ht="68.25" customHeight="1">
      <c r="A5" s="49" t="s">
        <v>401</v>
      </c>
      <c r="B5" s="215">
        <v>42767</v>
      </c>
      <c r="C5" s="45" t="s">
        <v>402</v>
      </c>
      <c r="D5" s="45" t="s">
        <v>397</v>
      </c>
      <c r="E5" s="45"/>
    </row>
    <row r="6" spans="1:5" s="33" customFormat="1" ht="60.75" customHeight="1">
      <c r="A6" s="50" t="s">
        <v>94</v>
      </c>
      <c r="B6" s="338" t="s">
        <v>432</v>
      </c>
      <c r="C6" s="339"/>
      <c r="D6" s="339"/>
      <c r="E6" s="340"/>
    </row>
    <row r="7" spans="1:5" s="29" customFormat="1" ht="60.75" customHeight="1">
      <c r="A7" s="50" t="s">
        <v>41</v>
      </c>
      <c r="B7" s="341"/>
      <c r="C7" s="342"/>
      <c r="D7" s="342"/>
      <c r="E7" s="343"/>
    </row>
    <row r="8" s="29" customFormat="1" ht="14.25" hidden="1"/>
    <row r="9" s="29" customFormat="1" ht="14.25" hidden="1"/>
    <row r="10" s="29" customFormat="1" ht="14.25" hidden="1"/>
    <row r="11" s="29" customFormat="1" ht="97.5" customHeight="1" hidden="1"/>
    <row r="12" s="29" customFormat="1" ht="14.25" hidden="1"/>
    <row r="13" s="29" customFormat="1" ht="14.25" hidden="1"/>
    <row r="14" s="29" customFormat="1" ht="14.25" hidden="1"/>
    <row r="15" s="29" customFormat="1" ht="14.25" hidden="1"/>
    <row r="16" s="29" customFormat="1" ht="14.25" hidden="1"/>
    <row r="17" s="29" customFormat="1" ht="14.25" hidden="1"/>
    <row r="18" s="29" customFormat="1" ht="14.25" hidden="1"/>
    <row r="19" s="29" customFormat="1" ht="9" customHeight="1" hidden="1"/>
    <row r="20" s="29" customFormat="1" ht="14.25" hidden="1"/>
    <row r="21" s="29" customFormat="1" ht="14.25" hidden="1"/>
    <row r="22" s="29" customFormat="1" ht="14.25" hidden="1"/>
    <row r="23" s="29" customFormat="1" ht="14.25" hidden="1"/>
    <row r="24" s="29" customFormat="1" ht="14.25" hidden="1"/>
    <row r="25" s="29" customFormat="1" ht="14.25" hidden="1"/>
    <row r="26" s="29" customFormat="1" ht="14.25" hidden="1"/>
    <row r="27" s="29" customFormat="1" ht="14.25" hidden="1"/>
    <row r="28" s="29" customFormat="1" ht="14.25" hidden="1"/>
    <row r="29" s="29" customFormat="1" ht="14.25" hidden="1"/>
    <row r="30" s="29" customFormat="1" ht="14.25" hidden="1"/>
    <row r="31" s="29" customFormat="1" ht="14.25" hidden="1"/>
    <row r="32" s="29" customFormat="1" ht="14.25" hidden="1"/>
    <row r="33" s="29" customFormat="1" ht="14.25" hidden="1"/>
    <row r="34" s="29" customFormat="1" ht="14.25" hidden="1"/>
    <row r="35" s="29" customFormat="1" ht="14.25" hidden="1"/>
    <row r="36" s="29" customFormat="1" ht="14.25" hidden="1"/>
    <row r="37" s="29" customFormat="1" ht="14.25" hidden="1"/>
    <row r="38" s="29" customFormat="1" ht="14.25" hidden="1"/>
    <row r="39" s="29" customFormat="1" ht="14.25" hidden="1"/>
    <row r="40" s="29" customFormat="1" ht="14.25" hidden="1"/>
    <row r="41" s="29" customFormat="1" ht="14.25" hidden="1"/>
    <row r="42" s="29" customFormat="1" ht="14.25" hidden="1"/>
    <row r="43" spans="1:2" s="43" customFormat="1" ht="21" customHeight="1">
      <c r="A43" s="43" t="s">
        <v>42</v>
      </c>
      <c r="B43" s="43" t="s">
        <v>403</v>
      </c>
    </row>
    <row r="44" spans="1:2" s="43" customFormat="1" ht="21" customHeight="1">
      <c r="A44" s="43" t="s">
        <v>43</v>
      </c>
      <c r="B44" s="216">
        <v>5532013</v>
      </c>
    </row>
    <row r="45" s="43" customFormat="1" ht="21" customHeight="1">
      <c r="A45" s="43" t="s">
        <v>44</v>
      </c>
    </row>
    <row r="46" spans="1:2" s="43" customFormat="1" ht="21" customHeight="1">
      <c r="A46" s="43" t="s">
        <v>45</v>
      </c>
      <c r="B46" s="43" t="s">
        <v>404</v>
      </c>
    </row>
  </sheetData>
  <mergeCells count="3">
    <mergeCell ref="A2:E2"/>
    <mergeCell ref="B6:E6"/>
    <mergeCell ref="B7:E7"/>
  </mergeCells>
  <hyperlinks>
    <hyperlink ref="B6" r:id="rId1" display="http://www.ashfpc.gov.cn/News_show.aspx?Pro_Id=15121&amp;Sort_Id=152&amp;Menu_Id=30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7"/>
  <sheetViews>
    <sheetView workbookViewId="0" topLeftCell="A1">
      <selection activeCell="A19" sqref="A19"/>
    </sheetView>
  </sheetViews>
  <sheetFormatPr defaultColWidth="9.00390625" defaultRowHeight="14.25"/>
  <cols>
    <col min="1" max="1" width="42.375" style="0" customWidth="1"/>
    <col min="2" max="2" width="16.125" style="0" customWidth="1"/>
    <col min="3" max="3" width="39.50390625" style="0" customWidth="1"/>
    <col min="4" max="4" width="16.625" style="0" customWidth="1"/>
  </cols>
  <sheetData>
    <row r="1" spans="1:22" ht="14.25">
      <c r="A1" s="95" t="s">
        <v>9</v>
      </c>
      <c r="B1" s="1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27">
      <c r="A2" s="297" t="s">
        <v>31</v>
      </c>
      <c r="B2" s="297"/>
      <c r="C2" s="297"/>
      <c r="D2" s="297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4.25">
      <c r="A3" s="4"/>
      <c r="B3" s="4"/>
      <c r="C3" s="4"/>
      <c r="D3" s="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14.25">
      <c r="A4" s="104" t="s">
        <v>244</v>
      </c>
      <c r="B4" s="7"/>
      <c r="C4" s="8"/>
      <c r="D4" s="96" t="s">
        <v>0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21" customHeight="1">
      <c r="A5" s="10" t="s">
        <v>84</v>
      </c>
      <c r="B5" s="10"/>
      <c r="C5" s="10" t="s">
        <v>85</v>
      </c>
      <c r="D5" s="10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21" customHeight="1">
      <c r="A6" s="11" t="s">
        <v>2</v>
      </c>
      <c r="B6" s="12" t="s">
        <v>3</v>
      </c>
      <c r="C6" s="11" t="s">
        <v>2</v>
      </c>
      <c r="D6" s="13" t="s">
        <v>1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5" customHeight="1">
      <c r="A7" s="14" t="s">
        <v>4</v>
      </c>
      <c r="B7" s="176">
        <v>11437.8</v>
      </c>
      <c r="C7" s="175" t="s">
        <v>245</v>
      </c>
      <c r="D7" s="17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15" customHeight="1">
      <c r="A8" s="14" t="s">
        <v>5</v>
      </c>
      <c r="B8" s="177">
        <v>3260.7</v>
      </c>
      <c r="C8" s="175" t="s">
        <v>246</v>
      </c>
      <c r="D8" s="17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15" customHeight="1">
      <c r="A9" s="14" t="s">
        <v>6</v>
      </c>
      <c r="B9" s="177"/>
      <c r="C9" s="175" t="s">
        <v>247</v>
      </c>
      <c r="D9" s="17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15" customHeight="1">
      <c r="A10" s="14" t="s">
        <v>7</v>
      </c>
      <c r="B10" s="177"/>
      <c r="C10" s="175" t="s">
        <v>248</v>
      </c>
      <c r="D10" s="17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15" customHeight="1">
      <c r="A11" s="14" t="s">
        <v>8</v>
      </c>
      <c r="B11" s="177"/>
      <c r="C11" s="175" t="s">
        <v>249</v>
      </c>
      <c r="D11" s="17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ht="15" customHeight="1">
      <c r="A12" s="14"/>
      <c r="B12" s="177"/>
      <c r="C12" s="175" t="s">
        <v>250</v>
      </c>
      <c r="D12" s="17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ht="15" customHeight="1">
      <c r="A13" s="14"/>
      <c r="B13" s="177"/>
      <c r="C13" s="175" t="s">
        <v>251</v>
      </c>
      <c r="D13" s="17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ht="15" customHeight="1">
      <c r="A14" s="14"/>
      <c r="B14" s="177"/>
      <c r="C14" s="175" t="s">
        <v>252</v>
      </c>
      <c r="D14" s="176">
        <v>2415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ht="15" customHeight="1">
      <c r="A15" s="14"/>
      <c r="B15" s="177"/>
      <c r="C15" s="175" t="s">
        <v>253</v>
      </c>
      <c r="D15" s="176">
        <v>11489.6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15" customHeight="1">
      <c r="A16" s="14"/>
      <c r="B16" s="177"/>
      <c r="C16" s="175" t="s">
        <v>254</v>
      </c>
      <c r="D16" s="17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15"/>
    </row>
    <row r="17" spans="1:22" ht="15" customHeight="1">
      <c r="A17" s="14"/>
      <c r="B17" s="177"/>
      <c r="C17" s="175" t="s">
        <v>255</v>
      </c>
      <c r="D17" s="17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15"/>
    </row>
    <row r="18" spans="1:22" ht="15" customHeight="1">
      <c r="A18" s="16"/>
      <c r="B18" s="176"/>
      <c r="C18" s="175" t="s">
        <v>256</v>
      </c>
      <c r="D18" s="17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15"/>
    </row>
    <row r="19" spans="1:22" ht="15" customHeight="1">
      <c r="A19" s="14"/>
      <c r="B19" s="176"/>
      <c r="C19" s="175" t="s">
        <v>257</v>
      </c>
      <c r="D19" s="17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15" customHeight="1">
      <c r="A20" s="14"/>
      <c r="B20" s="176"/>
      <c r="C20" s="175" t="s">
        <v>258</v>
      </c>
      <c r="D20" s="17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15" customHeight="1">
      <c r="A21" s="16"/>
      <c r="B21" s="176"/>
      <c r="C21" s="175" t="s">
        <v>259</v>
      </c>
      <c r="D21" s="17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15"/>
    </row>
    <row r="22" spans="1:22" ht="15" customHeight="1">
      <c r="A22" s="14"/>
      <c r="B22" s="176"/>
      <c r="C22" s="175" t="s">
        <v>260</v>
      </c>
      <c r="D22" s="17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15" customHeight="1">
      <c r="A23" s="14"/>
      <c r="B23" s="176"/>
      <c r="C23" s="175" t="s">
        <v>261</v>
      </c>
      <c r="D23" s="17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ht="15" customHeight="1">
      <c r="A24" s="16"/>
      <c r="B24" s="176"/>
      <c r="C24" s="175" t="s">
        <v>262</v>
      </c>
      <c r="D24" s="17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15"/>
    </row>
    <row r="25" spans="1:22" ht="15" customHeight="1">
      <c r="A25" s="14"/>
      <c r="B25" s="176"/>
      <c r="C25" s="175" t="s">
        <v>263</v>
      </c>
      <c r="D25" s="17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ht="15" customHeight="1">
      <c r="A26" s="14"/>
      <c r="B26" s="176"/>
      <c r="C26" s="175" t="s">
        <v>264</v>
      </c>
      <c r="D26" s="176">
        <v>793.9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s="33" customFormat="1" ht="15" customHeight="1">
      <c r="A27" s="105" t="s">
        <v>95</v>
      </c>
      <c r="B27" s="178">
        <f>SUM(B7:B26)</f>
        <v>14698.5</v>
      </c>
      <c r="C27" s="105" t="s">
        <v>96</v>
      </c>
      <c r="D27" s="178">
        <f>SUM(D14:D26)</f>
        <v>14698.5</v>
      </c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</row>
  </sheetData>
  <mergeCells count="1">
    <mergeCell ref="A2:D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showGridLines="0" showZeros="0" workbookViewId="0" topLeftCell="A1">
      <selection activeCell="D9" sqref="D9:D11"/>
    </sheetView>
  </sheetViews>
  <sheetFormatPr defaultColWidth="6.875" defaultRowHeight="12.75" customHeight="1"/>
  <cols>
    <col min="1" max="3" width="6.25390625" style="37" customWidth="1"/>
    <col min="4" max="4" width="30.25390625" style="37" customWidth="1"/>
    <col min="5" max="10" width="12.25390625" style="37" customWidth="1"/>
    <col min="11" max="222" width="6.875" style="37" customWidth="1"/>
    <col min="223" max="16384" width="6.875" style="37" customWidth="1"/>
  </cols>
  <sheetData>
    <row r="1" spans="1:2" s="88" customFormat="1" ht="27" customHeight="1">
      <c r="A1" s="301" t="s">
        <v>79</v>
      </c>
      <c r="B1" s="301"/>
    </row>
    <row r="2" spans="1:10" s="89" customFormat="1" ht="28.5" customHeight="1">
      <c r="A2" s="300" t="s">
        <v>32</v>
      </c>
      <c r="B2" s="300"/>
      <c r="C2" s="300"/>
      <c r="D2" s="300"/>
      <c r="E2" s="300"/>
      <c r="F2" s="300"/>
      <c r="G2" s="300"/>
      <c r="H2" s="300"/>
      <c r="I2" s="300"/>
      <c r="J2" s="300"/>
    </row>
    <row r="3" spans="1:10" ht="16.5" customHeight="1">
      <c r="A3" s="299"/>
      <c r="B3" s="299"/>
      <c r="C3" s="299"/>
      <c r="D3" s="38"/>
      <c r="E3" s="38"/>
      <c r="F3" s="38"/>
      <c r="G3" s="39"/>
      <c r="H3" s="40"/>
      <c r="I3" s="40"/>
      <c r="J3" s="87" t="s">
        <v>18</v>
      </c>
    </row>
    <row r="4" spans="1:10" ht="28.5" customHeight="1">
      <c r="A4" s="302" t="s">
        <v>19</v>
      </c>
      <c r="B4" s="303"/>
      <c r="C4" s="303"/>
      <c r="D4" s="298" t="s">
        <v>26</v>
      </c>
      <c r="E4" s="298" t="s">
        <v>20</v>
      </c>
      <c r="F4" s="298" t="s">
        <v>21</v>
      </c>
      <c r="G4" s="298" t="s">
        <v>77</v>
      </c>
      <c r="H4" s="298" t="s">
        <v>23</v>
      </c>
      <c r="I4" s="298" t="s">
        <v>24</v>
      </c>
      <c r="J4" s="298" t="s">
        <v>78</v>
      </c>
    </row>
    <row r="5" spans="1:10" ht="28.5" customHeight="1">
      <c r="A5" s="41" t="s">
        <v>25</v>
      </c>
      <c r="B5" s="41" t="s">
        <v>27</v>
      </c>
      <c r="C5" s="41" t="s">
        <v>28</v>
      </c>
      <c r="D5" s="298"/>
      <c r="E5" s="298"/>
      <c r="F5" s="298"/>
      <c r="G5" s="298"/>
      <c r="H5" s="298"/>
      <c r="I5" s="298"/>
      <c r="J5" s="298"/>
    </row>
    <row r="6" spans="1:10" ht="28.5" customHeight="1">
      <c r="A6" s="41"/>
      <c r="B6" s="41"/>
      <c r="C6" s="41"/>
      <c r="D6" s="98" t="s">
        <v>86</v>
      </c>
      <c r="E6" s="166">
        <f>+E7+E12+E38</f>
        <v>14698.500000000002</v>
      </c>
      <c r="F6" s="166">
        <f>+F7+F12+F38</f>
        <v>11437.800000000001</v>
      </c>
      <c r="G6" s="166">
        <f>+G7+G12+G38</f>
        <v>3260.7</v>
      </c>
      <c r="H6" s="42"/>
      <c r="I6" s="42"/>
      <c r="J6" s="42"/>
    </row>
    <row r="7" spans="1:10" s="158" customFormat="1" ht="19.5" customHeight="1">
      <c r="A7" s="153" t="s">
        <v>197</v>
      </c>
      <c r="B7" s="154"/>
      <c r="C7" s="154"/>
      <c r="D7" s="155" t="s">
        <v>236</v>
      </c>
      <c r="E7" s="166">
        <f aca="true" t="shared" si="0" ref="E7:E41">+F7+G7</f>
        <v>2415</v>
      </c>
      <c r="F7" s="167">
        <f>SUM(F8)</f>
        <v>2415</v>
      </c>
      <c r="G7" s="167"/>
      <c r="H7" s="156"/>
      <c r="I7" s="156"/>
      <c r="J7" s="157"/>
    </row>
    <row r="8" spans="1:10" s="158" customFormat="1" ht="19.5" customHeight="1">
      <c r="A8" s="153" t="s">
        <v>197</v>
      </c>
      <c r="B8" s="153" t="s">
        <v>61</v>
      </c>
      <c r="C8" s="154"/>
      <c r="D8" s="155" t="s">
        <v>237</v>
      </c>
      <c r="E8" s="166">
        <f t="shared" si="0"/>
        <v>2415</v>
      </c>
      <c r="F8" s="167">
        <f>SUM(F9:F11)</f>
        <v>2415</v>
      </c>
      <c r="G8" s="167">
        <f>SUM(G9:G11)</f>
        <v>0</v>
      </c>
      <c r="H8" s="156"/>
      <c r="I8" s="156"/>
      <c r="J8" s="157"/>
    </row>
    <row r="9" spans="1:10" ht="24.75" customHeight="1">
      <c r="A9" s="144" t="s">
        <v>197</v>
      </c>
      <c r="B9" s="144" t="s">
        <v>61</v>
      </c>
      <c r="C9" s="144" t="s">
        <v>80</v>
      </c>
      <c r="D9" s="147" t="s">
        <v>226</v>
      </c>
      <c r="E9" s="193">
        <f t="shared" si="0"/>
        <v>774.5</v>
      </c>
      <c r="F9" s="168">
        <v>774.5</v>
      </c>
      <c r="G9" s="169"/>
      <c r="H9" s="151"/>
      <c r="I9" s="151"/>
      <c r="J9" s="151"/>
    </row>
    <row r="10" spans="1:10" ht="24.75" customHeight="1">
      <c r="A10" s="144" t="s">
        <v>197</v>
      </c>
      <c r="B10" s="144" t="s">
        <v>61</v>
      </c>
      <c r="C10" s="144" t="s">
        <v>58</v>
      </c>
      <c r="D10" s="147" t="s">
        <v>216</v>
      </c>
      <c r="E10" s="193">
        <f t="shared" si="0"/>
        <v>1597.5</v>
      </c>
      <c r="F10" s="168">
        <v>1597.5</v>
      </c>
      <c r="G10" s="169"/>
      <c r="H10" s="151"/>
      <c r="I10" s="151"/>
      <c r="J10" s="151"/>
    </row>
    <row r="11" spans="1:10" ht="24.75" customHeight="1">
      <c r="A11" s="144" t="s">
        <v>197</v>
      </c>
      <c r="B11" s="144" t="s">
        <v>61</v>
      </c>
      <c r="C11" s="144" t="s">
        <v>61</v>
      </c>
      <c r="D11" s="147" t="s">
        <v>232</v>
      </c>
      <c r="E11" s="193">
        <f t="shared" si="0"/>
        <v>43</v>
      </c>
      <c r="F11" s="168">
        <v>43</v>
      </c>
      <c r="G11" s="169"/>
      <c r="H11" s="151"/>
      <c r="I11" s="151"/>
      <c r="J11" s="151"/>
    </row>
    <row r="12" spans="1:10" s="158" customFormat="1" ht="24.75" customHeight="1">
      <c r="A12" s="153" t="s">
        <v>169</v>
      </c>
      <c r="B12" s="153"/>
      <c r="C12" s="153"/>
      <c r="D12" s="159" t="s">
        <v>238</v>
      </c>
      <c r="E12" s="166">
        <f t="shared" si="0"/>
        <v>11489.600000000002</v>
      </c>
      <c r="F12" s="170">
        <f>+F13+F17+F24+F34+F36</f>
        <v>8228.900000000001</v>
      </c>
      <c r="G12" s="170">
        <f>+G13+G17+G24+G34+G36</f>
        <v>3260.7</v>
      </c>
      <c r="H12" s="160"/>
      <c r="I12" s="160"/>
      <c r="J12" s="160"/>
    </row>
    <row r="13" spans="1:10" s="158" customFormat="1" ht="24.75" customHeight="1">
      <c r="A13" s="153" t="s">
        <v>169</v>
      </c>
      <c r="B13" s="153" t="s">
        <v>80</v>
      </c>
      <c r="C13" s="153"/>
      <c r="D13" s="159" t="s">
        <v>239</v>
      </c>
      <c r="E13" s="166">
        <f t="shared" si="0"/>
        <v>1083</v>
      </c>
      <c r="F13" s="170">
        <f>SUM(F14:F16)</f>
        <v>1083</v>
      </c>
      <c r="G13" s="171"/>
      <c r="H13" s="160"/>
      <c r="I13" s="160"/>
      <c r="J13" s="160"/>
    </row>
    <row r="14" spans="1:10" ht="24.75" customHeight="1">
      <c r="A14" s="144" t="s">
        <v>169</v>
      </c>
      <c r="B14" s="144" t="s">
        <v>80</v>
      </c>
      <c r="C14" s="144" t="s">
        <v>80</v>
      </c>
      <c r="D14" s="147" t="s">
        <v>230</v>
      </c>
      <c r="E14" s="193">
        <f t="shared" si="0"/>
        <v>668.9</v>
      </c>
      <c r="F14" s="168">
        <v>668.9</v>
      </c>
      <c r="G14" s="169"/>
      <c r="H14" s="151"/>
      <c r="I14" s="151"/>
      <c r="J14" s="151"/>
    </row>
    <row r="15" spans="1:10" ht="24.75" customHeight="1">
      <c r="A15" s="133">
        <v>210</v>
      </c>
      <c r="B15" s="133" t="s">
        <v>80</v>
      </c>
      <c r="C15" s="133" t="s">
        <v>58</v>
      </c>
      <c r="D15" s="146" t="s">
        <v>153</v>
      </c>
      <c r="E15" s="193">
        <f t="shared" si="0"/>
        <v>101.1</v>
      </c>
      <c r="F15" s="148">
        <v>101.1</v>
      </c>
      <c r="G15" s="169"/>
      <c r="H15" s="151"/>
      <c r="I15" s="151"/>
      <c r="J15" s="151"/>
    </row>
    <row r="16" spans="1:10" ht="24.75" customHeight="1">
      <c r="A16" s="144" t="s">
        <v>169</v>
      </c>
      <c r="B16" s="144" t="s">
        <v>80</v>
      </c>
      <c r="C16" s="144" t="s">
        <v>60</v>
      </c>
      <c r="D16" s="147" t="s">
        <v>221</v>
      </c>
      <c r="E16" s="193">
        <f t="shared" si="0"/>
        <v>313</v>
      </c>
      <c r="F16" s="168">
        <v>313</v>
      </c>
      <c r="G16" s="169"/>
      <c r="H16" s="151"/>
      <c r="I16" s="151"/>
      <c r="J16" s="151"/>
    </row>
    <row r="17" spans="1:10" s="158" customFormat="1" ht="24.75" customHeight="1">
      <c r="A17" s="161">
        <v>210</v>
      </c>
      <c r="B17" s="161" t="s">
        <v>58</v>
      </c>
      <c r="C17" s="153"/>
      <c r="D17" s="159" t="s">
        <v>240</v>
      </c>
      <c r="E17" s="166">
        <f t="shared" si="0"/>
        <v>1041.2</v>
      </c>
      <c r="F17" s="170">
        <f>SUM(F18:F23)</f>
        <v>801.2</v>
      </c>
      <c r="G17" s="170">
        <f>SUM(G18:G23)</f>
        <v>240</v>
      </c>
      <c r="H17" s="160"/>
      <c r="I17" s="160"/>
      <c r="J17" s="160"/>
    </row>
    <row r="18" spans="1:10" ht="24.75" customHeight="1">
      <c r="A18" s="133">
        <v>210</v>
      </c>
      <c r="B18" s="133" t="s">
        <v>58</v>
      </c>
      <c r="C18" s="133" t="s">
        <v>80</v>
      </c>
      <c r="D18" s="146" t="s">
        <v>154</v>
      </c>
      <c r="E18" s="193">
        <f t="shared" si="0"/>
        <v>407.2</v>
      </c>
      <c r="F18" s="148">
        <v>407.2</v>
      </c>
      <c r="G18" s="169"/>
      <c r="H18" s="151"/>
      <c r="I18" s="151"/>
      <c r="J18" s="151"/>
    </row>
    <row r="19" spans="1:10" ht="24.75" customHeight="1">
      <c r="A19" s="141">
        <v>210</v>
      </c>
      <c r="B19" s="141" t="s">
        <v>58</v>
      </c>
      <c r="C19" s="141" t="s">
        <v>162</v>
      </c>
      <c r="D19" s="146" t="s">
        <v>166</v>
      </c>
      <c r="E19" s="193">
        <f t="shared" si="0"/>
        <v>182</v>
      </c>
      <c r="F19" s="148">
        <v>182</v>
      </c>
      <c r="G19" s="169"/>
      <c r="H19" s="151"/>
      <c r="I19" s="151"/>
      <c r="J19" s="151"/>
    </row>
    <row r="20" spans="1:10" ht="24.75" customHeight="1">
      <c r="A20" s="141" t="s">
        <v>169</v>
      </c>
      <c r="B20" s="141" t="s">
        <v>58</v>
      </c>
      <c r="C20" s="141" t="s">
        <v>59</v>
      </c>
      <c r="D20" s="146" t="s">
        <v>170</v>
      </c>
      <c r="E20" s="193">
        <f t="shared" si="0"/>
        <v>282</v>
      </c>
      <c r="F20" s="148">
        <v>42</v>
      </c>
      <c r="G20" s="169">
        <v>240</v>
      </c>
      <c r="H20" s="151"/>
      <c r="I20" s="151"/>
      <c r="J20" s="151"/>
    </row>
    <row r="21" spans="1:10" ht="24.75" customHeight="1">
      <c r="A21" s="141" t="s">
        <v>169</v>
      </c>
      <c r="B21" s="141" t="s">
        <v>58</v>
      </c>
      <c r="C21" s="141" t="s">
        <v>61</v>
      </c>
      <c r="D21" s="146" t="s">
        <v>172</v>
      </c>
      <c r="E21" s="193">
        <f t="shared" si="0"/>
        <v>112</v>
      </c>
      <c r="F21" s="148">
        <v>112</v>
      </c>
      <c r="G21" s="169"/>
      <c r="H21" s="151"/>
      <c r="I21" s="151"/>
      <c r="J21" s="151"/>
    </row>
    <row r="22" spans="1:10" ht="24.75" customHeight="1">
      <c r="A22" s="141" t="s">
        <v>169</v>
      </c>
      <c r="B22" s="141" t="s">
        <v>58</v>
      </c>
      <c r="C22" s="141" t="s">
        <v>57</v>
      </c>
      <c r="D22" s="146" t="s">
        <v>175</v>
      </c>
      <c r="E22" s="193">
        <f t="shared" si="0"/>
        <v>51</v>
      </c>
      <c r="F22" s="148">
        <v>51</v>
      </c>
      <c r="G22" s="169"/>
      <c r="H22" s="151"/>
      <c r="I22" s="151"/>
      <c r="J22" s="152"/>
    </row>
    <row r="23" spans="1:10" ht="24.75" customHeight="1">
      <c r="A23" s="141" t="s">
        <v>169</v>
      </c>
      <c r="B23" s="141" t="s">
        <v>58</v>
      </c>
      <c r="C23" s="141" t="s">
        <v>177</v>
      </c>
      <c r="D23" s="146" t="s">
        <v>178</v>
      </c>
      <c r="E23" s="193">
        <f t="shared" si="0"/>
        <v>7</v>
      </c>
      <c r="F23" s="149">
        <v>7</v>
      </c>
      <c r="G23" s="169"/>
      <c r="H23" s="151"/>
      <c r="I23" s="151"/>
      <c r="J23" s="151"/>
    </row>
    <row r="24" spans="1:10" s="158" customFormat="1" ht="24.75" customHeight="1">
      <c r="A24" s="162" t="s">
        <v>169</v>
      </c>
      <c r="B24" s="162" t="s">
        <v>59</v>
      </c>
      <c r="C24" s="162"/>
      <c r="D24" s="163" t="s">
        <v>241</v>
      </c>
      <c r="E24" s="166">
        <f t="shared" si="0"/>
        <v>8885.600000000002</v>
      </c>
      <c r="F24" s="142">
        <f>SUM(F25:F33)</f>
        <v>5901.4000000000015</v>
      </c>
      <c r="G24" s="142">
        <f>SUM(G25:G33)</f>
        <v>2984.2</v>
      </c>
      <c r="H24" s="160"/>
      <c r="I24" s="160"/>
      <c r="J24" s="160"/>
    </row>
    <row r="25" spans="1:10" ht="24.75" customHeight="1">
      <c r="A25" s="141" t="s">
        <v>169</v>
      </c>
      <c r="B25" s="141" t="s">
        <v>59</v>
      </c>
      <c r="C25" s="141" t="s">
        <v>80</v>
      </c>
      <c r="D25" s="146" t="s">
        <v>146</v>
      </c>
      <c r="E25" s="193">
        <f t="shared" si="0"/>
        <v>3213.6</v>
      </c>
      <c r="F25" s="149">
        <v>2925.4</v>
      </c>
      <c r="G25" s="169">
        <v>288.2</v>
      </c>
      <c r="H25" s="151"/>
      <c r="I25" s="151"/>
      <c r="J25" s="151"/>
    </row>
    <row r="26" spans="1:10" ht="24.75" customHeight="1">
      <c r="A26" s="145" t="s">
        <v>169</v>
      </c>
      <c r="B26" s="145" t="s">
        <v>59</v>
      </c>
      <c r="C26" s="145" t="s">
        <v>58</v>
      </c>
      <c r="D26" s="147" t="s">
        <v>233</v>
      </c>
      <c r="E26" s="193">
        <f t="shared" si="0"/>
        <v>786.8</v>
      </c>
      <c r="F26" s="172">
        <v>786.8</v>
      </c>
      <c r="G26" s="169"/>
      <c r="H26" s="151"/>
      <c r="I26" s="151"/>
      <c r="J26" s="151"/>
    </row>
    <row r="27" spans="1:10" ht="24.75" customHeight="1">
      <c r="A27" s="145" t="s">
        <v>169</v>
      </c>
      <c r="B27" s="145" t="s">
        <v>59</v>
      </c>
      <c r="C27" s="145" t="s">
        <v>162</v>
      </c>
      <c r="D27" s="147" t="s">
        <v>217</v>
      </c>
      <c r="E27" s="193">
        <f t="shared" si="0"/>
        <v>1153.9</v>
      </c>
      <c r="F27" s="172">
        <v>603.9000000000001</v>
      </c>
      <c r="G27" s="169">
        <v>550</v>
      </c>
      <c r="H27" s="151"/>
      <c r="I27" s="151"/>
      <c r="J27" s="151"/>
    </row>
    <row r="28" spans="1:10" ht="24.75" customHeight="1">
      <c r="A28" s="141">
        <v>210</v>
      </c>
      <c r="B28" s="141" t="s">
        <v>59</v>
      </c>
      <c r="C28" s="141" t="s">
        <v>61</v>
      </c>
      <c r="D28" s="146" t="s">
        <v>186</v>
      </c>
      <c r="E28" s="193">
        <f t="shared" si="0"/>
        <v>236.8</v>
      </c>
      <c r="F28" s="149">
        <v>236.8</v>
      </c>
      <c r="G28" s="169"/>
      <c r="H28" s="151"/>
      <c r="I28" s="151"/>
      <c r="J28" s="151"/>
    </row>
    <row r="29" spans="1:10" ht="24.75" customHeight="1">
      <c r="A29" s="145" t="s">
        <v>169</v>
      </c>
      <c r="B29" s="145" t="s">
        <v>59</v>
      </c>
      <c r="C29" s="145" t="s">
        <v>57</v>
      </c>
      <c r="D29" s="147" t="s">
        <v>223</v>
      </c>
      <c r="E29" s="193">
        <f t="shared" si="0"/>
        <v>2786.5</v>
      </c>
      <c r="F29" s="172">
        <v>681.5000000000001</v>
      </c>
      <c r="G29" s="169">
        <v>2105</v>
      </c>
      <c r="H29" s="151"/>
      <c r="I29" s="151"/>
      <c r="J29" s="151"/>
    </row>
    <row r="30" spans="1:10" ht="24.75" customHeight="1">
      <c r="A30" s="141">
        <v>210</v>
      </c>
      <c r="B30" s="141" t="s">
        <v>59</v>
      </c>
      <c r="C30" s="141" t="s">
        <v>183</v>
      </c>
      <c r="D30" s="146" t="s">
        <v>184</v>
      </c>
      <c r="E30" s="193">
        <f t="shared" si="0"/>
        <v>18.1</v>
      </c>
      <c r="F30" s="149">
        <v>18.1</v>
      </c>
      <c r="G30" s="169"/>
      <c r="H30" s="151"/>
      <c r="I30" s="151"/>
      <c r="J30" s="151"/>
    </row>
    <row r="31" spans="1:10" ht="24.75" customHeight="1">
      <c r="A31" s="141">
        <v>210</v>
      </c>
      <c r="B31" s="141" t="s">
        <v>59</v>
      </c>
      <c r="C31" s="141" t="s">
        <v>180</v>
      </c>
      <c r="D31" s="146" t="s">
        <v>181</v>
      </c>
      <c r="E31" s="193">
        <f t="shared" si="0"/>
        <v>157.5</v>
      </c>
      <c r="F31" s="149">
        <v>157.5</v>
      </c>
      <c r="G31" s="169"/>
      <c r="H31" s="151"/>
      <c r="I31" s="151"/>
      <c r="J31" s="151"/>
    </row>
    <row r="32" spans="1:10" ht="24.75" customHeight="1">
      <c r="A32" s="145" t="s">
        <v>169</v>
      </c>
      <c r="B32" s="145" t="s">
        <v>59</v>
      </c>
      <c r="C32" s="145" t="s">
        <v>177</v>
      </c>
      <c r="D32" s="147" t="s">
        <v>229</v>
      </c>
      <c r="E32" s="193">
        <f t="shared" si="0"/>
        <v>494.8</v>
      </c>
      <c r="F32" s="172">
        <v>453.8</v>
      </c>
      <c r="G32" s="169">
        <v>41</v>
      </c>
      <c r="H32" s="151"/>
      <c r="I32" s="151"/>
      <c r="J32" s="151"/>
    </row>
    <row r="33" spans="1:10" ht="24.75" customHeight="1">
      <c r="A33" s="141" t="s">
        <v>169</v>
      </c>
      <c r="B33" s="141" t="s">
        <v>59</v>
      </c>
      <c r="C33" s="141" t="s">
        <v>60</v>
      </c>
      <c r="D33" s="146" t="s">
        <v>182</v>
      </c>
      <c r="E33" s="193">
        <f t="shared" si="0"/>
        <v>37.6</v>
      </c>
      <c r="F33" s="149">
        <v>37.6</v>
      </c>
      <c r="G33" s="169"/>
      <c r="H33" s="151"/>
      <c r="I33" s="151"/>
      <c r="J33" s="151"/>
    </row>
    <row r="34" spans="1:10" s="158" customFormat="1" ht="24.75" customHeight="1">
      <c r="A34" s="164" t="s">
        <v>169</v>
      </c>
      <c r="B34" s="164" t="s">
        <v>183</v>
      </c>
      <c r="C34" s="162"/>
      <c r="D34" s="163" t="s">
        <v>242</v>
      </c>
      <c r="E34" s="166">
        <f t="shared" si="0"/>
        <v>200.7</v>
      </c>
      <c r="F34" s="142">
        <f>SUM(F35)</f>
        <v>200.7</v>
      </c>
      <c r="G34" s="142">
        <f>SUM(G35)</f>
        <v>0</v>
      </c>
      <c r="H34" s="160"/>
      <c r="I34" s="160"/>
      <c r="J34" s="160"/>
    </row>
    <row r="35" spans="1:10" ht="24.75" customHeight="1">
      <c r="A35" s="134" t="s">
        <v>169</v>
      </c>
      <c r="B35" s="134" t="s">
        <v>183</v>
      </c>
      <c r="C35" s="134" t="s">
        <v>194</v>
      </c>
      <c r="D35" s="147" t="s">
        <v>220</v>
      </c>
      <c r="E35" s="193">
        <f t="shared" si="0"/>
        <v>200.7</v>
      </c>
      <c r="F35" s="149">
        <v>200.7</v>
      </c>
      <c r="G35" s="169"/>
      <c r="H35" s="151"/>
      <c r="I35" s="151"/>
      <c r="J35" s="151"/>
    </row>
    <row r="36" spans="1:10" s="158" customFormat="1" ht="24.75" customHeight="1">
      <c r="A36" s="165" t="s">
        <v>169</v>
      </c>
      <c r="B36" s="165" t="s">
        <v>60</v>
      </c>
      <c r="C36" s="164"/>
      <c r="D36" s="159" t="s">
        <v>234</v>
      </c>
      <c r="E36" s="166">
        <f t="shared" si="0"/>
        <v>279.1</v>
      </c>
      <c r="F36" s="142">
        <f>SUM(F37)</f>
        <v>242.6</v>
      </c>
      <c r="G36" s="142">
        <f>SUM(G37)</f>
        <v>36.5</v>
      </c>
      <c r="H36" s="160"/>
      <c r="I36" s="160"/>
      <c r="J36" s="160"/>
    </row>
    <row r="37" spans="1:10" ht="24.75" customHeight="1">
      <c r="A37" s="145" t="s">
        <v>169</v>
      </c>
      <c r="B37" s="145" t="s">
        <v>60</v>
      </c>
      <c r="C37" s="145" t="s">
        <v>80</v>
      </c>
      <c r="D37" s="147" t="s">
        <v>235</v>
      </c>
      <c r="E37" s="193">
        <f t="shared" si="0"/>
        <v>279.1</v>
      </c>
      <c r="F37" s="172">
        <v>242.6</v>
      </c>
      <c r="G37" s="169">
        <v>36.5</v>
      </c>
      <c r="H37" s="151"/>
      <c r="I37" s="151"/>
      <c r="J37" s="151"/>
    </row>
    <row r="38" spans="1:10" s="158" customFormat="1" ht="24.75" customHeight="1">
      <c r="A38" s="165" t="s">
        <v>198</v>
      </c>
      <c r="B38" s="165"/>
      <c r="C38" s="165"/>
      <c r="D38" s="159" t="s">
        <v>83</v>
      </c>
      <c r="E38" s="166">
        <f t="shared" si="0"/>
        <v>793.9000000000001</v>
      </c>
      <c r="F38" s="173">
        <f>SUM(F39)</f>
        <v>793.9000000000001</v>
      </c>
      <c r="G38" s="173">
        <f>SUM(G39)</f>
        <v>0</v>
      </c>
      <c r="H38" s="160"/>
      <c r="I38" s="160"/>
      <c r="J38" s="160"/>
    </row>
    <row r="39" spans="1:10" s="158" customFormat="1" ht="24.75" customHeight="1">
      <c r="A39" s="165" t="s">
        <v>198</v>
      </c>
      <c r="B39" s="165" t="s">
        <v>58</v>
      </c>
      <c r="C39" s="165"/>
      <c r="D39" s="159" t="s">
        <v>243</v>
      </c>
      <c r="E39" s="166">
        <f t="shared" si="0"/>
        <v>793.9000000000001</v>
      </c>
      <c r="F39" s="173">
        <f>SUM(F40:F41)</f>
        <v>793.9000000000001</v>
      </c>
      <c r="G39" s="173">
        <f>SUM(G40:G41)</f>
        <v>0</v>
      </c>
      <c r="H39" s="160"/>
      <c r="I39" s="160"/>
      <c r="J39" s="160"/>
    </row>
    <row r="40" spans="1:10" ht="24.75" customHeight="1">
      <c r="A40" s="145" t="s">
        <v>198</v>
      </c>
      <c r="B40" s="145" t="s">
        <v>58</v>
      </c>
      <c r="C40" s="145" t="s">
        <v>80</v>
      </c>
      <c r="D40" s="147" t="s">
        <v>218</v>
      </c>
      <c r="E40" s="193">
        <f t="shared" si="0"/>
        <v>578.1</v>
      </c>
      <c r="F40" s="172">
        <v>578.1</v>
      </c>
      <c r="G40" s="174"/>
      <c r="H40" s="151"/>
      <c r="I40" s="151"/>
      <c r="J40" s="151"/>
    </row>
    <row r="41" spans="1:10" ht="24.75" customHeight="1">
      <c r="A41" s="145" t="s">
        <v>198</v>
      </c>
      <c r="B41" s="145" t="s">
        <v>58</v>
      </c>
      <c r="C41" s="145" t="s">
        <v>162</v>
      </c>
      <c r="D41" s="147" t="s">
        <v>219</v>
      </c>
      <c r="E41" s="193">
        <f t="shared" si="0"/>
        <v>215.8</v>
      </c>
      <c r="F41" s="172">
        <v>215.8</v>
      </c>
      <c r="G41" s="174"/>
      <c r="H41" s="151"/>
      <c r="I41" s="151"/>
      <c r="J41" s="151"/>
    </row>
  </sheetData>
  <mergeCells count="11">
    <mergeCell ref="A1:B1"/>
    <mergeCell ref="A4:C4"/>
    <mergeCell ref="D4:D5"/>
    <mergeCell ref="J4:J5"/>
    <mergeCell ref="E4:E5"/>
    <mergeCell ref="F4:F5"/>
    <mergeCell ref="I4:I5"/>
    <mergeCell ref="G4:G5"/>
    <mergeCell ref="H4:H5"/>
    <mergeCell ref="A3:C3"/>
    <mergeCell ref="A2:J2"/>
  </mergeCells>
  <printOptions horizontalCentered="1"/>
  <pageMargins left="0.6299212598425197" right="0.6299212598425197" top="0.5905511811023623" bottom="0.5905511811023623" header="0.3937007874015748" footer="0.3937007874015748"/>
  <pageSetup fitToHeight="100"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00"/>
  <sheetViews>
    <sheetView workbookViewId="0" topLeftCell="A43">
      <selection activeCell="E12" sqref="E12"/>
    </sheetView>
  </sheetViews>
  <sheetFormatPr defaultColWidth="9.00390625" defaultRowHeight="14.25"/>
  <cols>
    <col min="1" max="1" width="22.625" style="0" customWidth="1"/>
    <col min="2" max="4" width="5.875" style="0" customWidth="1"/>
    <col min="5" max="5" width="23.75390625" style="0" customWidth="1"/>
    <col min="6" max="10" width="11.375" style="0" customWidth="1"/>
  </cols>
  <sheetData>
    <row r="1" spans="1:28" ht="18.75" customHeight="1">
      <c r="A1" s="94" t="s">
        <v>81</v>
      </c>
      <c r="E1" s="17"/>
      <c r="F1" s="17"/>
      <c r="G1" s="18"/>
      <c r="H1" s="18"/>
      <c r="I1" s="18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</row>
    <row r="2" spans="1:28" ht="22.5" customHeight="1">
      <c r="A2" s="304" t="s">
        <v>33</v>
      </c>
      <c r="B2" s="304"/>
      <c r="C2" s="304"/>
      <c r="D2" s="304"/>
      <c r="E2" s="304"/>
      <c r="F2" s="304"/>
      <c r="G2" s="304"/>
      <c r="H2" s="304"/>
      <c r="I2" s="304"/>
      <c r="J2" s="304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</row>
    <row r="3" spans="2:28" ht="20.25" customHeight="1">
      <c r="B3" s="21"/>
      <c r="C3" s="21"/>
      <c r="D3" s="21"/>
      <c r="E3" s="21"/>
      <c r="F3" s="21"/>
      <c r="G3" s="22"/>
      <c r="H3" s="22"/>
      <c r="I3" s="22"/>
      <c r="J3" s="97" t="s">
        <v>0</v>
      </c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</row>
    <row r="4" spans="1:28" ht="20.25" customHeight="1">
      <c r="A4" s="305" t="s">
        <v>75</v>
      </c>
      <c r="B4" s="302" t="s">
        <v>19</v>
      </c>
      <c r="C4" s="303"/>
      <c r="D4" s="303"/>
      <c r="E4" s="298" t="s">
        <v>26</v>
      </c>
      <c r="F4" s="307" t="s">
        <v>10</v>
      </c>
      <c r="G4" s="309" t="s">
        <v>46</v>
      </c>
      <c r="H4" s="309" t="s">
        <v>47</v>
      </c>
      <c r="I4" s="309" t="s">
        <v>48</v>
      </c>
      <c r="J4" s="307" t="s">
        <v>11</v>
      </c>
      <c r="K4" s="26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</row>
    <row r="5" spans="1:28" ht="20.25" customHeight="1">
      <c r="A5" s="306"/>
      <c r="B5" s="41" t="s">
        <v>25</v>
      </c>
      <c r="C5" s="41" t="s">
        <v>27</v>
      </c>
      <c r="D5" s="41" t="s">
        <v>28</v>
      </c>
      <c r="E5" s="298"/>
      <c r="F5" s="308"/>
      <c r="G5" s="310"/>
      <c r="H5" s="310"/>
      <c r="I5" s="310"/>
      <c r="J5" s="308"/>
      <c r="K5" s="26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</row>
    <row r="6" spans="1:28" ht="24.75" customHeight="1">
      <c r="A6" s="54" t="s">
        <v>82</v>
      </c>
      <c r="B6" s="41"/>
      <c r="C6" s="41"/>
      <c r="D6" s="41"/>
      <c r="E6" s="42"/>
      <c r="F6" s="132">
        <f>SUM(F7:F100)</f>
        <v>11437.800000000005</v>
      </c>
      <c r="G6" s="132">
        <f>SUM(G7:G100)</f>
        <v>5722.799999999999</v>
      </c>
      <c r="H6" s="132">
        <f>SUM(H7:H100)</f>
        <v>967.0000000000002</v>
      </c>
      <c r="I6" s="132">
        <f>SUM(I7:I100)</f>
        <v>3262.7999999999997</v>
      </c>
      <c r="J6" s="132">
        <f>SUM(J7:J100)</f>
        <v>1485.2000000000003</v>
      </c>
      <c r="K6" s="26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1:28" ht="24.75" customHeight="1">
      <c r="A7" s="230" t="s">
        <v>199</v>
      </c>
      <c r="B7" s="231" t="s">
        <v>197</v>
      </c>
      <c r="C7" s="231" t="s">
        <v>61</v>
      </c>
      <c r="D7" s="231" t="s">
        <v>80</v>
      </c>
      <c r="E7" s="147" t="s">
        <v>226</v>
      </c>
      <c r="F7" s="232">
        <f aca="true" t="shared" si="0" ref="F7:F38">SUM(G7:J7)</f>
        <v>406</v>
      </c>
      <c r="G7" s="233">
        <v>0</v>
      </c>
      <c r="H7" s="233">
        <v>0</v>
      </c>
      <c r="I7" s="234">
        <v>406</v>
      </c>
      <c r="J7" s="15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</row>
    <row r="8" spans="1:28" ht="24.75" customHeight="1">
      <c r="A8" s="235" t="s">
        <v>193</v>
      </c>
      <c r="B8" s="236">
        <v>210</v>
      </c>
      <c r="C8" s="236" t="s">
        <v>80</v>
      </c>
      <c r="D8" s="236" t="s">
        <v>58</v>
      </c>
      <c r="E8" s="237" t="s">
        <v>153</v>
      </c>
      <c r="F8" s="232">
        <f t="shared" si="0"/>
        <v>88.3</v>
      </c>
      <c r="G8" s="238"/>
      <c r="H8" s="238"/>
      <c r="I8" s="238"/>
      <c r="J8" s="135">
        <v>88.3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</row>
    <row r="9" spans="1:28" ht="24.75" customHeight="1">
      <c r="A9" s="230" t="s">
        <v>199</v>
      </c>
      <c r="B9" s="231" t="s">
        <v>169</v>
      </c>
      <c r="C9" s="231" t="s">
        <v>80</v>
      </c>
      <c r="D9" s="231" t="s">
        <v>80</v>
      </c>
      <c r="E9" s="147" t="s">
        <v>230</v>
      </c>
      <c r="F9" s="232">
        <f t="shared" si="0"/>
        <v>668.9</v>
      </c>
      <c r="G9" s="233">
        <v>531.3</v>
      </c>
      <c r="H9" s="233">
        <v>128.6</v>
      </c>
      <c r="I9" s="234">
        <v>9</v>
      </c>
      <c r="J9" s="15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</row>
    <row r="10" spans="1:28" ht="24.75" customHeight="1">
      <c r="A10" s="235" t="s">
        <v>193</v>
      </c>
      <c r="B10" s="239" t="s">
        <v>169</v>
      </c>
      <c r="C10" s="239" t="s">
        <v>183</v>
      </c>
      <c r="D10" s="239" t="s">
        <v>194</v>
      </c>
      <c r="E10" s="147" t="s">
        <v>220</v>
      </c>
      <c r="F10" s="232">
        <f t="shared" si="0"/>
        <v>20</v>
      </c>
      <c r="G10" s="137"/>
      <c r="H10" s="137"/>
      <c r="I10" s="137"/>
      <c r="J10" s="136">
        <v>20</v>
      </c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</row>
    <row r="11" spans="1:28" ht="24.75" customHeight="1">
      <c r="A11" s="230" t="s">
        <v>199</v>
      </c>
      <c r="B11" s="231" t="s">
        <v>198</v>
      </c>
      <c r="C11" s="231" t="s">
        <v>58</v>
      </c>
      <c r="D11" s="231" t="s">
        <v>80</v>
      </c>
      <c r="E11" s="147" t="s">
        <v>231</v>
      </c>
      <c r="F11" s="232">
        <f t="shared" si="0"/>
        <v>57</v>
      </c>
      <c r="G11" s="233">
        <v>0</v>
      </c>
      <c r="H11" s="233">
        <v>0</v>
      </c>
      <c r="I11" s="234">
        <v>57</v>
      </c>
      <c r="J11" s="15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</row>
    <row r="12" spans="1:28" ht="24.75" customHeight="1">
      <c r="A12" s="230" t="s">
        <v>199</v>
      </c>
      <c r="B12" s="231" t="s">
        <v>198</v>
      </c>
      <c r="C12" s="231" t="s">
        <v>58</v>
      </c>
      <c r="D12" s="231" t="s">
        <v>162</v>
      </c>
      <c r="E12" s="147" t="s">
        <v>219</v>
      </c>
      <c r="F12" s="232">
        <f t="shared" si="0"/>
        <v>14.4</v>
      </c>
      <c r="G12" s="233">
        <v>0</v>
      </c>
      <c r="H12" s="233">
        <v>0</v>
      </c>
      <c r="I12" s="234">
        <v>14.4</v>
      </c>
      <c r="J12" s="15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</row>
    <row r="13" spans="1:28" ht="24.75" customHeight="1">
      <c r="A13" s="230" t="s">
        <v>203</v>
      </c>
      <c r="B13" s="231" t="s">
        <v>197</v>
      </c>
      <c r="C13" s="231" t="s">
        <v>61</v>
      </c>
      <c r="D13" s="231" t="s">
        <v>58</v>
      </c>
      <c r="E13" s="147" t="s">
        <v>216</v>
      </c>
      <c r="F13" s="232">
        <f t="shared" si="0"/>
        <v>6.599999999999999</v>
      </c>
      <c r="G13" s="233">
        <v>0</v>
      </c>
      <c r="H13" s="233">
        <v>0</v>
      </c>
      <c r="I13" s="234">
        <v>6.599999999999999</v>
      </c>
      <c r="J13" s="15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</row>
    <row r="14" spans="1:28" ht="24.75" customHeight="1">
      <c r="A14" s="240" t="s">
        <v>211</v>
      </c>
      <c r="B14" s="236">
        <v>210</v>
      </c>
      <c r="C14" s="236" t="s">
        <v>80</v>
      </c>
      <c r="D14" s="236" t="s">
        <v>58</v>
      </c>
      <c r="E14" s="237" t="s">
        <v>153</v>
      </c>
      <c r="F14" s="232">
        <f t="shared" si="0"/>
        <v>12.8</v>
      </c>
      <c r="G14" s="238"/>
      <c r="H14" s="238"/>
      <c r="I14" s="238"/>
      <c r="J14" s="135">
        <v>12.8</v>
      </c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6"/>
    </row>
    <row r="15" spans="1:28" ht="24.75" customHeight="1">
      <c r="A15" s="230" t="s">
        <v>203</v>
      </c>
      <c r="B15" s="231" t="s">
        <v>169</v>
      </c>
      <c r="C15" s="231" t="s">
        <v>80</v>
      </c>
      <c r="D15" s="231" t="s">
        <v>60</v>
      </c>
      <c r="E15" s="147" t="s">
        <v>221</v>
      </c>
      <c r="F15" s="232">
        <f t="shared" si="0"/>
        <v>141.1</v>
      </c>
      <c r="G15" s="233">
        <v>122.79999999999998</v>
      </c>
      <c r="H15" s="233">
        <v>15.799999999999999</v>
      </c>
      <c r="I15" s="234">
        <v>2.5</v>
      </c>
      <c r="J15" s="15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6"/>
    </row>
    <row r="16" spans="1:28" ht="24.75" customHeight="1">
      <c r="A16" s="230" t="s">
        <v>203</v>
      </c>
      <c r="B16" s="231" t="s">
        <v>198</v>
      </c>
      <c r="C16" s="231" t="s">
        <v>58</v>
      </c>
      <c r="D16" s="231" t="s">
        <v>80</v>
      </c>
      <c r="E16" s="147" t="s">
        <v>218</v>
      </c>
      <c r="F16" s="232">
        <f t="shared" si="0"/>
        <v>12.8</v>
      </c>
      <c r="G16" s="233">
        <v>0</v>
      </c>
      <c r="H16" s="233">
        <v>0</v>
      </c>
      <c r="I16" s="234">
        <v>12.8</v>
      </c>
      <c r="J16" s="15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</row>
    <row r="17" spans="1:28" ht="24.75" customHeight="1">
      <c r="A17" s="230" t="s">
        <v>203</v>
      </c>
      <c r="B17" s="231" t="s">
        <v>198</v>
      </c>
      <c r="C17" s="231" t="s">
        <v>58</v>
      </c>
      <c r="D17" s="231" t="s">
        <v>162</v>
      </c>
      <c r="E17" s="147" t="s">
        <v>222</v>
      </c>
      <c r="F17" s="232">
        <f t="shared" si="0"/>
        <v>5</v>
      </c>
      <c r="G17" s="233">
        <v>0</v>
      </c>
      <c r="H17" s="233">
        <v>0</v>
      </c>
      <c r="I17" s="234">
        <v>5</v>
      </c>
      <c r="J17" s="15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</row>
    <row r="18" spans="1:10" ht="24.75" customHeight="1">
      <c r="A18" s="230" t="s">
        <v>179</v>
      </c>
      <c r="B18" s="231" t="s">
        <v>197</v>
      </c>
      <c r="C18" s="231" t="s">
        <v>61</v>
      </c>
      <c r="D18" s="231" t="s">
        <v>58</v>
      </c>
      <c r="E18" s="147" t="s">
        <v>216</v>
      </c>
      <c r="F18" s="232">
        <f t="shared" si="0"/>
        <v>536.4</v>
      </c>
      <c r="G18" s="233">
        <v>0</v>
      </c>
      <c r="H18" s="233">
        <v>0</v>
      </c>
      <c r="I18" s="234">
        <v>536.4</v>
      </c>
      <c r="J18" s="150"/>
    </row>
    <row r="19" spans="1:10" ht="24.75" customHeight="1">
      <c r="A19" s="241" t="s">
        <v>179</v>
      </c>
      <c r="B19" s="236">
        <v>210</v>
      </c>
      <c r="C19" s="236" t="s">
        <v>59</v>
      </c>
      <c r="D19" s="236" t="s">
        <v>180</v>
      </c>
      <c r="E19" s="237" t="s">
        <v>181</v>
      </c>
      <c r="F19" s="232">
        <f t="shared" si="0"/>
        <v>115</v>
      </c>
      <c r="G19" s="137"/>
      <c r="H19" s="137"/>
      <c r="I19" s="137"/>
      <c r="J19" s="135">
        <v>115</v>
      </c>
    </row>
    <row r="20" spans="1:10" ht="24.75" customHeight="1">
      <c r="A20" s="241" t="s">
        <v>179</v>
      </c>
      <c r="B20" s="236">
        <v>210</v>
      </c>
      <c r="C20" s="236" t="s">
        <v>59</v>
      </c>
      <c r="D20" s="236" t="s">
        <v>180</v>
      </c>
      <c r="E20" s="237" t="s">
        <v>181</v>
      </c>
      <c r="F20" s="232">
        <f t="shared" si="0"/>
        <v>42.5</v>
      </c>
      <c r="G20" s="137"/>
      <c r="H20" s="137"/>
      <c r="I20" s="137"/>
      <c r="J20" s="135">
        <v>42.5</v>
      </c>
    </row>
    <row r="21" spans="1:10" ht="24.75" customHeight="1">
      <c r="A21" s="241" t="s">
        <v>179</v>
      </c>
      <c r="B21" s="236" t="s">
        <v>169</v>
      </c>
      <c r="C21" s="236" t="s">
        <v>59</v>
      </c>
      <c r="D21" s="236" t="s">
        <v>60</v>
      </c>
      <c r="E21" s="237" t="s">
        <v>182</v>
      </c>
      <c r="F21" s="232">
        <f t="shared" si="0"/>
        <v>37.6</v>
      </c>
      <c r="G21" s="137"/>
      <c r="H21" s="137"/>
      <c r="I21" s="137"/>
      <c r="J21" s="135">
        <v>37.6</v>
      </c>
    </row>
    <row r="22" spans="1:10" ht="24.75" customHeight="1">
      <c r="A22" s="230" t="s">
        <v>179</v>
      </c>
      <c r="B22" s="231" t="s">
        <v>169</v>
      </c>
      <c r="C22" s="231" t="s">
        <v>59</v>
      </c>
      <c r="D22" s="231" t="s">
        <v>80</v>
      </c>
      <c r="E22" s="147" t="s">
        <v>225</v>
      </c>
      <c r="F22" s="232">
        <f t="shared" si="0"/>
        <v>1459.4999999999998</v>
      </c>
      <c r="G22" s="233">
        <v>1249.3999999999999</v>
      </c>
      <c r="H22" s="233">
        <v>187.1</v>
      </c>
      <c r="I22" s="234">
        <v>23</v>
      </c>
      <c r="J22" s="150"/>
    </row>
    <row r="23" spans="1:10" ht="24.75" customHeight="1">
      <c r="A23" s="240" t="s">
        <v>188</v>
      </c>
      <c r="B23" s="236">
        <v>210</v>
      </c>
      <c r="C23" s="236" t="s">
        <v>59</v>
      </c>
      <c r="D23" s="236" t="s">
        <v>80</v>
      </c>
      <c r="E23" s="237" t="s">
        <v>146</v>
      </c>
      <c r="F23" s="232">
        <f t="shared" si="0"/>
        <v>36</v>
      </c>
      <c r="G23" s="137"/>
      <c r="H23" s="137"/>
      <c r="I23" s="137"/>
      <c r="J23" s="135">
        <v>36</v>
      </c>
    </row>
    <row r="24" spans="1:10" ht="24.75" customHeight="1">
      <c r="A24" s="230" t="s">
        <v>179</v>
      </c>
      <c r="B24" s="231" t="s">
        <v>198</v>
      </c>
      <c r="C24" s="231" t="s">
        <v>58</v>
      </c>
      <c r="D24" s="231" t="s">
        <v>80</v>
      </c>
      <c r="E24" s="147" t="s">
        <v>218</v>
      </c>
      <c r="F24" s="232">
        <f t="shared" si="0"/>
        <v>126.7</v>
      </c>
      <c r="G24" s="233">
        <v>0</v>
      </c>
      <c r="H24" s="233">
        <v>0</v>
      </c>
      <c r="I24" s="234">
        <v>126.7</v>
      </c>
      <c r="J24" s="150"/>
    </row>
    <row r="25" spans="1:10" ht="24.75" customHeight="1">
      <c r="A25" s="230" t="s">
        <v>179</v>
      </c>
      <c r="B25" s="231" t="s">
        <v>198</v>
      </c>
      <c r="C25" s="231" t="s">
        <v>58</v>
      </c>
      <c r="D25" s="231" t="s">
        <v>162</v>
      </c>
      <c r="E25" s="147" t="s">
        <v>219</v>
      </c>
      <c r="F25" s="232">
        <f t="shared" si="0"/>
        <v>83.8</v>
      </c>
      <c r="G25" s="233">
        <v>0</v>
      </c>
      <c r="H25" s="233">
        <v>0</v>
      </c>
      <c r="I25" s="234">
        <v>83.8</v>
      </c>
      <c r="J25" s="150"/>
    </row>
    <row r="26" spans="1:10" ht="24.75" customHeight="1">
      <c r="A26" s="230" t="s">
        <v>200</v>
      </c>
      <c r="B26" s="231" t="s">
        <v>197</v>
      </c>
      <c r="C26" s="231" t="s">
        <v>61</v>
      </c>
      <c r="D26" s="231" t="s">
        <v>80</v>
      </c>
      <c r="E26" s="147" t="s">
        <v>226</v>
      </c>
      <c r="F26" s="232">
        <f t="shared" si="0"/>
        <v>325</v>
      </c>
      <c r="G26" s="233">
        <v>0</v>
      </c>
      <c r="H26" s="233">
        <v>0</v>
      </c>
      <c r="I26" s="234">
        <v>325</v>
      </c>
      <c r="J26" s="150"/>
    </row>
    <row r="27" spans="1:10" ht="24.75" customHeight="1">
      <c r="A27" s="230" t="s">
        <v>200</v>
      </c>
      <c r="B27" s="236">
        <v>210</v>
      </c>
      <c r="C27" s="236" t="s">
        <v>59</v>
      </c>
      <c r="D27" s="236" t="s">
        <v>58</v>
      </c>
      <c r="E27" s="237" t="s">
        <v>190</v>
      </c>
      <c r="F27" s="232">
        <f t="shared" si="0"/>
        <v>17</v>
      </c>
      <c r="G27" s="137"/>
      <c r="H27" s="137"/>
      <c r="I27" s="137"/>
      <c r="J27" s="135">
        <v>17</v>
      </c>
    </row>
    <row r="28" spans="1:10" ht="24.75" customHeight="1">
      <c r="A28" s="230" t="s">
        <v>200</v>
      </c>
      <c r="B28" s="231" t="s">
        <v>169</v>
      </c>
      <c r="C28" s="231" t="s">
        <v>59</v>
      </c>
      <c r="D28" s="231" t="s">
        <v>58</v>
      </c>
      <c r="E28" s="147" t="s">
        <v>233</v>
      </c>
      <c r="F28" s="232">
        <f t="shared" si="0"/>
        <v>769.8000000000001</v>
      </c>
      <c r="G28" s="233">
        <v>615.7</v>
      </c>
      <c r="H28" s="233">
        <v>141.7</v>
      </c>
      <c r="I28" s="234">
        <v>12.399999999999999</v>
      </c>
      <c r="J28" s="150"/>
    </row>
    <row r="29" spans="1:10" ht="24.75" customHeight="1">
      <c r="A29" s="230" t="s">
        <v>200</v>
      </c>
      <c r="B29" s="231" t="s">
        <v>198</v>
      </c>
      <c r="C29" s="231" t="s">
        <v>58</v>
      </c>
      <c r="D29" s="231" t="s">
        <v>80</v>
      </c>
      <c r="E29" s="147" t="s">
        <v>218</v>
      </c>
      <c r="F29" s="232">
        <f t="shared" si="0"/>
        <v>63.9</v>
      </c>
      <c r="G29" s="233">
        <v>0</v>
      </c>
      <c r="H29" s="233">
        <v>0</v>
      </c>
      <c r="I29" s="234">
        <v>63.9</v>
      </c>
      <c r="J29" s="150"/>
    </row>
    <row r="30" spans="1:10" ht="24.75" customHeight="1">
      <c r="A30" s="230" t="s">
        <v>200</v>
      </c>
      <c r="B30" s="231" t="s">
        <v>198</v>
      </c>
      <c r="C30" s="231" t="s">
        <v>58</v>
      </c>
      <c r="D30" s="231" t="s">
        <v>162</v>
      </c>
      <c r="E30" s="147" t="s">
        <v>222</v>
      </c>
      <c r="F30" s="232">
        <f t="shared" si="0"/>
        <v>28.1</v>
      </c>
      <c r="G30" s="233">
        <v>0</v>
      </c>
      <c r="H30" s="233">
        <v>0</v>
      </c>
      <c r="I30" s="234">
        <v>28.1</v>
      </c>
      <c r="J30" s="150"/>
    </row>
    <row r="31" spans="1:10" ht="24.75" customHeight="1">
      <c r="A31" s="230" t="s">
        <v>185</v>
      </c>
      <c r="B31" s="231" t="s">
        <v>197</v>
      </c>
      <c r="C31" s="231" t="s">
        <v>61</v>
      </c>
      <c r="D31" s="231" t="s">
        <v>58</v>
      </c>
      <c r="E31" s="147" t="s">
        <v>228</v>
      </c>
      <c r="F31" s="232">
        <f t="shared" si="0"/>
        <v>23.6</v>
      </c>
      <c r="G31" s="233">
        <v>0</v>
      </c>
      <c r="H31" s="233">
        <v>0</v>
      </c>
      <c r="I31" s="234">
        <v>23.6</v>
      </c>
      <c r="J31" s="150"/>
    </row>
    <row r="32" spans="1:10" ht="24.75" customHeight="1">
      <c r="A32" s="240" t="s">
        <v>185</v>
      </c>
      <c r="B32" s="236">
        <v>210</v>
      </c>
      <c r="C32" s="236" t="s">
        <v>59</v>
      </c>
      <c r="D32" s="236" t="s">
        <v>61</v>
      </c>
      <c r="E32" s="237" t="s">
        <v>186</v>
      </c>
      <c r="F32" s="232">
        <f t="shared" si="0"/>
        <v>92.1</v>
      </c>
      <c r="G32" s="137"/>
      <c r="H32" s="137"/>
      <c r="I32" s="137"/>
      <c r="J32" s="135">
        <v>92.1</v>
      </c>
    </row>
    <row r="33" spans="1:10" ht="24.75" customHeight="1">
      <c r="A33" s="230" t="s">
        <v>185</v>
      </c>
      <c r="B33" s="231" t="s">
        <v>169</v>
      </c>
      <c r="C33" s="231" t="s">
        <v>59</v>
      </c>
      <c r="D33" s="231" t="s">
        <v>177</v>
      </c>
      <c r="E33" s="147" t="s">
        <v>229</v>
      </c>
      <c r="F33" s="232">
        <f t="shared" si="0"/>
        <v>453.8</v>
      </c>
      <c r="G33" s="233">
        <v>397.6</v>
      </c>
      <c r="H33" s="233">
        <v>51</v>
      </c>
      <c r="I33" s="234">
        <v>5.2</v>
      </c>
      <c r="J33" s="150"/>
    </row>
    <row r="34" spans="1:10" ht="24.75" customHeight="1">
      <c r="A34" s="240" t="s">
        <v>187</v>
      </c>
      <c r="B34" s="236">
        <v>210</v>
      </c>
      <c r="C34" s="236" t="s">
        <v>59</v>
      </c>
      <c r="D34" s="236" t="s">
        <v>61</v>
      </c>
      <c r="E34" s="237" t="s">
        <v>186</v>
      </c>
      <c r="F34" s="232">
        <f t="shared" si="0"/>
        <v>135</v>
      </c>
      <c r="G34" s="137"/>
      <c r="H34" s="137"/>
      <c r="I34" s="137"/>
      <c r="J34" s="135">
        <v>135</v>
      </c>
    </row>
    <row r="35" spans="1:10" ht="24.75" customHeight="1">
      <c r="A35" s="230" t="s">
        <v>185</v>
      </c>
      <c r="B35" s="231" t="s">
        <v>198</v>
      </c>
      <c r="C35" s="231" t="s">
        <v>58</v>
      </c>
      <c r="D35" s="231" t="s">
        <v>80</v>
      </c>
      <c r="E35" s="147" t="s">
        <v>218</v>
      </c>
      <c r="F35" s="232">
        <f t="shared" si="0"/>
        <v>32.7</v>
      </c>
      <c r="G35" s="233">
        <v>0</v>
      </c>
      <c r="H35" s="233">
        <v>0</v>
      </c>
      <c r="I35" s="234">
        <v>32.7</v>
      </c>
      <c r="J35" s="150"/>
    </row>
    <row r="36" spans="1:10" ht="24.75" customHeight="1">
      <c r="A36" s="242" t="s">
        <v>185</v>
      </c>
      <c r="B36" s="243" t="s">
        <v>198</v>
      </c>
      <c r="C36" s="243" t="s">
        <v>58</v>
      </c>
      <c r="D36" s="243" t="s">
        <v>162</v>
      </c>
      <c r="E36" s="147" t="s">
        <v>222</v>
      </c>
      <c r="F36" s="232">
        <f t="shared" si="0"/>
        <v>11.4</v>
      </c>
      <c r="G36" s="233">
        <v>0</v>
      </c>
      <c r="H36" s="233">
        <v>0</v>
      </c>
      <c r="I36" s="234">
        <v>11.4</v>
      </c>
      <c r="J36" s="150"/>
    </row>
    <row r="37" spans="1:10" ht="24.75" customHeight="1">
      <c r="A37" s="230" t="s">
        <v>204</v>
      </c>
      <c r="B37" s="243" t="s">
        <v>197</v>
      </c>
      <c r="C37" s="243" t="s">
        <v>61</v>
      </c>
      <c r="D37" s="243" t="s">
        <v>58</v>
      </c>
      <c r="E37" s="147" t="s">
        <v>228</v>
      </c>
      <c r="F37" s="232">
        <f t="shared" si="0"/>
        <v>99.59999999999998</v>
      </c>
      <c r="G37" s="233">
        <v>0</v>
      </c>
      <c r="H37" s="233">
        <v>0</v>
      </c>
      <c r="I37" s="234">
        <v>99.59999999999998</v>
      </c>
      <c r="J37" s="150"/>
    </row>
    <row r="38" spans="1:10" ht="24.75" customHeight="1">
      <c r="A38" s="230" t="s">
        <v>204</v>
      </c>
      <c r="B38" s="244">
        <v>210</v>
      </c>
      <c r="C38" s="244" t="s">
        <v>59</v>
      </c>
      <c r="D38" s="244" t="s">
        <v>183</v>
      </c>
      <c r="E38" s="237" t="s">
        <v>184</v>
      </c>
      <c r="F38" s="232">
        <f t="shared" si="0"/>
        <v>18.1</v>
      </c>
      <c r="G38" s="137"/>
      <c r="H38" s="137"/>
      <c r="I38" s="137"/>
      <c r="J38" s="135">
        <v>18.1</v>
      </c>
    </row>
    <row r="39" spans="1:10" ht="24.75" customHeight="1">
      <c r="A39" s="242" t="s">
        <v>204</v>
      </c>
      <c r="B39" s="243" t="s">
        <v>169</v>
      </c>
      <c r="C39" s="243" t="s">
        <v>59</v>
      </c>
      <c r="D39" s="243" t="s">
        <v>80</v>
      </c>
      <c r="E39" s="147" t="s">
        <v>225</v>
      </c>
      <c r="F39" s="232">
        <f aca="true" t="shared" si="1" ref="F39:F70">SUM(G39:J39)</f>
        <v>339.70000000000005</v>
      </c>
      <c r="G39" s="233">
        <v>275.3</v>
      </c>
      <c r="H39" s="233">
        <v>60.1</v>
      </c>
      <c r="I39" s="234">
        <v>4.3</v>
      </c>
      <c r="J39" s="150"/>
    </row>
    <row r="40" spans="1:10" ht="24.75" customHeight="1">
      <c r="A40" s="242" t="s">
        <v>204</v>
      </c>
      <c r="B40" s="245" t="s">
        <v>169</v>
      </c>
      <c r="C40" s="245" t="s">
        <v>183</v>
      </c>
      <c r="D40" s="245" t="s">
        <v>194</v>
      </c>
      <c r="E40" s="147" t="s">
        <v>220</v>
      </c>
      <c r="F40" s="232">
        <f t="shared" si="1"/>
        <v>5</v>
      </c>
      <c r="G40" s="137"/>
      <c r="H40" s="137"/>
      <c r="I40" s="137"/>
      <c r="J40" s="136">
        <v>5</v>
      </c>
    </row>
    <row r="41" spans="1:10" ht="24.75" customHeight="1">
      <c r="A41" s="242" t="s">
        <v>204</v>
      </c>
      <c r="B41" s="243" t="s">
        <v>198</v>
      </c>
      <c r="C41" s="243" t="s">
        <v>58</v>
      </c>
      <c r="D41" s="243" t="s">
        <v>80</v>
      </c>
      <c r="E41" s="147" t="s">
        <v>218</v>
      </c>
      <c r="F41" s="232">
        <f t="shared" si="1"/>
        <v>28.3</v>
      </c>
      <c r="G41" s="246">
        <v>0</v>
      </c>
      <c r="H41" s="246">
        <v>0</v>
      </c>
      <c r="I41" s="247">
        <v>28.3</v>
      </c>
      <c r="J41" s="150"/>
    </row>
    <row r="42" spans="1:10" ht="24.75" customHeight="1">
      <c r="A42" s="242" t="s">
        <v>204</v>
      </c>
      <c r="B42" s="243" t="s">
        <v>198</v>
      </c>
      <c r="C42" s="243" t="s">
        <v>58</v>
      </c>
      <c r="D42" s="243" t="s">
        <v>162</v>
      </c>
      <c r="E42" s="147" t="s">
        <v>219</v>
      </c>
      <c r="F42" s="232">
        <f t="shared" si="1"/>
        <v>9.2</v>
      </c>
      <c r="G42" s="246">
        <v>0</v>
      </c>
      <c r="H42" s="246">
        <v>0</v>
      </c>
      <c r="I42" s="247">
        <v>9.2</v>
      </c>
      <c r="J42" s="150"/>
    </row>
    <row r="43" spans="1:10" ht="24.75" customHeight="1">
      <c r="A43" s="242" t="s">
        <v>205</v>
      </c>
      <c r="B43" s="243" t="s">
        <v>197</v>
      </c>
      <c r="C43" s="243" t="s">
        <v>61</v>
      </c>
      <c r="D43" s="243" t="s">
        <v>58</v>
      </c>
      <c r="E43" s="147" t="s">
        <v>216</v>
      </c>
      <c r="F43" s="232">
        <f t="shared" si="1"/>
        <v>284.4</v>
      </c>
      <c r="G43" s="246">
        <v>0</v>
      </c>
      <c r="H43" s="246">
        <v>0</v>
      </c>
      <c r="I43" s="247">
        <v>284.4</v>
      </c>
      <c r="J43" s="150"/>
    </row>
    <row r="44" spans="1:10" ht="24.75" customHeight="1">
      <c r="A44" s="242" t="s">
        <v>205</v>
      </c>
      <c r="B44" s="243" t="s">
        <v>169</v>
      </c>
      <c r="C44" s="243" t="s">
        <v>59</v>
      </c>
      <c r="D44" s="243" t="s">
        <v>162</v>
      </c>
      <c r="E44" s="147" t="s">
        <v>217</v>
      </c>
      <c r="F44" s="232">
        <f t="shared" si="1"/>
        <v>603.9000000000001</v>
      </c>
      <c r="G44" s="246">
        <v>517.4000000000001</v>
      </c>
      <c r="H44" s="246">
        <v>78.1</v>
      </c>
      <c r="I44" s="247">
        <v>8.4</v>
      </c>
      <c r="J44" s="150"/>
    </row>
    <row r="45" spans="1:10" ht="24.75" customHeight="1">
      <c r="A45" s="242" t="s">
        <v>205</v>
      </c>
      <c r="B45" s="245" t="s">
        <v>169</v>
      </c>
      <c r="C45" s="245" t="s">
        <v>183</v>
      </c>
      <c r="D45" s="245" t="s">
        <v>194</v>
      </c>
      <c r="E45" s="147" t="s">
        <v>220</v>
      </c>
      <c r="F45" s="232">
        <f t="shared" si="1"/>
        <v>9</v>
      </c>
      <c r="G45" s="143"/>
      <c r="H45" s="143"/>
      <c r="I45" s="143"/>
      <c r="J45" s="136">
        <v>9</v>
      </c>
    </row>
    <row r="46" spans="1:10" ht="24.75" customHeight="1">
      <c r="A46" s="242" t="s">
        <v>205</v>
      </c>
      <c r="B46" s="243" t="s">
        <v>198</v>
      </c>
      <c r="C46" s="243" t="s">
        <v>58</v>
      </c>
      <c r="D46" s="243" t="s">
        <v>80</v>
      </c>
      <c r="E46" s="147" t="s">
        <v>218</v>
      </c>
      <c r="F46" s="232">
        <f t="shared" si="1"/>
        <v>53.8</v>
      </c>
      <c r="G46" s="246">
        <v>0</v>
      </c>
      <c r="H46" s="246">
        <v>0</v>
      </c>
      <c r="I46" s="247">
        <v>53.8</v>
      </c>
      <c r="J46" s="150"/>
    </row>
    <row r="47" spans="1:10" ht="24.75" customHeight="1">
      <c r="A47" s="242" t="s">
        <v>205</v>
      </c>
      <c r="B47" s="243" t="s">
        <v>198</v>
      </c>
      <c r="C47" s="243" t="s">
        <v>58</v>
      </c>
      <c r="D47" s="243" t="s">
        <v>162</v>
      </c>
      <c r="E47" s="147" t="s">
        <v>219</v>
      </c>
      <c r="F47" s="232">
        <f t="shared" si="1"/>
        <v>9.1</v>
      </c>
      <c r="G47" s="246">
        <v>0</v>
      </c>
      <c r="H47" s="246">
        <v>0</v>
      </c>
      <c r="I47" s="247">
        <v>9.1</v>
      </c>
      <c r="J47" s="150"/>
    </row>
    <row r="48" spans="1:10" ht="24.75" customHeight="1">
      <c r="A48" s="242" t="s">
        <v>191</v>
      </c>
      <c r="B48" s="243" t="s">
        <v>197</v>
      </c>
      <c r="C48" s="243" t="s">
        <v>61</v>
      </c>
      <c r="D48" s="243" t="s">
        <v>58</v>
      </c>
      <c r="E48" s="147" t="s">
        <v>216</v>
      </c>
      <c r="F48" s="232">
        <f t="shared" si="1"/>
        <v>462.30000000000007</v>
      </c>
      <c r="G48" s="246">
        <v>0</v>
      </c>
      <c r="H48" s="246">
        <v>0</v>
      </c>
      <c r="I48" s="247">
        <v>462.30000000000007</v>
      </c>
      <c r="J48" s="150"/>
    </row>
    <row r="49" spans="1:10" ht="24.75" customHeight="1">
      <c r="A49" s="248" t="s">
        <v>191</v>
      </c>
      <c r="B49" s="244">
        <v>210</v>
      </c>
      <c r="C49" s="244" t="s">
        <v>59</v>
      </c>
      <c r="D49" s="244" t="s">
        <v>80</v>
      </c>
      <c r="E49" s="237" t="s">
        <v>146</v>
      </c>
      <c r="F49" s="232">
        <f t="shared" si="1"/>
        <v>16.1</v>
      </c>
      <c r="G49" s="143"/>
      <c r="H49" s="143"/>
      <c r="I49" s="143"/>
      <c r="J49" s="135">
        <v>16.1</v>
      </c>
    </row>
    <row r="50" spans="1:10" ht="24.75" customHeight="1">
      <c r="A50" s="242" t="s">
        <v>191</v>
      </c>
      <c r="B50" s="243" t="s">
        <v>169</v>
      </c>
      <c r="C50" s="243" t="s">
        <v>59</v>
      </c>
      <c r="D50" s="243" t="s">
        <v>80</v>
      </c>
      <c r="E50" s="147" t="s">
        <v>225</v>
      </c>
      <c r="F50" s="232">
        <f t="shared" si="1"/>
        <v>1059.6</v>
      </c>
      <c r="G50" s="246">
        <v>913.5</v>
      </c>
      <c r="H50" s="246">
        <v>131.6</v>
      </c>
      <c r="I50" s="247">
        <v>14.5</v>
      </c>
      <c r="J50" s="150"/>
    </row>
    <row r="51" spans="1:10" ht="24.75" customHeight="1">
      <c r="A51" s="248" t="s">
        <v>213</v>
      </c>
      <c r="B51" s="244" t="s">
        <v>169</v>
      </c>
      <c r="C51" s="244" t="s">
        <v>59</v>
      </c>
      <c r="D51" s="244" t="s">
        <v>80</v>
      </c>
      <c r="E51" s="237" t="s">
        <v>146</v>
      </c>
      <c r="F51" s="232">
        <f t="shared" si="1"/>
        <v>14.5</v>
      </c>
      <c r="G51" s="143"/>
      <c r="H51" s="143"/>
      <c r="I51" s="143"/>
      <c r="J51" s="135">
        <v>14.5</v>
      </c>
    </row>
    <row r="52" spans="1:10" ht="24.75" customHeight="1">
      <c r="A52" s="242" t="s">
        <v>191</v>
      </c>
      <c r="B52" s="243" t="s">
        <v>198</v>
      </c>
      <c r="C52" s="243" t="s">
        <v>58</v>
      </c>
      <c r="D52" s="243" t="s">
        <v>80</v>
      </c>
      <c r="E52" s="147" t="s">
        <v>218</v>
      </c>
      <c r="F52" s="232">
        <f t="shared" si="1"/>
        <v>92.7</v>
      </c>
      <c r="G52" s="246">
        <v>0</v>
      </c>
      <c r="H52" s="246">
        <v>0</v>
      </c>
      <c r="I52" s="247">
        <v>92.7</v>
      </c>
      <c r="J52" s="150"/>
    </row>
    <row r="53" spans="1:10" ht="24.75" customHeight="1">
      <c r="A53" s="242" t="s">
        <v>191</v>
      </c>
      <c r="B53" s="243" t="s">
        <v>198</v>
      </c>
      <c r="C53" s="243" t="s">
        <v>58</v>
      </c>
      <c r="D53" s="243" t="s">
        <v>162</v>
      </c>
      <c r="E53" s="147" t="s">
        <v>219</v>
      </c>
      <c r="F53" s="232">
        <f t="shared" si="1"/>
        <v>10</v>
      </c>
      <c r="G53" s="246">
        <v>0</v>
      </c>
      <c r="H53" s="246">
        <v>0</v>
      </c>
      <c r="I53" s="247">
        <v>10</v>
      </c>
      <c r="J53" s="150"/>
    </row>
    <row r="54" spans="1:10" ht="24.75" customHeight="1">
      <c r="A54" s="242" t="s">
        <v>206</v>
      </c>
      <c r="B54" s="243" t="s">
        <v>197</v>
      </c>
      <c r="C54" s="243" t="s">
        <v>61</v>
      </c>
      <c r="D54" s="243" t="s">
        <v>58</v>
      </c>
      <c r="E54" s="147" t="s">
        <v>216</v>
      </c>
      <c r="F54" s="232">
        <f t="shared" si="1"/>
        <v>10.6</v>
      </c>
      <c r="G54" s="246">
        <v>0</v>
      </c>
      <c r="H54" s="246">
        <v>0</v>
      </c>
      <c r="I54" s="247">
        <v>10.6</v>
      </c>
      <c r="J54" s="150"/>
    </row>
    <row r="55" spans="1:10" ht="24.75" customHeight="1">
      <c r="A55" s="242" t="s">
        <v>206</v>
      </c>
      <c r="B55" s="243" t="s">
        <v>169</v>
      </c>
      <c r="C55" s="243" t="s">
        <v>60</v>
      </c>
      <c r="D55" s="243" t="s">
        <v>80</v>
      </c>
      <c r="E55" s="147" t="s">
        <v>235</v>
      </c>
      <c r="F55" s="232">
        <f t="shared" si="1"/>
        <v>77.7</v>
      </c>
      <c r="G55" s="246">
        <v>66.7</v>
      </c>
      <c r="H55" s="246">
        <v>9.7</v>
      </c>
      <c r="I55" s="247">
        <v>1.3</v>
      </c>
      <c r="J55" s="150"/>
    </row>
    <row r="56" spans="1:10" ht="24.75" customHeight="1">
      <c r="A56" s="242" t="s">
        <v>206</v>
      </c>
      <c r="B56" s="243" t="s">
        <v>198</v>
      </c>
      <c r="C56" s="243" t="s">
        <v>58</v>
      </c>
      <c r="D56" s="243" t="s">
        <v>80</v>
      </c>
      <c r="E56" s="147" t="s">
        <v>218</v>
      </c>
      <c r="F56" s="232">
        <f t="shared" si="1"/>
        <v>7</v>
      </c>
      <c r="G56" s="246">
        <v>0</v>
      </c>
      <c r="H56" s="246">
        <v>0</v>
      </c>
      <c r="I56" s="247">
        <v>7</v>
      </c>
      <c r="J56" s="150"/>
    </row>
    <row r="57" spans="1:10" ht="24.75" customHeight="1">
      <c r="A57" s="242" t="s">
        <v>206</v>
      </c>
      <c r="B57" s="243" t="s">
        <v>198</v>
      </c>
      <c r="C57" s="243" t="s">
        <v>58</v>
      </c>
      <c r="D57" s="243" t="s">
        <v>162</v>
      </c>
      <c r="E57" s="147" t="s">
        <v>219</v>
      </c>
      <c r="F57" s="232">
        <f t="shared" si="1"/>
        <v>5.7</v>
      </c>
      <c r="G57" s="246">
        <v>0</v>
      </c>
      <c r="H57" s="246">
        <v>0</v>
      </c>
      <c r="I57" s="247">
        <v>5.7</v>
      </c>
      <c r="J57" s="150"/>
    </row>
    <row r="58" spans="1:10" ht="24.75" customHeight="1">
      <c r="A58" s="242" t="s">
        <v>151</v>
      </c>
      <c r="B58" s="243" t="s">
        <v>197</v>
      </c>
      <c r="C58" s="243" t="s">
        <v>61</v>
      </c>
      <c r="D58" s="243" t="s">
        <v>58</v>
      </c>
      <c r="E58" s="147" t="s">
        <v>216</v>
      </c>
      <c r="F58" s="232">
        <f t="shared" si="1"/>
        <v>174.00000000000003</v>
      </c>
      <c r="G58" s="246">
        <v>0</v>
      </c>
      <c r="H58" s="246">
        <v>0</v>
      </c>
      <c r="I58" s="247">
        <v>174.00000000000003</v>
      </c>
      <c r="J58" s="150"/>
    </row>
    <row r="59" spans="1:10" ht="24.75" customHeight="1">
      <c r="A59" s="242" t="s">
        <v>151</v>
      </c>
      <c r="B59" s="243" t="s">
        <v>169</v>
      </c>
      <c r="C59" s="243" t="s">
        <v>59</v>
      </c>
      <c r="D59" s="243" t="s">
        <v>57</v>
      </c>
      <c r="E59" s="147" t="s">
        <v>223</v>
      </c>
      <c r="F59" s="232">
        <f t="shared" si="1"/>
        <v>681.5000000000001</v>
      </c>
      <c r="G59" s="246">
        <v>580.2</v>
      </c>
      <c r="H59" s="246">
        <v>92.19999999999999</v>
      </c>
      <c r="I59" s="247">
        <v>9.1</v>
      </c>
      <c r="J59" s="150"/>
    </row>
    <row r="60" spans="1:10" ht="24.75" customHeight="1">
      <c r="A60" s="242" t="s">
        <v>151</v>
      </c>
      <c r="B60" s="243" t="s">
        <v>198</v>
      </c>
      <c r="C60" s="243" t="s">
        <v>58</v>
      </c>
      <c r="D60" s="243" t="s">
        <v>80</v>
      </c>
      <c r="E60" s="147" t="s">
        <v>218</v>
      </c>
      <c r="F60" s="232">
        <f t="shared" si="1"/>
        <v>59.1</v>
      </c>
      <c r="G60" s="246">
        <v>0</v>
      </c>
      <c r="H60" s="246">
        <v>0</v>
      </c>
      <c r="I60" s="247">
        <v>59.1</v>
      </c>
      <c r="J60" s="150"/>
    </row>
    <row r="61" spans="1:10" ht="24.75" customHeight="1">
      <c r="A61" s="242" t="s">
        <v>151</v>
      </c>
      <c r="B61" s="243" t="s">
        <v>198</v>
      </c>
      <c r="C61" s="243" t="s">
        <v>58</v>
      </c>
      <c r="D61" s="243" t="s">
        <v>162</v>
      </c>
      <c r="E61" s="147" t="s">
        <v>219</v>
      </c>
      <c r="F61" s="232">
        <f t="shared" si="1"/>
        <v>29.7</v>
      </c>
      <c r="G61" s="246">
        <v>0</v>
      </c>
      <c r="H61" s="246">
        <v>0</v>
      </c>
      <c r="I61" s="247">
        <v>29.7</v>
      </c>
      <c r="J61" s="150"/>
    </row>
    <row r="62" spans="1:10" ht="24.75" customHeight="1">
      <c r="A62" s="242" t="s">
        <v>201</v>
      </c>
      <c r="B62" s="243" t="s">
        <v>197</v>
      </c>
      <c r="C62" s="243" t="s">
        <v>61</v>
      </c>
      <c r="D62" s="243" t="s">
        <v>80</v>
      </c>
      <c r="E62" s="147" t="s">
        <v>226</v>
      </c>
      <c r="F62" s="232">
        <f t="shared" si="1"/>
        <v>28.400000000000002</v>
      </c>
      <c r="G62" s="246">
        <v>0</v>
      </c>
      <c r="H62" s="246">
        <v>0</v>
      </c>
      <c r="I62" s="247">
        <v>28.400000000000002</v>
      </c>
      <c r="J62" s="150"/>
    </row>
    <row r="63" spans="1:10" ht="24.75" customHeight="1">
      <c r="A63" s="242" t="s">
        <v>201</v>
      </c>
      <c r="B63" s="243" t="s">
        <v>169</v>
      </c>
      <c r="C63" s="243" t="s">
        <v>60</v>
      </c>
      <c r="D63" s="243" t="s">
        <v>80</v>
      </c>
      <c r="E63" s="147" t="s">
        <v>235</v>
      </c>
      <c r="F63" s="232">
        <f t="shared" si="1"/>
        <v>53.4</v>
      </c>
      <c r="G63" s="246">
        <v>42.9</v>
      </c>
      <c r="H63" s="246">
        <v>9.5</v>
      </c>
      <c r="I63" s="247">
        <v>1</v>
      </c>
      <c r="J63" s="150"/>
    </row>
    <row r="64" spans="1:10" ht="24.75" customHeight="1">
      <c r="A64" s="240" t="s">
        <v>215</v>
      </c>
      <c r="B64" s="244">
        <v>210</v>
      </c>
      <c r="C64" s="244" t="s">
        <v>60</v>
      </c>
      <c r="D64" s="244" t="s">
        <v>80</v>
      </c>
      <c r="E64" s="237" t="s">
        <v>192</v>
      </c>
      <c r="F64" s="232">
        <f t="shared" si="1"/>
        <v>5</v>
      </c>
      <c r="G64" s="143"/>
      <c r="H64" s="143"/>
      <c r="I64" s="143"/>
      <c r="J64" s="135">
        <v>5</v>
      </c>
    </row>
    <row r="65" spans="1:10" ht="24.75" customHeight="1">
      <c r="A65" s="242" t="s">
        <v>201</v>
      </c>
      <c r="B65" s="243" t="s">
        <v>198</v>
      </c>
      <c r="C65" s="243" t="s">
        <v>58</v>
      </c>
      <c r="D65" s="243" t="s">
        <v>80</v>
      </c>
      <c r="E65" s="147" t="s">
        <v>231</v>
      </c>
      <c r="F65" s="232">
        <f t="shared" si="1"/>
        <v>4.6</v>
      </c>
      <c r="G65" s="246">
        <v>0</v>
      </c>
      <c r="H65" s="246">
        <v>0</v>
      </c>
      <c r="I65" s="247">
        <v>4.6</v>
      </c>
      <c r="J65" s="150"/>
    </row>
    <row r="66" spans="1:10" ht="24.75" customHeight="1">
      <c r="A66" s="242" t="s">
        <v>201</v>
      </c>
      <c r="B66" s="243" t="s">
        <v>198</v>
      </c>
      <c r="C66" s="243" t="s">
        <v>58</v>
      </c>
      <c r="D66" s="243" t="s">
        <v>162</v>
      </c>
      <c r="E66" s="147" t="s">
        <v>219</v>
      </c>
      <c r="F66" s="232">
        <f t="shared" si="1"/>
        <v>0.9</v>
      </c>
      <c r="G66" s="246">
        <v>0</v>
      </c>
      <c r="H66" s="246">
        <v>0</v>
      </c>
      <c r="I66" s="247">
        <v>0.9</v>
      </c>
      <c r="J66" s="150"/>
    </row>
    <row r="67" spans="1:10" ht="24.75" customHeight="1">
      <c r="A67" s="242" t="s">
        <v>209</v>
      </c>
      <c r="B67" s="244" t="s">
        <v>169</v>
      </c>
      <c r="C67" s="244" t="s">
        <v>59</v>
      </c>
      <c r="D67" s="244" t="s">
        <v>61</v>
      </c>
      <c r="E67" s="237" t="s">
        <v>186</v>
      </c>
      <c r="F67" s="232">
        <f t="shared" si="1"/>
        <v>7</v>
      </c>
      <c r="G67" s="143"/>
      <c r="H67" s="143"/>
      <c r="I67" s="143"/>
      <c r="J67" s="135">
        <v>7</v>
      </c>
    </row>
    <row r="68" spans="1:10" ht="24.75" customHeight="1">
      <c r="A68" s="242" t="s">
        <v>209</v>
      </c>
      <c r="B68" s="243" t="s">
        <v>169</v>
      </c>
      <c r="C68" s="243" t="s">
        <v>59</v>
      </c>
      <c r="D68" s="243" t="s">
        <v>61</v>
      </c>
      <c r="E68" s="147" t="s">
        <v>224</v>
      </c>
      <c r="F68" s="232">
        <f t="shared" si="1"/>
        <v>2.7</v>
      </c>
      <c r="G68" s="246">
        <v>0</v>
      </c>
      <c r="H68" s="246">
        <v>2.7</v>
      </c>
      <c r="I68" s="247">
        <v>0</v>
      </c>
      <c r="J68" s="150"/>
    </row>
    <row r="69" spans="1:10" ht="24.75" customHeight="1">
      <c r="A69" s="242" t="s">
        <v>208</v>
      </c>
      <c r="B69" s="243" t="s">
        <v>197</v>
      </c>
      <c r="C69" s="243" t="s">
        <v>61</v>
      </c>
      <c r="D69" s="243" t="s">
        <v>61</v>
      </c>
      <c r="E69" s="147" t="s">
        <v>232</v>
      </c>
      <c r="F69" s="232">
        <f t="shared" si="1"/>
        <v>15.7</v>
      </c>
      <c r="G69" s="246">
        <v>15.7</v>
      </c>
      <c r="H69" s="246">
        <v>0</v>
      </c>
      <c r="I69" s="247">
        <v>0</v>
      </c>
      <c r="J69" s="150"/>
    </row>
    <row r="70" spans="1:10" ht="24.75" customHeight="1">
      <c r="A70" s="242" t="s">
        <v>208</v>
      </c>
      <c r="B70" s="243" t="s">
        <v>169</v>
      </c>
      <c r="C70" s="243" t="s">
        <v>60</v>
      </c>
      <c r="D70" s="243" t="s">
        <v>80</v>
      </c>
      <c r="E70" s="147" t="s">
        <v>235</v>
      </c>
      <c r="F70" s="232">
        <f t="shared" si="1"/>
        <v>106.50000000000001</v>
      </c>
      <c r="G70" s="246">
        <v>91.30000000000001</v>
      </c>
      <c r="H70" s="246">
        <v>13.7</v>
      </c>
      <c r="I70" s="247">
        <v>1.5</v>
      </c>
      <c r="J70" s="150"/>
    </row>
    <row r="71" spans="1:10" ht="24.75" customHeight="1">
      <c r="A71" s="242" t="s">
        <v>208</v>
      </c>
      <c r="B71" s="243" t="s">
        <v>198</v>
      </c>
      <c r="C71" s="243" t="s">
        <v>58</v>
      </c>
      <c r="D71" s="243" t="s">
        <v>80</v>
      </c>
      <c r="E71" s="147" t="s">
        <v>218</v>
      </c>
      <c r="F71" s="232">
        <f aca="true" t="shared" si="2" ref="F71:F100">SUM(G71:J71)</f>
        <v>9.4</v>
      </c>
      <c r="G71" s="246">
        <v>0</v>
      </c>
      <c r="H71" s="246">
        <v>0</v>
      </c>
      <c r="I71" s="247">
        <v>9.4</v>
      </c>
      <c r="J71" s="150"/>
    </row>
    <row r="72" spans="1:10" ht="24.75" customHeight="1">
      <c r="A72" s="242" t="s">
        <v>202</v>
      </c>
      <c r="B72" s="243" t="s">
        <v>197</v>
      </c>
      <c r="C72" s="243" t="s">
        <v>61</v>
      </c>
      <c r="D72" s="243" t="s">
        <v>80</v>
      </c>
      <c r="E72" s="147" t="s">
        <v>226</v>
      </c>
      <c r="F72" s="232">
        <f t="shared" si="2"/>
        <v>6.499999999999999</v>
      </c>
      <c r="G72" s="246">
        <v>0</v>
      </c>
      <c r="H72" s="246">
        <v>0</v>
      </c>
      <c r="I72" s="247">
        <v>6.499999999999999</v>
      </c>
      <c r="J72" s="150"/>
    </row>
    <row r="73" spans="1:10" ht="24.75" customHeight="1">
      <c r="A73" s="249" t="s">
        <v>195</v>
      </c>
      <c r="B73" s="245" t="s">
        <v>169</v>
      </c>
      <c r="C73" s="245" t="s">
        <v>183</v>
      </c>
      <c r="D73" s="245" t="s">
        <v>194</v>
      </c>
      <c r="E73" s="147" t="s">
        <v>220</v>
      </c>
      <c r="F73" s="232">
        <f t="shared" si="2"/>
        <v>3</v>
      </c>
      <c r="G73" s="143"/>
      <c r="H73" s="143"/>
      <c r="I73" s="143"/>
      <c r="J73" s="136">
        <v>3</v>
      </c>
    </row>
    <row r="74" spans="1:10" ht="24.75" customHeight="1">
      <c r="A74" s="242" t="s">
        <v>202</v>
      </c>
      <c r="B74" s="243" t="s">
        <v>169</v>
      </c>
      <c r="C74" s="243" t="s">
        <v>183</v>
      </c>
      <c r="D74" s="243" t="s">
        <v>194</v>
      </c>
      <c r="E74" s="147" t="s">
        <v>227</v>
      </c>
      <c r="F74" s="232">
        <f t="shared" si="2"/>
        <v>47</v>
      </c>
      <c r="G74" s="246">
        <v>37.3</v>
      </c>
      <c r="H74" s="246">
        <v>9.1</v>
      </c>
      <c r="I74" s="247">
        <v>0.6</v>
      </c>
      <c r="J74" s="150"/>
    </row>
    <row r="75" spans="1:10" ht="24.75" customHeight="1">
      <c r="A75" s="242" t="s">
        <v>202</v>
      </c>
      <c r="B75" s="243" t="s">
        <v>198</v>
      </c>
      <c r="C75" s="243" t="s">
        <v>58</v>
      </c>
      <c r="D75" s="243" t="s">
        <v>80</v>
      </c>
      <c r="E75" s="147" t="s">
        <v>218</v>
      </c>
      <c r="F75" s="232">
        <f t="shared" si="2"/>
        <v>4.8</v>
      </c>
      <c r="G75" s="246">
        <v>0</v>
      </c>
      <c r="H75" s="246">
        <v>0</v>
      </c>
      <c r="I75" s="247">
        <v>4.8</v>
      </c>
      <c r="J75" s="150"/>
    </row>
    <row r="76" spans="1:10" ht="24.75" customHeight="1">
      <c r="A76" s="242" t="s">
        <v>202</v>
      </c>
      <c r="B76" s="243" t="s">
        <v>198</v>
      </c>
      <c r="C76" s="243" t="s">
        <v>58</v>
      </c>
      <c r="D76" s="243" t="s">
        <v>162</v>
      </c>
      <c r="E76" s="147" t="s">
        <v>219</v>
      </c>
      <c r="F76" s="232">
        <f t="shared" si="2"/>
        <v>2.6</v>
      </c>
      <c r="G76" s="246">
        <v>0</v>
      </c>
      <c r="H76" s="246">
        <v>0</v>
      </c>
      <c r="I76" s="247">
        <v>2.6</v>
      </c>
      <c r="J76" s="150"/>
    </row>
    <row r="77" spans="1:10" ht="24.75" customHeight="1">
      <c r="A77" s="242" t="s">
        <v>196</v>
      </c>
      <c r="B77" s="243" t="s">
        <v>197</v>
      </c>
      <c r="C77" s="243" t="s">
        <v>61</v>
      </c>
      <c r="D77" s="243" t="s">
        <v>80</v>
      </c>
      <c r="E77" s="147" t="s">
        <v>226</v>
      </c>
      <c r="F77" s="232">
        <f t="shared" si="2"/>
        <v>8.6</v>
      </c>
      <c r="G77" s="246">
        <v>0</v>
      </c>
      <c r="H77" s="246">
        <v>0</v>
      </c>
      <c r="I77" s="247">
        <v>8.6</v>
      </c>
      <c r="J77" s="150"/>
    </row>
    <row r="78" spans="1:10" ht="24.75" customHeight="1">
      <c r="A78" s="249" t="s">
        <v>196</v>
      </c>
      <c r="B78" s="245" t="s">
        <v>169</v>
      </c>
      <c r="C78" s="245" t="s">
        <v>183</v>
      </c>
      <c r="D78" s="245" t="s">
        <v>194</v>
      </c>
      <c r="E78" s="147" t="s">
        <v>220</v>
      </c>
      <c r="F78" s="232">
        <f t="shared" si="2"/>
        <v>10</v>
      </c>
      <c r="G78" s="143"/>
      <c r="H78" s="143"/>
      <c r="I78" s="143"/>
      <c r="J78" s="136">
        <v>10</v>
      </c>
    </row>
    <row r="79" spans="1:10" ht="24.75" customHeight="1">
      <c r="A79" s="242" t="s">
        <v>196</v>
      </c>
      <c r="B79" s="243" t="s">
        <v>169</v>
      </c>
      <c r="C79" s="243" t="s">
        <v>183</v>
      </c>
      <c r="D79" s="243" t="s">
        <v>194</v>
      </c>
      <c r="E79" s="147" t="s">
        <v>220</v>
      </c>
      <c r="F79" s="232">
        <f t="shared" si="2"/>
        <v>106.69999999999999</v>
      </c>
      <c r="G79" s="246">
        <v>82.89999999999999</v>
      </c>
      <c r="H79" s="246">
        <v>22.200000000000003</v>
      </c>
      <c r="I79" s="247">
        <v>1.6</v>
      </c>
      <c r="J79" s="150"/>
    </row>
    <row r="80" spans="1:10" ht="24.75" customHeight="1">
      <c r="A80" s="242" t="s">
        <v>196</v>
      </c>
      <c r="B80" s="243" t="s">
        <v>198</v>
      </c>
      <c r="C80" s="243" t="s">
        <v>58</v>
      </c>
      <c r="D80" s="243" t="s">
        <v>80</v>
      </c>
      <c r="E80" s="147" t="s">
        <v>218</v>
      </c>
      <c r="F80" s="232">
        <f t="shared" si="2"/>
        <v>8.9</v>
      </c>
      <c r="G80" s="246">
        <v>0</v>
      </c>
      <c r="H80" s="246">
        <v>0</v>
      </c>
      <c r="I80" s="247">
        <v>8.9</v>
      </c>
      <c r="J80" s="150"/>
    </row>
    <row r="81" spans="1:10" ht="24.75" customHeight="1">
      <c r="A81" s="242" t="s">
        <v>196</v>
      </c>
      <c r="B81" s="243" t="s">
        <v>198</v>
      </c>
      <c r="C81" s="243" t="s">
        <v>58</v>
      </c>
      <c r="D81" s="243" t="s">
        <v>162</v>
      </c>
      <c r="E81" s="147" t="s">
        <v>219</v>
      </c>
      <c r="F81" s="232">
        <f t="shared" si="2"/>
        <v>5.9</v>
      </c>
      <c r="G81" s="246">
        <v>0</v>
      </c>
      <c r="H81" s="246">
        <v>0</v>
      </c>
      <c r="I81" s="247">
        <v>5.9</v>
      </c>
      <c r="J81" s="150"/>
    </row>
    <row r="82" spans="1:10" ht="24.75" customHeight="1">
      <c r="A82" s="248" t="s">
        <v>214</v>
      </c>
      <c r="B82" s="244">
        <v>210</v>
      </c>
      <c r="C82" s="244" t="s">
        <v>58</v>
      </c>
      <c r="D82" s="244" t="s">
        <v>80</v>
      </c>
      <c r="E82" s="237" t="s">
        <v>154</v>
      </c>
      <c r="F82" s="232">
        <f t="shared" si="2"/>
        <v>59.2</v>
      </c>
      <c r="G82" s="250"/>
      <c r="H82" s="250"/>
      <c r="I82" s="250"/>
      <c r="J82" s="135">
        <v>59.2</v>
      </c>
    </row>
    <row r="83" spans="1:10" ht="24.75" customHeight="1">
      <c r="A83" s="248" t="s">
        <v>158</v>
      </c>
      <c r="B83" s="244">
        <v>210</v>
      </c>
      <c r="C83" s="244" t="s">
        <v>58</v>
      </c>
      <c r="D83" s="244" t="s">
        <v>80</v>
      </c>
      <c r="E83" s="237" t="s">
        <v>154</v>
      </c>
      <c r="F83" s="232">
        <f t="shared" si="2"/>
        <v>42</v>
      </c>
      <c r="G83" s="250"/>
      <c r="H83" s="250"/>
      <c r="I83" s="250"/>
      <c r="J83" s="135">
        <v>42</v>
      </c>
    </row>
    <row r="84" spans="1:10" ht="24.75" customHeight="1">
      <c r="A84" s="248" t="s">
        <v>161</v>
      </c>
      <c r="B84" s="244">
        <v>210</v>
      </c>
      <c r="C84" s="244" t="s">
        <v>58</v>
      </c>
      <c r="D84" s="244" t="s">
        <v>162</v>
      </c>
      <c r="E84" s="237" t="s">
        <v>154</v>
      </c>
      <c r="F84" s="232">
        <f t="shared" si="2"/>
        <v>35</v>
      </c>
      <c r="G84" s="250"/>
      <c r="H84" s="250"/>
      <c r="I84" s="250"/>
      <c r="J84" s="135">
        <v>35</v>
      </c>
    </row>
    <row r="85" spans="1:10" ht="24.75" customHeight="1">
      <c r="A85" s="248" t="s">
        <v>212</v>
      </c>
      <c r="B85" s="244">
        <v>210</v>
      </c>
      <c r="C85" s="244" t="s">
        <v>58</v>
      </c>
      <c r="D85" s="244" t="s">
        <v>80</v>
      </c>
      <c r="E85" s="237" t="s">
        <v>154</v>
      </c>
      <c r="F85" s="232">
        <f t="shared" si="2"/>
        <v>45.5</v>
      </c>
      <c r="G85" s="250"/>
      <c r="H85" s="250"/>
      <c r="I85" s="250"/>
      <c r="J85" s="135">
        <v>45.5</v>
      </c>
    </row>
    <row r="86" spans="1:10" ht="24.75" customHeight="1">
      <c r="A86" s="248" t="s">
        <v>155</v>
      </c>
      <c r="B86" s="244">
        <v>210</v>
      </c>
      <c r="C86" s="244" t="s">
        <v>58</v>
      </c>
      <c r="D86" s="244" t="s">
        <v>80</v>
      </c>
      <c r="E86" s="237" t="s">
        <v>154</v>
      </c>
      <c r="F86" s="232">
        <f t="shared" si="2"/>
        <v>35.8</v>
      </c>
      <c r="G86" s="250"/>
      <c r="H86" s="250"/>
      <c r="I86" s="250"/>
      <c r="J86" s="135">
        <v>35.8</v>
      </c>
    </row>
    <row r="87" spans="1:10" ht="24.75" customHeight="1">
      <c r="A87" s="248" t="s">
        <v>156</v>
      </c>
      <c r="B87" s="244">
        <v>210</v>
      </c>
      <c r="C87" s="244" t="s">
        <v>58</v>
      </c>
      <c r="D87" s="244" t="s">
        <v>80</v>
      </c>
      <c r="E87" s="237" t="s">
        <v>154</v>
      </c>
      <c r="F87" s="232">
        <f t="shared" si="2"/>
        <v>35.1</v>
      </c>
      <c r="G87" s="250"/>
      <c r="H87" s="250"/>
      <c r="I87" s="250"/>
      <c r="J87" s="135">
        <v>35.1</v>
      </c>
    </row>
    <row r="88" spans="1:10" ht="24.75" customHeight="1">
      <c r="A88" s="248" t="s">
        <v>210</v>
      </c>
      <c r="B88" s="244">
        <v>210</v>
      </c>
      <c r="C88" s="244" t="s">
        <v>58</v>
      </c>
      <c r="D88" s="244" t="s">
        <v>80</v>
      </c>
      <c r="E88" s="237" t="s">
        <v>154</v>
      </c>
      <c r="F88" s="232">
        <f t="shared" si="2"/>
        <v>59.6</v>
      </c>
      <c r="G88" s="250"/>
      <c r="H88" s="250"/>
      <c r="I88" s="250"/>
      <c r="J88" s="135">
        <v>59.6</v>
      </c>
    </row>
    <row r="89" spans="1:10" ht="24.75" customHeight="1">
      <c r="A89" s="248" t="s">
        <v>174</v>
      </c>
      <c r="B89" s="244" t="s">
        <v>169</v>
      </c>
      <c r="C89" s="244" t="s">
        <v>58</v>
      </c>
      <c r="D89" s="244" t="s">
        <v>57</v>
      </c>
      <c r="E89" s="237" t="s">
        <v>175</v>
      </c>
      <c r="F89" s="232">
        <f t="shared" si="2"/>
        <v>21.6</v>
      </c>
      <c r="G89" s="143"/>
      <c r="H89" s="143"/>
      <c r="I89" s="143"/>
      <c r="J89" s="135">
        <v>21.6</v>
      </c>
    </row>
    <row r="90" spans="1:10" ht="24.75" customHeight="1">
      <c r="A90" s="248" t="s">
        <v>165</v>
      </c>
      <c r="B90" s="244">
        <v>210</v>
      </c>
      <c r="C90" s="244" t="s">
        <v>58</v>
      </c>
      <c r="D90" s="244" t="s">
        <v>162</v>
      </c>
      <c r="E90" s="237" t="s">
        <v>166</v>
      </c>
      <c r="F90" s="232">
        <f t="shared" si="2"/>
        <v>77</v>
      </c>
      <c r="G90" s="143"/>
      <c r="H90" s="143"/>
      <c r="I90" s="143"/>
      <c r="J90" s="135">
        <v>77</v>
      </c>
    </row>
    <row r="91" spans="1:10" ht="24.75" customHeight="1">
      <c r="A91" s="248" t="s">
        <v>167</v>
      </c>
      <c r="B91" s="244">
        <v>210</v>
      </c>
      <c r="C91" s="244" t="s">
        <v>58</v>
      </c>
      <c r="D91" s="244" t="s">
        <v>162</v>
      </c>
      <c r="E91" s="237" t="s">
        <v>166</v>
      </c>
      <c r="F91" s="232">
        <f t="shared" si="2"/>
        <v>70</v>
      </c>
      <c r="G91" s="143"/>
      <c r="H91" s="143"/>
      <c r="I91" s="143"/>
      <c r="J91" s="135">
        <v>70</v>
      </c>
    </row>
    <row r="92" spans="1:10" ht="24.75" customHeight="1">
      <c r="A92" s="248" t="s">
        <v>173</v>
      </c>
      <c r="B92" s="244" t="s">
        <v>169</v>
      </c>
      <c r="C92" s="244" t="s">
        <v>58</v>
      </c>
      <c r="D92" s="244" t="s">
        <v>61</v>
      </c>
      <c r="E92" s="237" t="s">
        <v>172</v>
      </c>
      <c r="F92" s="232">
        <f t="shared" si="2"/>
        <v>42</v>
      </c>
      <c r="G92" s="143"/>
      <c r="H92" s="143"/>
      <c r="I92" s="143"/>
      <c r="J92" s="135">
        <v>42</v>
      </c>
    </row>
    <row r="93" spans="1:10" ht="24.75" customHeight="1">
      <c r="A93" s="248" t="s">
        <v>171</v>
      </c>
      <c r="B93" s="244" t="s">
        <v>169</v>
      </c>
      <c r="C93" s="244" t="s">
        <v>58</v>
      </c>
      <c r="D93" s="244" t="s">
        <v>61</v>
      </c>
      <c r="E93" s="237" t="s">
        <v>172</v>
      </c>
      <c r="F93" s="232">
        <f t="shared" si="2"/>
        <v>70</v>
      </c>
      <c r="G93" s="143"/>
      <c r="H93" s="143"/>
      <c r="I93" s="143"/>
      <c r="J93" s="135">
        <v>70</v>
      </c>
    </row>
    <row r="94" spans="1:10" ht="24.75" customHeight="1">
      <c r="A94" s="248" t="s">
        <v>163</v>
      </c>
      <c r="B94" s="244">
        <v>210</v>
      </c>
      <c r="C94" s="244" t="s">
        <v>58</v>
      </c>
      <c r="D94" s="244" t="s">
        <v>57</v>
      </c>
      <c r="E94" s="237" t="s">
        <v>164</v>
      </c>
      <c r="F94" s="232">
        <f t="shared" si="2"/>
        <v>29.4</v>
      </c>
      <c r="G94" s="143"/>
      <c r="H94" s="143"/>
      <c r="I94" s="143"/>
      <c r="J94" s="135">
        <v>29.4</v>
      </c>
    </row>
    <row r="95" spans="1:10" ht="24.75" customHeight="1">
      <c r="A95" s="248" t="s">
        <v>168</v>
      </c>
      <c r="B95" s="244" t="s">
        <v>169</v>
      </c>
      <c r="C95" s="244" t="s">
        <v>58</v>
      </c>
      <c r="D95" s="244" t="s">
        <v>59</v>
      </c>
      <c r="E95" s="237" t="s">
        <v>170</v>
      </c>
      <c r="F95" s="232">
        <f t="shared" si="2"/>
        <v>42</v>
      </c>
      <c r="G95" s="143"/>
      <c r="H95" s="143"/>
      <c r="I95" s="143"/>
      <c r="J95" s="135">
        <v>42</v>
      </c>
    </row>
    <row r="96" spans="1:10" ht="24.75" customHeight="1">
      <c r="A96" s="248" t="s">
        <v>176</v>
      </c>
      <c r="B96" s="244" t="s">
        <v>169</v>
      </c>
      <c r="C96" s="244" t="s">
        <v>58</v>
      </c>
      <c r="D96" s="244" t="s">
        <v>177</v>
      </c>
      <c r="E96" s="237" t="s">
        <v>178</v>
      </c>
      <c r="F96" s="232">
        <f t="shared" si="2"/>
        <v>7</v>
      </c>
      <c r="G96" s="143"/>
      <c r="H96" s="143"/>
      <c r="I96" s="143"/>
      <c r="J96" s="135">
        <v>7</v>
      </c>
    </row>
    <row r="97" spans="1:10" ht="24.75" customHeight="1">
      <c r="A97" s="248" t="s">
        <v>159</v>
      </c>
      <c r="B97" s="244">
        <v>210</v>
      </c>
      <c r="C97" s="244" t="s">
        <v>58</v>
      </c>
      <c r="D97" s="244" t="s">
        <v>80</v>
      </c>
      <c r="E97" s="237" t="s">
        <v>154</v>
      </c>
      <c r="F97" s="232">
        <f t="shared" si="2"/>
        <v>130</v>
      </c>
      <c r="G97" s="250"/>
      <c r="H97" s="250"/>
      <c r="I97" s="250"/>
      <c r="J97" s="135">
        <v>130</v>
      </c>
    </row>
    <row r="98" spans="1:10" ht="24.75" customHeight="1">
      <c r="A98" s="242" t="s">
        <v>207</v>
      </c>
      <c r="B98" s="243" t="s">
        <v>197</v>
      </c>
      <c r="C98" s="243" t="s">
        <v>61</v>
      </c>
      <c r="D98" s="243" t="s">
        <v>61</v>
      </c>
      <c r="E98" s="147" t="s">
        <v>232</v>
      </c>
      <c r="F98" s="232">
        <f t="shared" si="2"/>
        <v>27.3</v>
      </c>
      <c r="G98" s="246">
        <v>27.3</v>
      </c>
      <c r="H98" s="246">
        <v>0</v>
      </c>
      <c r="I98" s="247">
        <v>0</v>
      </c>
      <c r="J98" s="150"/>
    </row>
    <row r="99" spans="1:10" ht="24.75" customHeight="1">
      <c r="A99" s="242" t="s">
        <v>207</v>
      </c>
      <c r="B99" s="243" t="s">
        <v>169</v>
      </c>
      <c r="C99" s="243" t="s">
        <v>80</v>
      </c>
      <c r="D99" s="243" t="s">
        <v>60</v>
      </c>
      <c r="E99" s="147" t="s">
        <v>221</v>
      </c>
      <c r="F99" s="232">
        <f t="shared" si="2"/>
        <v>171.9</v>
      </c>
      <c r="G99" s="246">
        <v>155.5</v>
      </c>
      <c r="H99" s="246">
        <v>13.899999999999999</v>
      </c>
      <c r="I99" s="247">
        <v>2.5</v>
      </c>
      <c r="J99" s="150"/>
    </row>
    <row r="100" spans="1:10" ht="24.75" customHeight="1">
      <c r="A100" s="242" t="s">
        <v>207</v>
      </c>
      <c r="B100" s="243" t="s">
        <v>198</v>
      </c>
      <c r="C100" s="243" t="s">
        <v>58</v>
      </c>
      <c r="D100" s="243" t="s">
        <v>80</v>
      </c>
      <c r="E100" s="147" t="s">
        <v>218</v>
      </c>
      <c r="F100" s="232">
        <f t="shared" si="2"/>
        <v>16.4</v>
      </c>
      <c r="G100" s="246">
        <v>0</v>
      </c>
      <c r="H100" s="246">
        <v>0</v>
      </c>
      <c r="I100" s="247">
        <v>16.4</v>
      </c>
      <c r="J100" s="150"/>
    </row>
  </sheetData>
  <mergeCells count="9">
    <mergeCell ref="A2:J2"/>
    <mergeCell ref="B4:D4"/>
    <mergeCell ref="E4:E5"/>
    <mergeCell ref="A4:A5"/>
    <mergeCell ref="F4:F5"/>
    <mergeCell ref="G4:G5"/>
    <mergeCell ref="H4:H5"/>
    <mergeCell ref="I4:I5"/>
    <mergeCell ref="J4:J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16"/>
  <sheetViews>
    <sheetView tabSelected="1" workbookViewId="0" topLeftCell="A1">
      <selection activeCell="G20" sqref="G20"/>
    </sheetView>
  </sheetViews>
  <sheetFormatPr defaultColWidth="9.00390625" defaultRowHeight="14.25"/>
  <cols>
    <col min="1" max="1" width="28.375" style="0" customWidth="1"/>
    <col min="2" max="4" width="6.125" style="0" customWidth="1"/>
    <col min="5" max="5" width="17.375" style="0" customWidth="1"/>
    <col min="6" max="10" width="11.375" style="0" customWidth="1"/>
  </cols>
  <sheetData>
    <row r="1" spans="1:28" ht="18.75" customHeight="1">
      <c r="A1" s="94" t="s">
        <v>89</v>
      </c>
      <c r="E1" s="17"/>
      <c r="F1" s="17"/>
      <c r="G1" s="18"/>
      <c r="H1" s="18"/>
      <c r="I1" s="18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</row>
    <row r="2" spans="1:28" ht="27" customHeight="1">
      <c r="A2" s="304" t="s">
        <v>124</v>
      </c>
      <c r="B2" s="304"/>
      <c r="C2" s="304"/>
      <c r="D2" s="304"/>
      <c r="E2" s="304"/>
      <c r="F2" s="304"/>
      <c r="G2" s="304"/>
      <c r="H2" s="304"/>
      <c r="I2" s="304"/>
      <c r="J2" s="304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</row>
    <row r="3" spans="2:28" ht="20.25" customHeight="1">
      <c r="B3" s="21"/>
      <c r="C3" s="21"/>
      <c r="D3" s="21"/>
      <c r="E3" s="21"/>
      <c r="F3" s="21"/>
      <c r="G3" s="22"/>
      <c r="H3" s="22"/>
      <c r="I3" s="22"/>
      <c r="J3" s="97" t="s">
        <v>0</v>
      </c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</row>
    <row r="4" spans="1:28" ht="27" customHeight="1">
      <c r="A4" s="305" t="s">
        <v>50</v>
      </c>
      <c r="B4" s="311" t="s">
        <v>19</v>
      </c>
      <c r="C4" s="312"/>
      <c r="D4" s="313"/>
      <c r="E4" s="314" t="s">
        <v>87</v>
      </c>
      <c r="F4" s="307" t="s">
        <v>20</v>
      </c>
      <c r="G4" s="309" t="s">
        <v>46</v>
      </c>
      <c r="H4" s="309" t="s">
        <v>47</v>
      </c>
      <c r="I4" s="309" t="s">
        <v>48</v>
      </c>
      <c r="J4" s="307" t="s">
        <v>88</v>
      </c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</row>
    <row r="5" spans="1:28" ht="27" customHeight="1">
      <c r="A5" s="306"/>
      <c r="B5" s="24" t="s">
        <v>25</v>
      </c>
      <c r="C5" s="24" t="s">
        <v>55</v>
      </c>
      <c r="D5" s="24" t="s">
        <v>56</v>
      </c>
      <c r="E5" s="315"/>
      <c r="F5" s="308"/>
      <c r="G5" s="310"/>
      <c r="H5" s="310"/>
      <c r="I5" s="310"/>
      <c r="J5" s="308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</row>
    <row r="6" spans="1:28" s="36" customFormat="1" ht="30" customHeight="1">
      <c r="A6" s="54" t="s">
        <v>82</v>
      </c>
      <c r="B6" s="25"/>
      <c r="C6" s="25"/>
      <c r="D6" s="25"/>
      <c r="E6" s="28"/>
      <c r="F6" s="196">
        <f>SUM(F7:F15)</f>
        <v>3260.7</v>
      </c>
      <c r="G6" s="196">
        <f>SUM(G7:G15)</f>
        <v>240</v>
      </c>
      <c r="H6" s="197"/>
      <c r="I6" s="197"/>
      <c r="J6" s="196">
        <f>SUM(J7:J15)</f>
        <v>3020.7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28" s="36" customFormat="1" ht="30" customHeight="1">
      <c r="A7" s="180" t="s">
        <v>309</v>
      </c>
      <c r="B7" s="198" t="s">
        <v>310</v>
      </c>
      <c r="C7" s="198" t="s">
        <v>311</v>
      </c>
      <c r="D7" s="198" t="s">
        <v>312</v>
      </c>
      <c r="E7" s="190" t="s">
        <v>146</v>
      </c>
      <c r="F7" s="131">
        <v>236</v>
      </c>
      <c r="G7" s="130"/>
      <c r="H7" s="130"/>
      <c r="I7" s="130"/>
      <c r="J7" s="131">
        <v>236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</row>
    <row r="8" spans="1:28" s="36" customFormat="1" ht="30" customHeight="1">
      <c r="A8" s="194" t="s">
        <v>316</v>
      </c>
      <c r="B8" s="198" t="s">
        <v>310</v>
      </c>
      <c r="C8" s="198" t="s">
        <v>311</v>
      </c>
      <c r="D8" s="198" t="s">
        <v>317</v>
      </c>
      <c r="E8" s="190" t="s">
        <v>148</v>
      </c>
      <c r="F8" s="131">
        <v>41</v>
      </c>
      <c r="G8" s="130"/>
      <c r="H8" s="130"/>
      <c r="I8" s="130"/>
      <c r="J8" s="131">
        <v>41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</row>
    <row r="9" spans="1:28" s="36" customFormat="1" ht="30" customHeight="1">
      <c r="A9" s="139" t="s">
        <v>204</v>
      </c>
      <c r="B9" s="198" t="s">
        <v>310</v>
      </c>
      <c r="C9" s="198" t="s">
        <v>311</v>
      </c>
      <c r="D9" s="198" t="s">
        <v>312</v>
      </c>
      <c r="E9" s="190" t="s">
        <v>146</v>
      </c>
      <c r="F9" s="131">
        <v>7.2</v>
      </c>
      <c r="G9" s="130"/>
      <c r="H9" s="130"/>
      <c r="I9" s="130"/>
      <c r="J9" s="131">
        <v>7.2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</row>
    <row r="10" spans="1:28" s="36" customFormat="1" ht="30" customHeight="1">
      <c r="A10" s="183" t="s">
        <v>314</v>
      </c>
      <c r="B10" s="198" t="s">
        <v>310</v>
      </c>
      <c r="C10" s="198" t="s">
        <v>311</v>
      </c>
      <c r="D10" s="198" t="s">
        <v>315</v>
      </c>
      <c r="E10" s="190" t="s">
        <v>147</v>
      </c>
      <c r="F10" s="131">
        <v>550</v>
      </c>
      <c r="G10" s="130"/>
      <c r="H10" s="130"/>
      <c r="I10" s="130"/>
      <c r="J10" s="131">
        <v>550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</row>
    <row r="11" spans="1:28" s="36" customFormat="1" ht="30" customHeight="1">
      <c r="A11" s="183" t="s">
        <v>313</v>
      </c>
      <c r="B11" s="198" t="s">
        <v>310</v>
      </c>
      <c r="C11" s="198" t="s">
        <v>311</v>
      </c>
      <c r="D11" s="198" t="s">
        <v>312</v>
      </c>
      <c r="E11" s="190" t="s">
        <v>146</v>
      </c>
      <c r="F11" s="131">
        <v>45</v>
      </c>
      <c r="G11" s="130"/>
      <c r="H11" s="130"/>
      <c r="I11" s="130"/>
      <c r="J11" s="131">
        <v>45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</row>
    <row r="12" spans="1:28" s="36" customFormat="1" ht="30" customHeight="1">
      <c r="A12" s="195" t="s">
        <v>151</v>
      </c>
      <c r="B12" s="198" t="s">
        <v>310</v>
      </c>
      <c r="C12" s="198" t="s">
        <v>311</v>
      </c>
      <c r="D12" s="198" t="s">
        <v>321</v>
      </c>
      <c r="E12" s="191" t="s">
        <v>152</v>
      </c>
      <c r="F12" s="131">
        <v>2105</v>
      </c>
      <c r="G12" s="130"/>
      <c r="H12" s="130"/>
      <c r="I12" s="130"/>
      <c r="J12" s="131">
        <v>2105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</row>
    <row r="13" spans="1:28" s="36" customFormat="1" ht="30" customHeight="1">
      <c r="A13" s="139" t="s">
        <v>201</v>
      </c>
      <c r="B13" s="198" t="s">
        <v>310</v>
      </c>
      <c r="C13" s="198" t="s">
        <v>318</v>
      </c>
      <c r="D13" s="198" t="s">
        <v>312</v>
      </c>
      <c r="E13" s="190" t="s">
        <v>149</v>
      </c>
      <c r="F13" s="131">
        <v>25.3</v>
      </c>
      <c r="G13" s="130"/>
      <c r="H13" s="130"/>
      <c r="I13" s="130"/>
      <c r="J13" s="131">
        <v>25.3</v>
      </c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99"/>
    </row>
    <row r="14" spans="1:28" s="36" customFormat="1" ht="30" customHeight="1">
      <c r="A14" s="183" t="s">
        <v>320</v>
      </c>
      <c r="B14" s="198" t="s">
        <v>310</v>
      </c>
      <c r="C14" s="198" t="s">
        <v>318</v>
      </c>
      <c r="D14" s="198" t="s">
        <v>312</v>
      </c>
      <c r="E14" s="190" t="s">
        <v>149</v>
      </c>
      <c r="F14" s="131">
        <v>11.2</v>
      </c>
      <c r="G14" s="130"/>
      <c r="H14" s="130"/>
      <c r="I14" s="130"/>
      <c r="J14" s="131">
        <v>11.2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99"/>
    </row>
    <row r="15" spans="1:28" s="36" customFormat="1" ht="30" customHeight="1">
      <c r="A15" s="181" t="s">
        <v>150</v>
      </c>
      <c r="B15" s="198" t="s">
        <v>310</v>
      </c>
      <c r="C15" s="198" t="s">
        <v>319</v>
      </c>
      <c r="D15" s="198" t="s">
        <v>311</v>
      </c>
      <c r="E15" s="181" t="s">
        <v>150</v>
      </c>
      <c r="F15" s="131">
        <v>240</v>
      </c>
      <c r="G15" s="130">
        <v>240</v>
      </c>
      <c r="H15" s="130"/>
      <c r="I15" s="130"/>
      <c r="J15" s="131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</row>
    <row r="16" spans="2:5" ht="14.25">
      <c r="B16" s="27"/>
      <c r="C16" s="27"/>
      <c r="D16" s="27"/>
      <c r="E16" s="18"/>
    </row>
  </sheetData>
  <mergeCells count="9">
    <mergeCell ref="A2:J2"/>
    <mergeCell ref="B4:D4"/>
    <mergeCell ref="A4:A5"/>
    <mergeCell ref="E4:E5"/>
    <mergeCell ref="F4:F5"/>
    <mergeCell ref="G4:G5"/>
    <mergeCell ref="H4:H5"/>
    <mergeCell ref="I4:I5"/>
    <mergeCell ref="J4:J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1"/>
  <sheetViews>
    <sheetView showGridLines="0" showZeros="0" workbookViewId="0" topLeftCell="A43">
      <selection activeCell="A25" sqref="A25:E25"/>
    </sheetView>
  </sheetViews>
  <sheetFormatPr defaultColWidth="6.875" defaultRowHeight="12.75" customHeight="1"/>
  <cols>
    <col min="1" max="1" width="15.625" style="51" customWidth="1"/>
    <col min="2" max="2" width="3.25390625" style="51" customWidth="1"/>
    <col min="3" max="3" width="3.125" style="51" customWidth="1"/>
    <col min="4" max="4" width="3.50390625" style="51" customWidth="1"/>
    <col min="5" max="5" width="10.00390625" style="51" customWidth="1"/>
    <col min="6" max="6" width="12.00390625" style="51" customWidth="1"/>
    <col min="7" max="7" width="42.75390625" style="51" customWidth="1"/>
    <col min="8" max="9" width="8.375" style="51" customWidth="1"/>
    <col min="10" max="10" width="9.875" style="51" customWidth="1"/>
    <col min="11" max="13" width="8.375" style="51" customWidth="1"/>
    <col min="14" max="16384" width="6.875" style="51" customWidth="1"/>
  </cols>
  <sheetData>
    <row r="1" ht="12.75" customHeight="1">
      <c r="A1" s="94" t="s">
        <v>90</v>
      </c>
    </row>
    <row r="2" spans="1:13" s="92" customFormat="1" ht="30" customHeight="1">
      <c r="A2" s="90" t="s">
        <v>97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ht="23.2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3" t="s">
        <v>0</v>
      </c>
    </row>
    <row r="4" spans="1:13" ht="19.5" customHeight="1">
      <c r="A4" s="318" t="s">
        <v>50</v>
      </c>
      <c r="B4" s="55" t="s">
        <v>19</v>
      </c>
      <c r="C4" s="56"/>
      <c r="D4" s="57"/>
      <c r="E4" s="319" t="s">
        <v>51</v>
      </c>
      <c r="F4" s="319" t="s">
        <v>52</v>
      </c>
      <c r="G4" s="319" t="s">
        <v>53</v>
      </c>
      <c r="H4" s="319" t="s">
        <v>20</v>
      </c>
      <c r="I4" s="319" t="s">
        <v>21</v>
      </c>
      <c r="J4" s="319" t="s">
        <v>22</v>
      </c>
      <c r="K4" s="316" t="s">
        <v>23</v>
      </c>
      <c r="L4" s="316" t="s">
        <v>24</v>
      </c>
      <c r="M4" s="316" t="s">
        <v>54</v>
      </c>
    </row>
    <row r="5" spans="1:13" ht="50.25" customHeight="1">
      <c r="A5" s="305"/>
      <c r="B5" s="58" t="s">
        <v>25</v>
      </c>
      <c r="C5" s="59" t="s">
        <v>55</v>
      </c>
      <c r="D5" s="60" t="s">
        <v>56</v>
      </c>
      <c r="E5" s="320"/>
      <c r="F5" s="320"/>
      <c r="G5" s="320"/>
      <c r="H5" s="320"/>
      <c r="I5" s="320"/>
      <c r="J5" s="320"/>
      <c r="K5" s="317"/>
      <c r="L5" s="317"/>
      <c r="M5" s="316"/>
    </row>
    <row r="6" spans="1:13" s="52" customFormat="1" ht="30" customHeight="1">
      <c r="A6" s="229" t="s">
        <v>82</v>
      </c>
      <c r="B6" s="218"/>
      <c r="C6" s="217"/>
      <c r="D6" s="217"/>
      <c r="E6" s="218"/>
      <c r="F6" s="217"/>
      <c r="G6" s="218"/>
      <c r="H6" s="220">
        <f>SUM(H7:H61)</f>
        <v>4505.9</v>
      </c>
      <c r="I6" s="220">
        <f>SUM(I7:I61)</f>
        <v>1485.2000000000003</v>
      </c>
      <c r="J6" s="220">
        <f>SUM(J7:J61)</f>
        <v>3020.7</v>
      </c>
      <c r="K6" s="220"/>
      <c r="L6" s="220"/>
      <c r="M6" s="221"/>
    </row>
    <row r="7" spans="1:13" ht="72">
      <c r="A7" s="146" t="s">
        <v>336</v>
      </c>
      <c r="B7" s="189">
        <v>210</v>
      </c>
      <c r="C7" s="189" t="s">
        <v>80</v>
      </c>
      <c r="D7" s="189" t="s">
        <v>58</v>
      </c>
      <c r="E7" s="146" t="s">
        <v>153</v>
      </c>
      <c r="F7" s="192" t="s">
        <v>337</v>
      </c>
      <c r="G7" s="192" t="s">
        <v>265</v>
      </c>
      <c r="H7" s="64">
        <f aca="true" t="shared" si="0" ref="H7:H38">+I7+J7</f>
        <v>88.3</v>
      </c>
      <c r="I7" s="64">
        <v>88.3</v>
      </c>
      <c r="J7" s="64"/>
      <c r="K7" s="64"/>
      <c r="L7" s="64" t="s">
        <v>338</v>
      </c>
      <c r="M7" s="65"/>
    </row>
    <row r="8" spans="1:13" ht="48">
      <c r="A8" s="208" t="s">
        <v>336</v>
      </c>
      <c r="B8" s="207" t="s">
        <v>169</v>
      </c>
      <c r="C8" s="207" t="s">
        <v>183</v>
      </c>
      <c r="D8" s="207" t="s">
        <v>194</v>
      </c>
      <c r="E8" s="209" t="s">
        <v>339</v>
      </c>
      <c r="F8" s="205" t="s">
        <v>340</v>
      </c>
      <c r="G8" s="205" t="s">
        <v>283</v>
      </c>
      <c r="H8" s="64">
        <f t="shared" si="0"/>
        <v>20</v>
      </c>
      <c r="I8" s="179">
        <v>20</v>
      </c>
      <c r="J8" s="179"/>
      <c r="K8" s="179"/>
      <c r="L8" s="179"/>
      <c r="M8" s="179"/>
    </row>
    <row r="9" spans="1:13" ht="24">
      <c r="A9" s="146" t="s">
        <v>405</v>
      </c>
      <c r="B9" s="189">
        <v>210</v>
      </c>
      <c r="C9" s="189" t="s">
        <v>80</v>
      </c>
      <c r="D9" s="189" t="s">
        <v>58</v>
      </c>
      <c r="E9" s="146" t="s">
        <v>153</v>
      </c>
      <c r="F9" s="192" t="s">
        <v>341</v>
      </c>
      <c r="G9" s="192" t="s">
        <v>266</v>
      </c>
      <c r="H9" s="64">
        <f t="shared" si="0"/>
        <v>12.8</v>
      </c>
      <c r="I9" s="64">
        <v>12.8</v>
      </c>
      <c r="J9" s="64"/>
      <c r="K9" s="64"/>
      <c r="L9" s="64"/>
      <c r="M9" s="65"/>
    </row>
    <row r="10" spans="1:13" ht="84">
      <c r="A10" s="209" t="s">
        <v>179</v>
      </c>
      <c r="B10" s="189">
        <v>210</v>
      </c>
      <c r="C10" s="189" t="s">
        <v>59</v>
      </c>
      <c r="D10" s="189" t="s">
        <v>180</v>
      </c>
      <c r="E10" s="146" t="s">
        <v>181</v>
      </c>
      <c r="F10" s="192" t="s">
        <v>342</v>
      </c>
      <c r="G10" s="192" t="s">
        <v>271</v>
      </c>
      <c r="H10" s="64">
        <f t="shared" si="0"/>
        <v>115</v>
      </c>
      <c r="I10" s="64">
        <v>115</v>
      </c>
      <c r="J10" s="179"/>
      <c r="K10" s="179"/>
      <c r="L10" s="179"/>
      <c r="M10" s="179"/>
    </row>
    <row r="11" spans="1:13" ht="48">
      <c r="A11" s="209" t="s">
        <v>179</v>
      </c>
      <c r="B11" s="189">
        <v>210</v>
      </c>
      <c r="C11" s="189" t="s">
        <v>59</v>
      </c>
      <c r="D11" s="189" t="s">
        <v>180</v>
      </c>
      <c r="E11" s="146" t="s">
        <v>181</v>
      </c>
      <c r="F11" s="192" t="s">
        <v>342</v>
      </c>
      <c r="G11" s="192" t="s">
        <v>272</v>
      </c>
      <c r="H11" s="64">
        <f t="shared" si="0"/>
        <v>42.5</v>
      </c>
      <c r="I11" s="64">
        <v>42.5</v>
      </c>
      <c r="J11" s="179"/>
      <c r="K11" s="179"/>
      <c r="L11" s="179"/>
      <c r="M11" s="179"/>
    </row>
    <row r="12" spans="1:13" ht="72">
      <c r="A12" s="209" t="s">
        <v>179</v>
      </c>
      <c r="B12" s="189" t="s">
        <v>169</v>
      </c>
      <c r="C12" s="189" t="s">
        <v>59</v>
      </c>
      <c r="D12" s="189" t="s">
        <v>60</v>
      </c>
      <c r="E12" s="146" t="s">
        <v>182</v>
      </c>
      <c r="F12" s="192" t="s">
        <v>342</v>
      </c>
      <c r="G12" s="192" t="s">
        <v>273</v>
      </c>
      <c r="H12" s="64">
        <f t="shared" si="0"/>
        <v>37.6</v>
      </c>
      <c r="I12" s="64">
        <v>37.6</v>
      </c>
      <c r="J12" s="179"/>
      <c r="K12" s="179"/>
      <c r="L12" s="179"/>
      <c r="M12" s="179"/>
    </row>
    <row r="13" spans="1:13" ht="36">
      <c r="A13" s="146" t="s">
        <v>188</v>
      </c>
      <c r="B13" s="189">
        <v>210</v>
      </c>
      <c r="C13" s="189" t="s">
        <v>59</v>
      </c>
      <c r="D13" s="189" t="s">
        <v>80</v>
      </c>
      <c r="E13" s="146" t="s">
        <v>146</v>
      </c>
      <c r="F13" s="192" t="s">
        <v>343</v>
      </c>
      <c r="G13" s="192" t="s">
        <v>278</v>
      </c>
      <c r="H13" s="64">
        <f t="shared" si="0"/>
        <v>36</v>
      </c>
      <c r="I13" s="64">
        <v>36</v>
      </c>
      <c r="J13" s="179"/>
      <c r="K13" s="179"/>
      <c r="L13" s="179"/>
      <c r="M13" s="179"/>
    </row>
    <row r="14" spans="1:13" ht="48">
      <c r="A14" s="180" t="s">
        <v>344</v>
      </c>
      <c r="B14" s="213" t="s">
        <v>345</v>
      </c>
      <c r="C14" s="213" t="s">
        <v>346</v>
      </c>
      <c r="D14" s="213" t="s">
        <v>347</v>
      </c>
      <c r="E14" s="191" t="s">
        <v>146</v>
      </c>
      <c r="F14" s="180" t="s">
        <v>348</v>
      </c>
      <c r="G14" s="181" t="s">
        <v>349</v>
      </c>
      <c r="H14" s="64">
        <f t="shared" si="0"/>
        <v>236</v>
      </c>
      <c r="I14" s="179"/>
      <c r="J14" s="131">
        <v>236</v>
      </c>
      <c r="K14" s="179"/>
      <c r="L14" s="179"/>
      <c r="M14" s="179"/>
    </row>
    <row r="15" spans="1:13" ht="24">
      <c r="A15" s="146" t="s">
        <v>189</v>
      </c>
      <c r="B15" s="189">
        <v>210</v>
      </c>
      <c r="C15" s="189" t="s">
        <v>59</v>
      </c>
      <c r="D15" s="189" t="s">
        <v>58</v>
      </c>
      <c r="E15" s="146" t="s">
        <v>190</v>
      </c>
      <c r="F15" s="146" t="s">
        <v>350</v>
      </c>
      <c r="G15" s="192" t="s">
        <v>279</v>
      </c>
      <c r="H15" s="64">
        <f t="shared" si="0"/>
        <v>17</v>
      </c>
      <c r="I15" s="64">
        <v>17</v>
      </c>
      <c r="J15" s="179"/>
      <c r="K15" s="179"/>
      <c r="L15" s="179"/>
      <c r="M15" s="179"/>
    </row>
    <row r="16" spans="1:13" ht="36">
      <c r="A16" s="146" t="s">
        <v>185</v>
      </c>
      <c r="B16" s="189">
        <v>210</v>
      </c>
      <c r="C16" s="189" t="s">
        <v>59</v>
      </c>
      <c r="D16" s="189" t="s">
        <v>61</v>
      </c>
      <c r="E16" s="146" t="s">
        <v>186</v>
      </c>
      <c r="F16" s="192" t="s">
        <v>351</v>
      </c>
      <c r="G16" s="192" t="s">
        <v>275</v>
      </c>
      <c r="H16" s="64">
        <f t="shared" si="0"/>
        <v>92.1</v>
      </c>
      <c r="I16" s="64">
        <v>92.1</v>
      </c>
      <c r="J16" s="179"/>
      <c r="K16" s="179"/>
      <c r="L16" s="179"/>
      <c r="M16" s="179"/>
    </row>
    <row r="17" spans="1:13" ht="24">
      <c r="A17" s="146" t="s">
        <v>187</v>
      </c>
      <c r="B17" s="189">
        <v>210</v>
      </c>
      <c r="C17" s="189" t="s">
        <v>59</v>
      </c>
      <c r="D17" s="189" t="s">
        <v>61</v>
      </c>
      <c r="E17" s="146" t="s">
        <v>186</v>
      </c>
      <c r="F17" s="192" t="s">
        <v>352</v>
      </c>
      <c r="G17" s="192" t="s">
        <v>276</v>
      </c>
      <c r="H17" s="64">
        <f t="shared" si="0"/>
        <v>135</v>
      </c>
      <c r="I17" s="64">
        <v>135</v>
      </c>
      <c r="J17" s="179"/>
      <c r="K17" s="179"/>
      <c r="L17" s="179"/>
      <c r="M17" s="179"/>
    </row>
    <row r="18" spans="1:13" ht="36">
      <c r="A18" s="180" t="s">
        <v>353</v>
      </c>
      <c r="B18" s="213" t="s">
        <v>345</v>
      </c>
      <c r="C18" s="213" t="s">
        <v>346</v>
      </c>
      <c r="D18" s="213" t="s">
        <v>354</v>
      </c>
      <c r="E18" s="191" t="s">
        <v>148</v>
      </c>
      <c r="F18" s="192" t="s">
        <v>355</v>
      </c>
      <c r="G18" s="184" t="s">
        <v>356</v>
      </c>
      <c r="H18" s="64">
        <f t="shared" si="0"/>
        <v>41</v>
      </c>
      <c r="I18" s="179"/>
      <c r="J18" s="131">
        <v>41</v>
      </c>
      <c r="K18" s="179"/>
      <c r="L18" s="179"/>
      <c r="M18" s="179"/>
    </row>
    <row r="19" spans="1:13" ht="36">
      <c r="A19" s="146" t="s">
        <v>357</v>
      </c>
      <c r="B19" s="189">
        <v>210</v>
      </c>
      <c r="C19" s="189" t="s">
        <v>59</v>
      </c>
      <c r="D19" s="189" t="s">
        <v>183</v>
      </c>
      <c r="E19" s="146" t="s">
        <v>184</v>
      </c>
      <c r="F19" s="192" t="s">
        <v>358</v>
      </c>
      <c r="G19" s="192" t="s">
        <v>274</v>
      </c>
      <c r="H19" s="64">
        <f t="shared" si="0"/>
        <v>18.1</v>
      </c>
      <c r="I19" s="64">
        <v>18.1</v>
      </c>
      <c r="J19" s="179"/>
      <c r="K19" s="179"/>
      <c r="L19" s="179"/>
      <c r="M19" s="179"/>
    </row>
    <row r="20" spans="1:13" ht="24">
      <c r="A20" s="180" t="s">
        <v>357</v>
      </c>
      <c r="B20" s="213" t="s">
        <v>345</v>
      </c>
      <c r="C20" s="213" t="s">
        <v>346</v>
      </c>
      <c r="D20" s="213" t="s">
        <v>347</v>
      </c>
      <c r="E20" s="191" t="s">
        <v>146</v>
      </c>
      <c r="F20" s="182" t="s">
        <v>359</v>
      </c>
      <c r="G20" s="182" t="s">
        <v>290</v>
      </c>
      <c r="H20" s="64">
        <f t="shared" si="0"/>
        <v>7.2</v>
      </c>
      <c r="I20" s="179"/>
      <c r="J20" s="131">
        <v>7.2</v>
      </c>
      <c r="K20" s="179"/>
      <c r="L20" s="179"/>
      <c r="M20" s="179"/>
    </row>
    <row r="21" spans="1:13" ht="24">
      <c r="A21" s="140" t="s">
        <v>285</v>
      </c>
      <c r="B21" s="207" t="s">
        <v>169</v>
      </c>
      <c r="C21" s="207" t="s">
        <v>183</v>
      </c>
      <c r="D21" s="207" t="s">
        <v>194</v>
      </c>
      <c r="E21" s="209" t="s">
        <v>339</v>
      </c>
      <c r="F21" s="206" t="s">
        <v>360</v>
      </c>
      <c r="G21" s="206" t="s">
        <v>287</v>
      </c>
      <c r="H21" s="64">
        <f t="shared" si="0"/>
        <v>5</v>
      </c>
      <c r="I21" s="179">
        <v>5</v>
      </c>
      <c r="J21" s="179"/>
      <c r="K21" s="179"/>
      <c r="L21" s="179"/>
      <c r="M21" s="179"/>
    </row>
    <row r="22" spans="1:13" ht="72">
      <c r="A22" s="183" t="s">
        <v>361</v>
      </c>
      <c r="B22" s="213" t="s">
        <v>345</v>
      </c>
      <c r="C22" s="213" t="s">
        <v>346</v>
      </c>
      <c r="D22" s="213" t="s">
        <v>362</v>
      </c>
      <c r="E22" s="191" t="s">
        <v>147</v>
      </c>
      <c r="F22" s="192" t="s">
        <v>363</v>
      </c>
      <c r="G22" s="181" t="s">
        <v>364</v>
      </c>
      <c r="H22" s="64">
        <f t="shared" si="0"/>
        <v>550</v>
      </c>
      <c r="I22" s="179"/>
      <c r="J22" s="131">
        <v>550</v>
      </c>
      <c r="K22" s="179"/>
      <c r="L22" s="179"/>
      <c r="M22" s="179"/>
    </row>
    <row r="23" spans="1:13" ht="36">
      <c r="A23" s="200" t="s">
        <v>284</v>
      </c>
      <c r="B23" s="207" t="s">
        <v>169</v>
      </c>
      <c r="C23" s="207" t="s">
        <v>183</v>
      </c>
      <c r="D23" s="207" t="s">
        <v>194</v>
      </c>
      <c r="E23" s="209" t="s">
        <v>339</v>
      </c>
      <c r="F23" s="210" t="s">
        <v>365</v>
      </c>
      <c r="G23" s="210" t="s">
        <v>286</v>
      </c>
      <c r="H23" s="64">
        <f t="shared" si="0"/>
        <v>9</v>
      </c>
      <c r="I23" s="179">
        <v>9</v>
      </c>
      <c r="J23" s="179"/>
      <c r="K23" s="179"/>
      <c r="L23" s="179"/>
      <c r="M23" s="179"/>
    </row>
    <row r="24" spans="1:13" ht="36">
      <c r="A24" s="146" t="s">
        <v>366</v>
      </c>
      <c r="B24" s="189" t="s">
        <v>169</v>
      </c>
      <c r="C24" s="189" t="s">
        <v>59</v>
      </c>
      <c r="D24" s="189" t="s">
        <v>80</v>
      </c>
      <c r="E24" s="146" t="s">
        <v>146</v>
      </c>
      <c r="F24" s="192" t="s">
        <v>367</v>
      </c>
      <c r="G24" s="192" t="s">
        <v>277</v>
      </c>
      <c r="H24" s="64">
        <f t="shared" si="0"/>
        <v>14.5</v>
      </c>
      <c r="I24" s="64">
        <v>14.5</v>
      </c>
      <c r="J24" s="179"/>
      <c r="K24" s="179"/>
      <c r="L24" s="179"/>
      <c r="M24" s="179"/>
    </row>
    <row r="25" spans="1:13" ht="24">
      <c r="A25" s="146" t="s">
        <v>368</v>
      </c>
      <c r="B25" s="189">
        <v>210</v>
      </c>
      <c r="C25" s="189" t="s">
        <v>59</v>
      </c>
      <c r="D25" s="189" t="s">
        <v>80</v>
      </c>
      <c r="E25" s="146" t="s">
        <v>146</v>
      </c>
      <c r="F25" s="192" t="s">
        <v>369</v>
      </c>
      <c r="G25" s="192" t="s">
        <v>280</v>
      </c>
      <c r="H25" s="64">
        <f t="shared" si="0"/>
        <v>16.1</v>
      </c>
      <c r="I25" s="64">
        <v>16.1</v>
      </c>
      <c r="J25" s="179"/>
      <c r="K25" s="179"/>
      <c r="L25" s="179"/>
      <c r="M25" s="179"/>
    </row>
    <row r="26" spans="1:13" ht="24">
      <c r="A26" s="183" t="s">
        <v>368</v>
      </c>
      <c r="B26" s="213" t="s">
        <v>345</v>
      </c>
      <c r="C26" s="213" t="s">
        <v>346</v>
      </c>
      <c r="D26" s="213" t="s">
        <v>347</v>
      </c>
      <c r="E26" s="191" t="s">
        <v>146</v>
      </c>
      <c r="F26" s="192" t="s">
        <v>369</v>
      </c>
      <c r="G26" s="181" t="s">
        <v>291</v>
      </c>
      <c r="H26" s="64">
        <f t="shared" si="0"/>
        <v>45</v>
      </c>
      <c r="I26" s="179"/>
      <c r="J26" s="131">
        <v>45</v>
      </c>
      <c r="K26" s="179"/>
      <c r="L26" s="179"/>
      <c r="M26" s="179"/>
    </row>
    <row r="27" spans="1:13" ht="24">
      <c r="A27" s="183" t="s">
        <v>151</v>
      </c>
      <c r="B27" s="213" t="s">
        <v>345</v>
      </c>
      <c r="C27" s="213" t="s">
        <v>346</v>
      </c>
      <c r="D27" s="213" t="s">
        <v>370</v>
      </c>
      <c r="E27" s="191" t="s">
        <v>152</v>
      </c>
      <c r="F27" s="184" t="s">
        <v>371</v>
      </c>
      <c r="G27" s="184" t="s">
        <v>292</v>
      </c>
      <c r="H27" s="64">
        <f t="shared" si="0"/>
        <v>500</v>
      </c>
      <c r="I27" s="179"/>
      <c r="J27" s="185">
        <v>500</v>
      </c>
      <c r="K27" s="179"/>
      <c r="L27" s="179"/>
      <c r="M27" s="179"/>
    </row>
    <row r="28" spans="1:13" ht="24">
      <c r="A28" s="183" t="s">
        <v>151</v>
      </c>
      <c r="B28" s="213" t="s">
        <v>345</v>
      </c>
      <c r="C28" s="213" t="s">
        <v>346</v>
      </c>
      <c r="D28" s="213" t="s">
        <v>370</v>
      </c>
      <c r="E28" s="191" t="s">
        <v>152</v>
      </c>
      <c r="F28" s="184" t="s">
        <v>372</v>
      </c>
      <c r="G28" s="184" t="s">
        <v>293</v>
      </c>
      <c r="H28" s="64">
        <f t="shared" si="0"/>
        <v>280</v>
      </c>
      <c r="I28" s="179"/>
      <c r="J28" s="185">
        <v>280</v>
      </c>
      <c r="K28" s="179"/>
      <c r="L28" s="179"/>
      <c r="M28" s="179"/>
    </row>
    <row r="29" spans="1:13" ht="24">
      <c r="A29" s="183" t="s">
        <v>151</v>
      </c>
      <c r="B29" s="213" t="s">
        <v>345</v>
      </c>
      <c r="C29" s="213" t="s">
        <v>346</v>
      </c>
      <c r="D29" s="213" t="s">
        <v>370</v>
      </c>
      <c r="E29" s="191" t="s">
        <v>152</v>
      </c>
      <c r="F29" s="184" t="s">
        <v>373</v>
      </c>
      <c r="G29" s="184" t="s">
        <v>294</v>
      </c>
      <c r="H29" s="64">
        <f t="shared" si="0"/>
        <v>43</v>
      </c>
      <c r="I29" s="179"/>
      <c r="J29" s="185">
        <v>43</v>
      </c>
      <c r="K29" s="179"/>
      <c r="L29" s="179"/>
      <c r="M29" s="179"/>
    </row>
    <row r="30" spans="1:13" ht="24">
      <c r="A30" s="183" t="s">
        <v>151</v>
      </c>
      <c r="B30" s="213" t="s">
        <v>345</v>
      </c>
      <c r="C30" s="213" t="s">
        <v>346</v>
      </c>
      <c r="D30" s="213" t="s">
        <v>370</v>
      </c>
      <c r="E30" s="191" t="s">
        <v>152</v>
      </c>
      <c r="F30" s="184" t="s">
        <v>295</v>
      </c>
      <c r="G30" s="184" t="s">
        <v>295</v>
      </c>
      <c r="H30" s="64">
        <f t="shared" si="0"/>
        <v>140</v>
      </c>
      <c r="I30" s="179"/>
      <c r="J30" s="185">
        <v>140</v>
      </c>
      <c r="K30" s="179"/>
      <c r="L30" s="179"/>
      <c r="M30" s="179"/>
    </row>
    <row r="31" spans="1:13" ht="24">
      <c r="A31" s="183" t="s">
        <v>151</v>
      </c>
      <c r="B31" s="213" t="s">
        <v>345</v>
      </c>
      <c r="C31" s="213" t="s">
        <v>346</v>
      </c>
      <c r="D31" s="213" t="s">
        <v>370</v>
      </c>
      <c r="E31" s="191" t="s">
        <v>152</v>
      </c>
      <c r="F31" s="184" t="s">
        <v>374</v>
      </c>
      <c r="G31" s="184" t="s">
        <v>296</v>
      </c>
      <c r="H31" s="64">
        <f t="shared" si="0"/>
        <v>485</v>
      </c>
      <c r="I31" s="179"/>
      <c r="J31" s="185">
        <v>485</v>
      </c>
      <c r="K31" s="179"/>
      <c r="L31" s="179"/>
      <c r="M31" s="179"/>
    </row>
    <row r="32" spans="1:13" ht="24">
      <c r="A32" s="183" t="s">
        <v>151</v>
      </c>
      <c r="B32" s="213" t="s">
        <v>345</v>
      </c>
      <c r="C32" s="213" t="s">
        <v>346</v>
      </c>
      <c r="D32" s="213" t="s">
        <v>370</v>
      </c>
      <c r="E32" s="191" t="s">
        <v>152</v>
      </c>
      <c r="F32" s="184" t="s">
        <v>375</v>
      </c>
      <c r="G32" s="184" t="s">
        <v>297</v>
      </c>
      <c r="H32" s="64">
        <f t="shared" si="0"/>
        <v>42</v>
      </c>
      <c r="I32" s="179"/>
      <c r="J32" s="185">
        <v>42</v>
      </c>
      <c r="K32" s="179"/>
      <c r="L32" s="179"/>
      <c r="M32" s="179"/>
    </row>
    <row r="33" spans="1:13" ht="24">
      <c r="A33" s="183" t="s">
        <v>151</v>
      </c>
      <c r="B33" s="213" t="s">
        <v>345</v>
      </c>
      <c r="C33" s="213" t="s">
        <v>346</v>
      </c>
      <c r="D33" s="213" t="s">
        <v>370</v>
      </c>
      <c r="E33" s="191" t="s">
        <v>152</v>
      </c>
      <c r="F33" s="184" t="s">
        <v>376</v>
      </c>
      <c r="G33" s="184" t="s">
        <v>298</v>
      </c>
      <c r="H33" s="64">
        <f t="shared" si="0"/>
        <v>20</v>
      </c>
      <c r="I33" s="179"/>
      <c r="J33" s="185">
        <v>20</v>
      </c>
      <c r="K33" s="179"/>
      <c r="L33" s="179"/>
      <c r="M33" s="179"/>
    </row>
    <row r="34" spans="1:13" ht="36">
      <c r="A34" s="183" t="s">
        <v>151</v>
      </c>
      <c r="B34" s="213" t="s">
        <v>345</v>
      </c>
      <c r="C34" s="213" t="s">
        <v>346</v>
      </c>
      <c r="D34" s="213" t="s">
        <v>370</v>
      </c>
      <c r="E34" s="191" t="s">
        <v>152</v>
      </c>
      <c r="F34" s="184" t="s">
        <v>377</v>
      </c>
      <c r="G34" s="184" t="s">
        <v>299</v>
      </c>
      <c r="H34" s="64">
        <f t="shared" si="0"/>
        <v>12</v>
      </c>
      <c r="I34" s="179"/>
      <c r="J34" s="185">
        <v>12</v>
      </c>
      <c r="K34" s="179"/>
      <c r="L34" s="179"/>
      <c r="M34" s="179"/>
    </row>
    <row r="35" spans="1:13" ht="24">
      <c r="A35" s="183" t="s">
        <v>151</v>
      </c>
      <c r="B35" s="213" t="s">
        <v>345</v>
      </c>
      <c r="C35" s="213" t="s">
        <v>346</v>
      </c>
      <c r="D35" s="213" t="s">
        <v>370</v>
      </c>
      <c r="E35" s="191" t="s">
        <v>152</v>
      </c>
      <c r="F35" s="184" t="s">
        <v>378</v>
      </c>
      <c r="G35" s="184" t="s">
        <v>300</v>
      </c>
      <c r="H35" s="64">
        <f t="shared" si="0"/>
        <v>80</v>
      </c>
      <c r="I35" s="179"/>
      <c r="J35" s="185">
        <v>80</v>
      </c>
      <c r="K35" s="179"/>
      <c r="L35" s="179"/>
      <c r="M35" s="179"/>
    </row>
    <row r="36" spans="1:13" ht="24">
      <c r="A36" s="183" t="s">
        <v>151</v>
      </c>
      <c r="B36" s="213" t="s">
        <v>345</v>
      </c>
      <c r="C36" s="213" t="s">
        <v>346</v>
      </c>
      <c r="D36" s="213" t="s">
        <v>370</v>
      </c>
      <c r="E36" s="191" t="s">
        <v>152</v>
      </c>
      <c r="F36" s="182" t="s">
        <v>301</v>
      </c>
      <c r="G36" s="182" t="s">
        <v>301</v>
      </c>
      <c r="H36" s="64">
        <f t="shared" si="0"/>
        <v>30</v>
      </c>
      <c r="I36" s="179"/>
      <c r="J36" s="185">
        <v>30</v>
      </c>
      <c r="K36" s="179"/>
      <c r="L36" s="179"/>
      <c r="M36" s="179"/>
    </row>
    <row r="37" spans="1:13" ht="24">
      <c r="A37" s="183" t="s">
        <v>151</v>
      </c>
      <c r="B37" s="214" t="s">
        <v>345</v>
      </c>
      <c r="C37" s="214" t="s">
        <v>346</v>
      </c>
      <c r="D37" s="214" t="s">
        <v>370</v>
      </c>
      <c r="E37" s="191" t="s">
        <v>152</v>
      </c>
      <c r="F37" s="204" t="s">
        <v>302</v>
      </c>
      <c r="G37" s="204" t="s">
        <v>302</v>
      </c>
      <c r="H37" s="64">
        <f t="shared" si="0"/>
        <v>200</v>
      </c>
      <c r="I37" s="179"/>
      <c r="J37" s="185">
        <v>200</v>
      </c>
      <c r="K37" s="179"/>
      <c r="L37" s="179"/>
      <c r="M37" s="179"/>
    </row>
    <row r="38" spans="1:13" ht="24">
      <c r="A38" s="195" t="s">
        <v>151</v>
      </c>
      <c r="B38" s="214" t="s">
        <v>345</v>
      </c>
      <c r="C38" s="214" t="s">
        <v>346</v>
      </c>
      <c r="D38" s="214" t="s">
        <v>370</v>
      </c>
      <c r="E38" s="191" t="s">
        <v>152</v>
      </c>
      <c r="F38" s="182" t="s">
        <v>379</v>
      </c>
      <c r="G38" s="182" t="s">
        <v>380</v>
      </c>
      <c r="H38" s="64">
        <f t="shared" si="0"/>
        <v>33</v>
      </c>
      <c r="I38" s="179"/>
      <c r="J38" s="185">
        <v>33</v>
      </c>
      <c r="K38" s="179"/>
      <c r="L38" s="179"/>
      <c r="M38" s="179"/>
    </row>
    <row r="39" spans="1:13" ht="24">
      <c r="A39" s="195" t="s">
        <v>151</v>
      </c>
      <c r="B39" s="214" t="s">
        <v>345</v>
      </c>
      <c r="C39" s="214" t="s">
        <v>346</v>
      </c>
      <c r="D39" s="214" t="s">
        <v>370</v>
      </c>
      <c r="E39" s="191" t="s">
        <v>152</v>
      </c>
      <c r="F39" s="204" t="s">
        <v>381</v>
      </c>
      <c r="G39" s="204" t="s">
        <v>303</v>
      </c>
      <c r="H39" s="64">
        <f aca="true" t="shared" si="1" ref="H39:H61">+I39+J39</f>
        <v>240</v>
      </c>
      <c r="I39" s="179"/>
      <c r="J39" s="179">
        <v>240</v>
      </c>
      <c r="K39" s="179"/>
      <c r="L39" s="179"/>
      <c r="M39" s="179"/>
    </row>
    <row r="40" spans="1:13" ht="36">
      <c r="A40" s="211" t="s">
        <v>382</v>
      </c>
      <c r="B40" s="201">
        <v>210</v>
      </c>
      <c r="C40" s="201" t="s">
        <v>60</v>
      </c>
      <c r="D40" s="201" t="s">
        <v>80</v>
      </c>
      <c r="E40" s="146" t="s">
        <v>192</v>
      </c>
      <c r="F40" s="212" t="s">
        <v>383</v>
      </c>
      <c r="G40" s="212" t="s">
        <v>282</v>
      </c>
      <c r="H40" s="64">
        <f t="shared" si="1"/>
        <v>5</v>
      </c>
      <c r="I40" s="64">
        <v>5</v>
      </c>
      <c r="J40" s="179"/>
      <c r="K40" s="179"/>
      <c r="L40" s="179"/>
      <c r="M40" s="179"/>
    </row>
    <row r="41" spans="1:13" ht="48">
      <c r="A41" s="199" t="s">
        <v>201</v>
      </c>
      <c r="B41" s="214" t="s">
        <v>345</v>
      </c>
      <c r="C41" s="214" t="s">
        <v>384</v>
      </c>
      <c r="D41" s="214" t="s">
        <v>347</v>
      </c>
      <c r="E41" s="191" t="s">
        <v>149</v>
      </c>
      <c r="F41" s="199" t="s">
        <v>383</v>
      </c>
      <c r="G41" s="199" t="s">
        <v>385</v>
      </c>
      <c r="H41" s="64">
        <f t="shared" si="1"/>
        <v>25.3</v>
      </c>
      <c r="I41" s="179"/>
      <c r="J41" s="131">
        <v>25.3</v>
      </c>
      <c r="K41" s="179"/>
      <c r="L41" s="179"/>
      <c r="M41" s="179"/>
    </row>
    <row r="42" spans="1:13" ht="48">
      <c r="A42" s="146" t="s">
        <v>386</v>
      </c>
      <c r="B42" s="189" t="s">
        <v>169</v>
      </c>
      <c r="C42" s="189" t="s">
        <v>59</v>
      </c>
      <c r="D42" s="189" t="s">
        <v>61</v>
      </c>
      <c r="E42" s="146" t="s">
        <v>186</v>
      </c>
      <c r="F42" s="192" t="s">
        <v>387</v>
      </c>
      <c r="G42" s="192" t="s">
        <v>281</v>
      </c>
      <c r="H42" s="64">
        <f t="shared" si="1"/>
        <v>7</v>
      </c>
      <c r="I42" s="64">
        <v>7</v>
      </c>
      <c r="J42" s="179"/>
      <c r="K42" s="179"/>
      <c r="L42" s="179"/>
      <c r="M42" s="179"/>
    </row>
    <row r="43" spans="1:13" ht="48">
      <c r="A43" s="183" t="s">
        <v>388</v>
      </c>
      <c r="B43" s="213" t="s">
        <v>345</v>
      </c>
      <c r="C43" s="213" t="s">
        <v>384</v>
      </c>
      <c r="D43" s="213" t="s">
        <v>347</v>
      </c>
      <c r="E43" s="191" t="s">
        <v>149</v>
      </c>
      <c r="F43" s="182" t="s">
        <v>389</v>
      </c>
      <c r="G43" s="182" t="s">
        <v>390</v>
      </c>
      <c r="H43" s="64">
        <f t="shared" si="1"/>
        <v>11.2</v>
      </c>
      <c r="I43" s="179"/>
      <c r="J43" s="131">
        <v>11.2</v>
      </c>
      <c r="K43" s="179"/>
      <c r="L43" s="179"/>
      <c r="M43" s="179"/>
    </row>
    <row r="44" spans="1:13" ht="24">
      <c r="A44" s="140" t="s">
        <v>202</v>
      </c>
      <c r="B44" s="207" t="s">
        <v>169</v>
      </c>
      <c r="C44" s="207" t="s">
        <v>183</v>
      </c>
      <c r="D44" s="207" t="s">
        <v>194</v>
      </c>
      <c r="E44" s="209" t="s">
        <v>339</v>
      </c>
      <c r="F44" s="203" t="s">
        <v>391</v>
      </c>
      <c r="G44" s="203" t="s">
        <v>288</v>
      </c>
      <c r="H44" s="64">
        <f t="shared" si="1"/>
        <v>3</v>
      </c>
      <c r="I44" s="179">
        <v>3</v>
      </c>
      <c r="J44" s="179"/>
      <c r="K44" s="179"/>
      <c r="L44" s="179"/>
      <c r="M44" s="179"/>
    </row>
    <row r="45" spans="1:13" ht="24">
      <c r="A45" s="140" t="s">
        <v>196</v>
      </c>
      <c r="B45" s="207" t="s">
        <v>169</v>
      </c>
      <c r="C45" s="207" t="s">
        <v>183</v>
      </c>
      <c r="D45" s="207" t="s">
        <v>194</v>
      </c>
      <c r="E45" s="209" t="s">
        <v>339</v>
      </c>
      <c r="F45" s="202" t="s">
        <v>392</v>
      </c>
      <c r="G45" s="202" t="s">
        <v>289</v>
      </c>
      <c r="H45" s="64">
        <f t="shared" si="1"/>
        <v>10</v>
      </c>
      <c r="I45" s="179">
        <v>10</v>
      </c>
      <c r="J45" s="179"/>
      <c r="K45" s="179"/>
      <c r="L45" s="179"/>
      <c r="M45" s="179"/>
    </row>
    <row r="46" spans="1:13" ht="30" customHeight="1">
      <c r="A46" s="146" t="s">
        <v>406</v>
      </c>
      <c r="B46" s="189">
        <v>210</v>
      </c>
      <c r="C46" s="189" t="s">
        <v>58</v>
      </c>
      <c r="D46" s="189" t="s">
        <v>80</v>
      </c>
      <c r="E46" s="146" t="s">
        <v>154</v>
      </c>
      <c r="F46" s="192" t="s">
        <v>267</v>
      </c>
      <c r="G46" s="192" t="s">
        <v>267</v>
      </c>
      <c r="H46" s="64">
        <f t="shared" si="1"/>
        <v>59.2</v>
      </c>
      <c r="I46" s="64">
        <v>59.2</v>
      </c>
      <c r="J46" s="64"/>
      <c r="K46" s="64"/>
      <c r="L46" s="64"/>
      <c r="M46" s="65"/>
    </row>
    <row r="47" spans="1:13" ht="30" customHeight="1">
      <c r="A47" s="146" t="s">
        <v>158</v>
      </c>
      <c r="B47" s="189">
        <v>210</v>
      </c>
      <c r="C47" s="189" t="s">
        <v>58</v>
      </c>
      <c r="D47" s="189" t="s">
        <v>80</v>
      </c>
      <c r="E47" s="146" t="s">
        <v>154</v>
      </c>
      <c r="F47" s="192" t="s">
        <v>267</v>
      </c>
      <c r="G47" s="192" t="s">
        <v>267</v>
      </c>
      <c r="H47" s="64">
        <f t="shared" si="1"/>
        <v>42</v>
      </c>
      <c r="I47" s="64">
        <v>42</v>
      </c>
      <c r="J47" s="64"/>
      <c r="K47" s="64"/>
      <c r="L47" s="64"/>
      <c r="M47" s="65"/>
    </row>
    <row r="48" spans="1:13" ht="30" customHeight="1">
      <c r="A48" s="146" t="s">
        <v>161</v>
      </c>
      <c r="B48" s="189">
        <v>210</v>
      </c>
      <c r="C48" s="189" t="s">
        <v>58</v>
      </c>
      <c r="D48" s="189" t="s">
        <v>162</v>
      </c>
      <c r="E48" s="146" t="s">
        <v>154</v>
      </c>
      <c r="F48" s="192" t="s">
        <v>267</v>
      </c>
      <c r="G48" s="192" t="s">
        <v>267</v>
      </c>
      <c r="H48" s="64">
        <f t="shared" si="1"/>
        <v>35</v>
      </c>
      <c r="I48" s="64">
        <v>35</v>
      </c>
      <c r="J48" s="179"/>
      <c r="K48" s="179"/>
      <c r="L48" s="179"/>
      <c r="M48" s="179"/>
    </row>
    <row r="49" spans="1:13" ht="30" customHeight="1">
      <c r="A49" s="146" t="s">
        <v>160</v>
      </c>
      <c r="B49" s="189">
        <v>210</v>
      </c>
      <c r="C49" s="189" t="s">
        <v>58</v>
      </c>
      <c r="D49" s="189" t="s">
        <v>80</v>
      </c>
      <c r="E49" s="146" t="s">
        <v>154</v>
      </c>
      <c r="F49" s="192" t="s">
        <v>267</v>
      </c>
      <c r="G49" s="192" t="s">
        <v>267</v>
      </c>
      <c r="H49" s="64">
        <f t="shared" si="1"/>
        <v>45.5</v>
      </c>
      <c r="I49" s="64">
        <v>45.5</v>
      </c>
      <c r="J49" s="64"/>
      <c r="K49" s="64"/>
      <c r="L49" s="64"/>
      <c r="M49" s="65"/>
    </row>
    <row r="50" spans="1:13" ht="30" customHeight="1">
      <c r="A50" s="146" t="s">
        <v>155</v>
      </c>
      <c r="B50" s="189">
        <v>210</v>
      </c>
      <c r="C50" s="189" t="s">
        <v>58</v>
      </c>
      <c r="D50" s="189" t="s">
        <v>80</v>
      </c>
      <c r="E50" s="146" t="s">
        <v>154</v>
      </c>
      <c r="F50" s="192" t="s">
        <v>267</v>
      </c>
      <c r="G50" s="192" t="s">
        <v>267</v>
      </c>
      <c r="H50" s="64">
        <f t="shared" si="1"/>
        <v>35.8</v>
      </c>
      <c r="I50" s="64">
        <v>35.8</v>
      </c>
      <c r="J50" s="64"/>
      <c r="K50" s="64"/>
      <c r="L50" s="64"/>
      <c r="M50" s="65"/>
    </row>
    <row r="51" spans="1:13" ht="30" customHeight="1">
      <c r="A51" s="146" t="s">
        <v>156</v>
      </c>
      <c r="B51" s="189">
        <v>210</v>
      </c>
      <c r="C51" s="189" t="s">
        <v>58</v>
      </c>
      <c r="D51" s="189" t="s">
        <v>80</v>
      </c>
      <c r="E51" s="146" t="s">
        <v>154</v>
      </c>
      <c r="F51" s="192" t="s">
        <v>267</v>
      </c>
      <c r="G51" s="192" t="s">
        <v>267</v>
      </c>
      <c r="H51" s="64">
        <f t="shared" si="1"/>
        <v>35.1</v>
      </c>
      <c r="I51" s="64">
        <v>35.1</v>
      </c>
      <c r="J51" s="64"/>
      <c r="K51" s="64"/>
      <c r="L51" s="64"/>
      <c r="M51" s="65"/>
    </row>
    <row r="52" spans="1:13" ht="30" customHeight="1">
      <c r="A52" s="146" t="s">
        <v>157</v>
      </c>
      <c r="B52" s="189">
        <v>210</v>
      </c>
      <c r="C52" s="189" t="s">
        <v>58</v>
      </c>
      <c r="D52" s="189" t="s">
        <v>80</v>
      </c>
      <c r="E52" s="146" t="s">
        <v>154</v>
      </c>
      <c r="F52" s="192" t="s">
        <v>267</v>
      </c>
      <c r="G52" s="192" t="s">
        <v>267</v>
      </c>
      <c r="H52" s="64">
        <f t="shared" si="1"/>
        <v>59.6</v>
      </c>
      <c r="I52" s="64">
        <v>59.6</v>
      </c>
      <c r="J52" s="64"/>
      <c r="K52" s="64"/>
      <c r="L52" s="64"/>
      <c r="M52" s="65"/>
    </row>
    <row r="53" spans="1:13" ht="30" customHeight="1">
      <c r="A53" s="146" t="s">
        <v>174</v>
      </c>
      <c r="B53" s="189" t="s">
        <v>169</v>
      </c>
      <c r="C53" s="189" t="s">
        <v>58</v>
      </c>
      <c r="D53" s="189" t="s">
        <v>57</v>
      </c>
      <c r="E53" s="146" t="s">
        <v>175</v>
      </c>
      <c r="F53" s="192" t="s">
        <v>393</v>
      </c>
      <c r="G53" s="192" t="s">
        <v>270</v>
      </c>
      <c r="H53" s="64">
        <f t="shared" si="1"/>
        <v>21.6</v>
      </c>
      <c r="I53" s="64">
        <v>21.6</v>
      </c>
      <c r="J53" s="179"/>
      <c r="K53" s="179"/>
      <c r="L53" s="179"/>
      <c r="M53" s="179"/>
    </row>
    <row r="54" spans="1:13" ht="30" customHeight="1">
      <c r="A54" s="146" t="s">
        <v>165</v>
      </c>
      <c r="B54" s="189">
        <v>210</v>
      </c>
      <c r="C54" s="189" t="s">
        <v>58</v>
      </c>
      <c r="D54" s="189" t="s">
        <v>162</v>
      </c>
      <c r="E54" s="146" t="s">
        <v>166</v>
      </c>
      <c r="F54" s="192" t="s">
        <v>267</v>
      </c>
      <c r="G54" s="192" t="s">
        <v>267</v>
      </c>
      <c r="H54" s="64">
        <f t="shared" si="1"/>
        <v>77</v>
      </c>
      <c r="I54" s="64">
        <v>77</v>
      </c>
      <c r="J54" s="179"/>
      <c r="K54" s="179"/>
      <c r="L54" s="179"/>
      <c r="M54" s="179"/>
    </row>
    <row r="55" spans="1:13" ht="30" customHeight="1">
      <c r="A55" s="146" t="s">
        <v>167</v>
      </c>
      <c r="B55" s="189">
        <v>210</v>
      </c>
      <c r="C55" s="189" t="s">
        <v>58</v>
      </c>
      <c r="D55" s="189" t="s">
        <v>162</v>
      </c>
      <c r="E55" s="146" t="s">
        <v>166</v>
      </c>
      <c r="F55" s="192" t="s">
        <v>393</v>
      </c>
      <c r="G55" s="192" t="s">
        <v>269</v>
      </c>
      <c r="H55" s="64">
        <f t="shared" si="1"/>
        <v>70</v>
      </c>
      <c r="I55" s="64">
        <v>70</v>
      </c>
      <c r="J55" s="179"/>
      <c r="K55" s="179"/>
      <c r="L55" s="179"/>
      <c r="M55" s="179"/>
    </row>
    <row r="56" spans="1:13" ht="30" customHeight="1">
      <c r="A56" s="146" t="s">
        <v>173</v>
      </c>
      <c r="B56" s="189" t="s">
        <v>169</v>
      </c>
      <c r="C56" s="189" t="s">
        <v>58</v>
      </c>
      <c r="D56" s="189" t="s">
        <v>61</v>
      </c>
      <c r="E56" s="146" t="s">
        <v>172</v>
      </c>
      <c r="F56" s="192" t="s">
        <v>267</v>
      </c>
      <c r="G56" s="192" t="s">
        <v>267</v>
      </c>
      <c r="H56" s="64">
        <f t="shared" si="1"/>
        <v>42</v>
      </c>
      <c r="I56" s="64">
        <v>42</v>
      </c>
      <c r="J56" s="179"/>
      <c r="K56" s="179"/>
      <c r="L56" s="179"/>
      <c r="M56" s="179"/>
    </row>
    <row r="57" spans="1:13" ht="30" customHeight="1">
      <c r="A57" s="146" t="s">
        <v>171</v>
      </c>
      <c r="B57" s="189" t="s">
        <v>169</v>
      </c>
      <c r="C57" s="189" t="s">
        <v>58</v>
      </c>
      <c r="D57" s="189" t="s">
        <v>61</v>
      </c>
      <c r="E57" s="146" t="s">
        <v>172</v>
      </c>
      <c r="F57" s="192" t="s">
        <v>267</v>
      </c>
      <c r="G57" s="192" t="s">
        <v>267</v>
      </c>
      <c r="H57" s="64">
        <f t="shared" si="1"/>
        <v>70</v>
      </c>
      <c r="I57" s="64">
        <v>70</v>
      </c>
      <c r="J57" s="179"/>
      <c r="K57" s="179"/>
      <c r="L57" s="179"/>
      <c r="M57" s="179"/>
    </row>
    <row r="58" spans="1:13" ht="30" customHeight="1">
      <c r="A58" s="146" t="s">
        <v>163</v>
      </c>
      <c r="B58" s="189">
        <v>210</v>
      </c>
      <c r="C58" s="189" t="s">
        <v>58</v>
      </c>
      <c r="D58" s="189" t="s">
        <v>57</v>
      </c>
      <c r="E58" s="146" t="s">
        <v>164</v>
      </c>
      <c r="F58" s="192" t="s">
        <v>267</v>
      </c>
      <c r="G58" s="192" t="s">
        <v>267</v>
      </c>
      <c r="H58" s="64">
        <f t="shared" si="1"/>
        <v>29.4</v>
      </c>
      <c r="I58" s="64">
        <v>29.4</v>
      </c>
      <c r="J58" s="179"/>
      <c r="K58" s="179"/>
      <c r="L58" s="179"/>
      <c r="M58" s="179"/>
    </row>
    <row r="59" spans="1:13" ht="30" customHeight="1">
      <c r="A59" s="146" t="s">
        <v>168</v>
      </c>
      <c r="B59" s="189" t="s">
        <v>169</v>
      </c>
      <c r="C59" s="189" t="s">
        <v>58</v>
      </c>
      <c r="D59" s="189" t="s">
        <v>59</v>
      </c>
      <c r="E59" s="146" t="s">
        <v>170</v>
      </c>
      <c r="F59" s="192" t="s">
        <v>267</v>
      </c>
      <c r="G59" s="192" t="s">
        <v>267</v>
      </c>
      <c r="H59" s="64">
        <f t="shared" si="1"/>
        <v>42</v>
      </c>
      <c r="I59" s="64">
        <v>42</v>
      </c>
      <c r="J59" s="179"/>
      <c r="K59" s="179"/>
      <c r="L59" s="179"/>
      <c r="M59" s="179"/>
    </row>
    <row r="60" spans="1:13" ht="30" customHeight="1">
      <c r="A60" s="146" t="s">
        <v>176</v>
      </c>
      <c r="B60" s="189" t="s">
        <v>169</v>
      </c>
      <c r="C60" s="189" t="s">
        <v>58</v>
      </c>
      <c r="D60" s="189" t="s">
        <v>177</v>
      </c>
      <c r="E60" s="146" t="s">
        <v>178</v>
      </c>
      <c r="F60" s="192" t="s">
        <v>267</v>
      </c>
      <c r="G60" s="192" t="s">
        <v>267</v>
      </c>
      <c r="H60" s="64">
        <f t="shared" si="1"/>
        <v>7</v>
      </c>
      <c r="I60" s="64">
        <v>7</v>
      </c>
      <c r="J60" s="179"/>
      <c r="K60" s="179"/>
      <c r="L60" s="179"/>
      <c r="M60" s="179"/>
    </row>
    <row r="61" spans="1:13" ht="30" customHeight="1">
      <c r="A61" s="146" t="s">
        <v>159</v>
      </c>
      <c r="B61" s="189">
        <v>210</v>
      </c>
      <c r="C61" s="189" t="s">
        <v>58</v>
      </c>
      <c r="D61" s="189" t="s">
        <v>80</v>
      </c>
      <c r="E61" s="146" t="s">
        <v>154</v>
      </c>
      <c r="F61" s="192" t="s">
        <v>393</v>
      </c>
      <c r="G61" s="192" t="s">
        <v>268</v>
      </c>
      <c r="H61" s="64">
        <f t="shared" si="1"/>
        <v>130</v>
      </c>
      <c r="I61" s="64">
        <v>130</v>
      </c>
      <c r="J61" s="64"/>
      <c r="K61" s="64"/>
      <c r="L61" s="64"/>
      <c r="M61" s="65"/>
    </row>
  </sheetData>
  <sheetProtection formatCells="0" formatColumns="0" formatRows="0"/>
  <mergeCells count="10">
    <mergeCell ref="L4:L5"/>
    <mergeCell ref="M4:M5"/>
    <mergeCell ref="A4:A5"/>
    <mergeCell ref="I4:I5"/>
    <mergeCell ref="J4:J5"/>
    <mergeCell ref="K4:K5"/>
    <mergeCell ref="E4:E5"/>
    <mergeCell ref="F4:F5"/>
    <mergeCell ref="G4:G5"/>
    <mergeCell ref="H4:H5"/>
  </mergeCells>
  <printOptions horizontalCentered="1"/>
  <pageMargins left="0.4330708661417323" right="0.4330708661417323" top="0.7874015748031497" bottom="0.7874015748031497" header="0.3937007874015748" footer="0.3937007874015748"/>
  <pageSetup fitToHeight="100" horizontalDpi="1200" verticalDpi="12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S41"/>
  <sheetViews>
    <sheetView showGridLines="0" showZeros="0" workbookViewId="0" topLeftCell="A1">
      <selection activeCell="L23" sqref="L23"/>
    </sheetView>
  </sheetViews>
  <sheetFormatPr defaultColWidth="5.125" defaultRowHeight="14.25"/>
  <cols>
    <col min="1" max="1" width="22.00390625" style="68" customWidth="1"/>
    <col min="2" max="4" width="4.375" style="68" customWidth="1"/>
    <col min="5" max="6" width="10.00390625" style="68" customWidth="1"/>
    <col min="7" max="7" width="26.625" style="68" customWidth="1"/>
    <col min="8" max="13" width="8.125" style="68" customWidth="1"/>
    <col min="14" max="253" width="5.125" style="68" customWidth="1"/>
    <col min="254" max="16384" width="5.125" style="51" customWidth="1"/>
  </cols>
  <sheetData>
    <row r="1" ht="18" customHeight="1">
      <c r="A1" s="94" t="s">
        <v>91</v>
      </c>
    </row>
    <row r="2" spans="1:253" ht="31.5" customHeight="1">
      <c r="A2" s="100" t="s">
        <v>98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  <c r="IH2" s="51"/>
      <c r="II2" s="51"/>
      <c r="IJ2" s="51"/>
      <c r="IK2" s="51"/>
      <c r="IL2" s="51"/>
      <c r="IM2" s="51"/>
      <c r="IN2" s="51"/>
      <c r="IO2" s="51"/>
      <c r="IP2" s="51"/>
      <c r="IQ2" s="51"/>
      <c r="IR2" s="51"/>
      <c r="IS2" s="51"/>
    </row>
    <row r="3" spans="1:253" s="72" customFormat="1" ht="15.75" customHeight="1">
      <c r="A3" s="69"/>
      <c r="B3" s="70"/>
      <c r="C3" s="69"/>
      <c r="D3" s="69"/>
      <c r="E3" s="69"/>
      <c r="F3" s="69"/>
      <c r="G3" s="69"/>
      <c r="H3" s="69"/>
      <c r="I3" s="69"/>
      <c r="J3" s="69"/>
      <c r="K3" s="69"/>
      <c r="L3" s="69"/>
      <c r="M3" s="71" t="s">
        <v>62</v>
      </c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  <c r="GY3" s="51"/>
      <c r="GZ3" s="51"/>
      <c r="HA3" s="51"/>
      <c r="HB3" s="51"/>
      <c r="HC3" s="51"/>
      <c r="HD3" s="51"/>
      <c r="HE3" s="51"/>
      <c r="HF3" s="51"/>
      <c r="HG3" s="51"/>
      <c r="HH3" s="51"/>
      <c r="HI3" s="51"/>
      <c r="HJ3" s="51"/>
      <c r="HK3" s="51"/>
      <c r="HL3" s="51"/>
      <c r="HM3" s="51"/>
      <c r="HN3" s="51"/>
      <c r="HO3" s="51"/>
      <c r="HP3" s="51"/>
      <c r="HQ3" s="51"/>
      <c r="HR3" s="51"/>
      <c r="HS3" s="51"/>
      <c r="HT3" s="51"/>
      <c r="HU3" s="51"/>
      <c r="HV3" s="51"/>
      <c r="HW3" s="51"/>
      <c r="HX3" s="51"/>
      <c r="HY3" s="51"/>
      <c r="HZ3" s="51"/>
      <c r="IA3" s="51"/>
      <c r="IB3" s="51"/>
      <c r="IC3" s="51"/>
      <c r="ID3" s="51"/>
      <c r="IE3" s="51"/>
      <c r="IF3" s="51"/>
      <c r="IG3" s="51"/>
      <c r="IH3" s="51"/>
      <c r="II3" s="51"/>
      <c r="IJ3" s="51"/>
      <c r="IK3" s="51"/>
      <c r="IL3" s="51"/>
      <c r="IM3" s="51"/>
      <c r="IN3" s="51"/>
      <c r="IO3" s="51"/>
      <c r="IP3" s="51"/>
      <c r="IQ3" s="51"/>
      <c r="IR3" s="51"/>
      <c r="IS3" s="51"/>
    </row>
    <row r="4" spans="1:253" ht="19.5" customHeight="1">
      <c r="A4" s="291" t="s">
        <v>50</v>
      </c>
      <c r="B4" s="74" t="s">
        <v>19</v>
      </c>
      <c r="C4" s="74"/>
      <c r="D4" s="74"/>
      <c r="E4" s="321" t="s">
        <v>51</v>
      </c>
      <c r="F4" s="321" t="s">
        <v>52</v>
      </c>
      <c r="G4" s="321" t="s">
        <v>53</v>
      </c>
      <c r="H4" s="321" t="s">
        <v>20</v>
      </c>
      <c r="I4" s="321" t="s">
        <v>21</v>
      </c>
      <c r="J4" s="321" t="s">
        <v>22</v>
      </c>
      <c r="K4" s="291" t="s">
        <v>23</v>
      </c>
      <c r="L4" s="291" t="s">
        <v>24</v>
      </c>
      <c r="M4" s="321" t="s">
        <v>54</v>
      </c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  <c r="II4" s="51"/>
      <c r="IJ4" s="51"/>
      <c r="IK4" s="51"/>
      <c r="IL4" s="51"/>
      <c r="IM4" s="51"/>
      <c r="IN4" s="51"/>
      <c r="IO4" s="51"/>
      <c r="IP4" s="51"/>
      <c r="IQ4" s="51"/>
      <c r="IR4" s="51"/>
      <c r="IS4" s="51"/>
    </row>
    <row r="5" spans="1:253" ht="50.25" customHeight="1">
      <c r="A5" s="291"/>
      <c r="B5" s="75" t="s">
        <v>25</v>
      </c>
      <c r="C5" s="73" t="s">
        <v>55</v>
      </c>
      <c r="D5" s="76" t="s">
        <v>56</v>
      </c>
      <c r="E5" s="321"/>
      <c r="F5" s="321"/>
      <c r="G5" s="321"/>
      <c r="H5" s="322"/>
      <c r="I5" s="322"/>
      <c r="J5" s="322"/>
      <c r="K5" s="292"/>
      <c r="L5" s="292"/>
      <c r="M5" s="32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  <c r="IR5" s="51"/>
      <c r="IS5" s="51"/>
    </row>
    <row r="6" spans="1:253" s="228" customFormat="1" ht="24.75" customHeight="1">
      <c r="A6" s="101" t="s">
        <v>82</v>
      </c>
      <c r="B6" s="217"/>
      <c r="C6" s="217"/>
      <c r="D6" s="217"/>
      <c r="E6" s="218"/>
      <c r="F6" s="217"/>
      <c r="G6" s="219"/>
      <c r="H6" s="286">
        <f>SUM(H7:H14)</f>
        <v>423.8</v>
      </c>
      <c r="I6" s="286">
        <f>SUM(I7:I14)</f>
        <v>178</v>
      </c>
      <c r="J6" s="286">
        <f>SUM(J7:J14)</f>
        <v>245.8</v>
      </c>
      <c r="K6" s="220">
        <v>0</v>
      </c>
      <c r="L6" s="220">
        <v>0</v>
      </c>
      <c r="M6" s="221">
        <v>0</v>
      </c>
      <c r="N6" s="69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P6" s="227"/>
      <c r="AQ6" s="227"/>
      <c r="AR6" s="227"/>
      <c r="AS6" s="227"/>
      <c r="AT6" s="227"/>
      <c r="AU6" s="227"/>
      <c r="AV6" s="227"/>
      <c r="AW6" s="227"/>
      <c r="AX6" s="227"/>
      <c r="AY6" s="227"/>
      <c r="AZ6" s="227"/>
      <c r="BA6" s="227"/>
      <c r="BB6" s="227"/>
      <c r="BC6" s="227"/>
      <c r="BD6" s="227"/>
      <c r="BE6" s="227"/>
      <c r="BF6" s="227"/>
      <c r="BG6" s="227"/>
      <c r="BH6" s="227"/>
      <c r="BI6" s="227"/>
      <c r="BJ6" s="227"/>
      <c r="BK6" s="227"/>
      <c r="BL6" s="227"/>
      <c r="BM6" s="227"/>
      <c r="BN6" s="227"/>
      <c r="BO6" s="227"/>
      <c r="BP6" s="227"/>
      <c r="BQ6" s="227"/>
      <c r="BR6" s="227"/>
      <c r="BS6" s="227"/>
      <c r="BT6" s="227"/>
      <c r="BU6" s="227"/>
      <c r="BV6" s="227"/>
      <c r="BW6" s="227"/>
      <c r="BX6" s="227"/>
      <c r="BY6" s="227"/>
      <c r="BZ6" s="227"/>
      <c r="CA6" s="227"/>
      <c r="CB6" s="227"/>
      <c r="CC6" s="227"/>
      <c r="CD6" s="227"/>
      <c r="CE6" s="227"/>
      <c r="CF6" s="227"/>
      <c r="CG6" s="227"/>
      <c r="CH6" s="227"/>
      <c r="CI6" s="227"/>
      <c r="CJ6" s="227"/>
      <c r="CK6" s="227"/>
      <c r="CL6" s="227"/>
      <c r="CM6" s="227"/>
      <c r="CN6" s="227"/>
      <c r="CO6" s="227"/>
      <c r="CP6" s="227"/>
      <c r="CQ6" s="227"/>
      <c r="CR6" s="227"/>
      <c r="CS6" s="227"/>
      <c r="CT6" s="227"/>
      <c r="CU6" s="227"/>
      <c r="CV6" s="227"/>
      <c r="CW6" s="227"/>
      <c r="CX6" s="227"/>
      <c r="CY6" s="227"/>
      <c r="CZ6" s="227"/>
      <c r="DA6" s="227"/>
      <c r="DB6" s="227"/>
      <c r="DC6" s="227"/>
      <c r="DD6" s="227"/>
      <c r="DE6" s="227"/>
      <c r="DF6" s="227"/>
      <c r="DG6" s="227"/>
      <c r="DH6" s="227"/>
      <c r="DI6" s="227"/>
      <c r="DJ6" s="227"/>
      <c r="DK6" s="227"/>
      <c r="DL6" s="227"/>
      <c r="DM6" s="227"/>
      <c r="DN6" s="227"/>
      <c r="DO6" s="227"/>
      <c r="DP6" s="227"/>
      <c r="DQ6" s="227"/>
      <c r="DR6" s="227"/>
      <c r="DS6" s="227"/>
      <c r="DT6" s="227"/>
      <c r="DU6" s="227"/>
      <c r="DV6" s="227"/>
      <c r="DW6" s="227"/>
      <c r="DX6" s="227"/>
      <c r="DY6" s="227"/>
      <c r="DZ6" s="227"/>
      <c r="EA6" s="227"/>
      <c r="EB6" s="227"/>
      <c r="EC6" s="227"/>
      <c r="ED6" s="227"/>
      <c r="EE6" s="227"/>
      <c r="EF6" s="227"/>
      <c r="EG6" s="227"/>
      <c r="EH6" s="227"/>
      <c r="EI6" s="227"/>
      <c r="EJ6" s="227"/>
      <c r="EK6" s="227"/>
      <c r="EL6" s="227"/>
      <c r="EM6" s="227"/>
      <c r="EN6" s="227"/>
      <c r="EO6" s="227"/>
      <c r="EP6" s="227"/>
      <c r="EQ6" s="227"/>
      <c r="ER6" s="227"/>
      <c r="ES6" s="227"/>
      <c r="ET6" s="227"/>
      <c r="EU6" s="227"/>
      <c r="EV6" s="227"/>
      <c r="EW6" s="227"/>
      <c r="EX6" s="227"/>
      <c r="EY6" s="227"/>
      <c r="EZ6" s="227"/>
      <c r="FA6" s="227"/>
      <c r="FB6" s="227"/>
      <c r="FC6" s="227"/>
      <c r="FD6" s="227"/>
      <c r="FE6" s="227"/>
      <c r="FF6" s="227"/>
      <c r="FG6" s="227"/>
      <c r="FH6" s="227"/>
      <c r="FI6" s="227"/>
      <c r="FJ6" s="227"/>
      <c r="FK6" s="227"/>
      <c r="FL6" s="227"/>
      <c r="FM6" s="227"/>
      <c r="FN6" s="227"/>
      <c r="FO6" s="227"/>
      <c r="FP6" s="227"/>
      <c r="FQ6" s="227"/>
      <c r="FR6" s="227"/>
      <c r="FS6" s="227"/>
      <c r="FT6" s="227"/>
      <c r="FU6" s="227"/>
      <c r="FV6" s="227"/>
      <c r="FW6" s="227"/>
      <c r="FX6" s="227"/>
      <c r="FY6" s="227"/>
      <c r="FZ6" s="227"/>
      <c r="GA6" s="227"/>
      <c r="GB6" s="227"/>
      <c r="GC6" s="227"/>
      <c r="GD6" s="227"/>
      <c r="GE6" s="227"/>
      <c r="GF6" s="227"/>
      <c r="GG6" s="227"/>
      <c r="GH6" s="227"/>
      <c r="GI6" s="227"/>
      <c r="GJ6" s="227"/>
      <c r="GK6" s="227"/>
      <c r="GL6" s="227"/>
      <c r="GM6" s="227"/>
      <c r="GN6" s="227"/>
      <c r="GO6" s="227"/>
      <c r="GP6" s="227"/>
      <c r="GQ6" s="227"/>
      <c r="GR6" s="227"/>
      <c r="GS6" s="227"/>
      <c r="GT6" s="227"/>
      <c r="GU6" s="227"/>
      <c r="GV6" s="227"/>
      <c r="GW6" s="227"/>
      <c r="GX6" s="227"/>
      <c r="GY6" s="227"/>
      <c r="GZ6" s="227"/>
      <c r="HA6" s="227"/>
      <c r="HB6" s="227"/>
      <c r="HC6" s="227"/>
      <c r="HD6" s="227"/>
      <c r="HE6" s="227"/>
      <c r="HF6" s="227"/>
      <c r="HG6" s="227"/>
      <c r="HH6" s="227"/>
      <c r="HI6" s="227"/>
      <c r="HJ6" s="227"/>
      <c r="HK6" s="227"/>
      <c r="HL6" s="227"/>
      <c r="HM6" s="227"/>
      <c r="HN6" s="227"/>
      <c r="HO6" s="227"/>
      <c r="HP6" s="227"/>
      <c r="HQ6" s="227"/>
      <c r="HR6" s="227"/>
      <c r="HS6" s="227"/>
      <c r="HT6" s="227"/>
      <c r="HU6" s="227"/>
      <c r="HV6" s="227"/>
      <c r="HW6" s="227"/>
      <c r="HX6" s="227"/>
      <c r="HY6" s="227"/>
      <c r="HZ6" s="227"/>
      <c r="IA6" s="227"/>
      <c r="IB6" s="227"/>
      <c r="IC6" s="227"/>
      <c r="ID6" s="227"/>
      <c r="IE6" s="227"/>
      <c r="IF6" s="227"/>
      <c r="IG6" s="227"/>
      <c r="IH6" s="227"/>
      <c r="II6" s="227"/>
      <c r="IJ6" s="227"/>
      <c r="IK6" s="227"/>
      <c r="IL6" s="227"/>
      <c r="IM6" s="227"/>
      <c r="IN6" s="227"/>
      <c r="IO6" s="227"/>
      <c r="IP6" s="227"/>
      <c r="IQ6" s="227"/>
      <c r="IR6" s="227"/>
      <c r="IS6" s="227"/>
    </row>
    <row r="7" spans="1:253" s="228" customFormat="1" ht="24.75" customHeight="1">
      <c r="A7" s="263" t="s">
        <v>407</v>
      </c>
      <c r="B7" s="189">
        <v>210</v>
      </c>
      <c r="C7" s="189" t="s">
        <v>80</v>
      </c>
      <c r="D7" s="189" t="s">
        <v>58</v>
      </c>
      <c r="E7" s="146" t="s">
        <v>153</v>
      </c>
      <c r="F7" s="264" t="s">
        <v>408</v>
      </c>
      <c r="G7" s="264" t="s">
        <v>410</v>
      </c>
      <c r="H7" s="287">
        <v>25</v>
      </c>
      <c r="I7" s="287">
        <v>25</v>
      </c>
      <c r="J7" s="288"/>
      <c r="K7" s="220"/>
      <c r="L7" s="220"/>
      <c r="M7" s="221"/>
      <c r="N7" s="69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7"/>
      <c r="AY7" s="227"/>
      <c r="AZ7" s="227"/>
      <c r="BA7" s="227"/>
      <c r="BB7" s="227"/>
      <c r="BC7" s="227"/>
      <c r="BD7" s="227"/>
      <c r="BE7" s="227"/>
      <c r="BF7" s="227"/>
      <c r="BG7" s="227"/>
      <c r="BH7" s="227"/>
      <c r="BI7" s="227"/>
      <c r="BJ7" s="227"/>
      <c r="BK7" s="227"/>
      <c r="BL7" s="227"/>
      <c r="BM7" s="227"/>
      <c r="BN7" s="227"/>
      <c r="BO7" s="227"/>
      <c r="BP7" s="227"/>
      <c r="BQ7" s="227"/>
      <c r="BR7" s="227"/>
      <c r="BS7" s="227"/>
      <c r="BT7" s="227"/>
      <c r="BU7" s="227"/>
      <c r="BV7" s="227"/>
      <c r="BW7" s="227"/>
      <c r="BX7" s="227"/>
      <c r="BY7" s="227"/>
      <c r="BZ7" s="227"/>
      <c r="CA7" s="227"/>
      <c r="CB7" s="227"/>
      <c r="CC7" s="227"/>
      <c r="CD7" s="227"/>
      <c r="CE7" s="227"/>
      <c r="CF7" s="227"/>
      <c r="CG7" s="227"/>
      <c r="CH7" s="227"/>
      <c r="CI7" s="227"/>
      <c r="CJ7" s="227"/>
      <c r="CK7" s="227"/>
      <c r="CL7" s="227"/>
      <c r="CM7" s="227"/>
      <c r="CN7" s="227"/>
      <c r="CO7" s="227"/>
      <c r="CP7" s="227"/>
      <c r="CQ7" s="227"/>
      <c r="CR7" s="227"/>
      <c r="CS7" s="227"/>
      <c r="CT7" s="227"/>
      <c r="CU7" s="227"/>
      <c r="CV7" s="227"/>
      <c r="CW7" s="227"/>
      <c r="CX7" s="227"/>
      <c r="CY7" s="227"/>
      <c r="CZ7" s="227"/>
      <c r="DA7" s="227"/>
      <c r="DB7" s="227"/>
      <c r="DC7" s="227"/>
      <c r="DD7" s="227"/>
      <c r="DE7" s="227"/>
      <c r="DF7" s="227"/>
      <c r="DG7" s="227"/>
      <c r="DH7" s="227"/>
      <c r="DI7" s="227"/>
      <c r="DJ7" s="227"/>
      <c r="DK7" s="227"/>
      <c r="DL7" s="227"/>
      <c r="DM7" s="227"/>
      <c r="DN7" s="227"/>
      <c r="DO7" s="227"/>
      <c r="DP7" s="227"/>
      <c r="DQ7" s="227"/>
      <c r="DR7" s="227"/>
      <c r="DS7" s="227"/>
      <c r="DT7" s="227"/>
      <c r="DU7" s="227"/>
      <c r="DV7" s="227"/>
      <c r="DW7" s="227"/>
      <c r="DX7" s="227"/>
      <c r="DY7" s="227"/>
      <c r="DZ7" s="227"/>
      <c r="EA7" s="227"/>
      <c r="EB7" s="227"/>
      <c r="EC7" s="227"/>
      <c r="ED7" s="227"/>
      <c r="EE7" s="227"/>
      <c r="EF7" s="227"/>
      <c r="EG7" s="227"/>
      <c r="EH7" s="227"/>
      <c r="EI7" s="227"/>
      <c r="EJ7" s="227"/>
      <c r="EK7" s="227"/>
      <c r="EL7" s="227"/>
      <c r="EM7" s="227"/>
      <c r="EN7" s="227"/>
      <c r="EO7" s="227"/>
      <c r="EP7" s="227"/>
      <c r="EQ7" s="227"/>
      <c r="ER7" s="227"/>
      <c r="ES7" s="227"/>
      <c r="ET7" s="227"/>
      <c r="EU7" s="227"/>
      <c r="EV7" s="227"/>
      <c r="EW7" s="227"/>
      <c r="EX7" s="227"/>
      <c r="EY7" s="227"/>
      <c r="EZ7" s="227"/>
      <c r="FA7" s="227"/>
      <c r="FB7" s="227"/>
      <c r="FC7" s="227"/>
      <c r="FD7" s="227"/>
      <c r="FE7" s="227"/>
      <c r="FF7" s="227"/>
      <c r="FG7" s="227"/>
      <c r="FH7" s="227"/>
      <c r="FI7" s="227"/>
      <c r="FJ7" s="227"/>
      <c r="FK7" s="227"/>
      <c r="FL7" s="227"/>
      <c r="FM7" s="227"/>
      <c r="FN7" s="227"/>
      <c r="FO7" s="227"/>
      <c r="FP7" s="227"/>
      <c r="FQ7" s="227"/>
      <c r="FR7" s="227"/>
      <c r="FS7" s="227"/>
      <c r="FT7" s="227"/>
      <c r="FU7" s="227"/>
      <c r="FV7" s="227"/>
      <c r="FW7" s="227"/>
      <c r="FX7" s="227"/>
      <c r="FY7" s="227"/>
      <c r="FZ7" s="227"/>
      <c r="GA7" s="227"/>
      <c r="GB7" s="227"/>
      <c r="GC7" s="227"/>
      <c r="GD7" s="227"/>
      <c r="GE7" s="227"/>
      <c r="GF7" s="227"/>
      <c r="GG7" s="227"/>
      <c r="GH7" s="227"/>
      <c r="GI7" s="227"/>
      <c r="GJ7" s="227"/>
      <c r="GK7" s="227"/>
      <c r="GL7" s="227"/>
      <c r="GM7" s="227"/>
      <c r="GN7" s="227"/>
      <c r="GO7" s="227"/>
      <c r="GP7" s="227"/>
      <c r="GQ7" s="227"/>
      <c r="GR7" s="227"/>
      <c r="GS7" s="227"/>
      <c r="GT7" s="227"/>
      <c r="GU7" s="227"/>
      <c r="GV7" s="227"/>
      <c r="GW7" s="227"/>
      <c r="GX7" s="227"/>
      <c r="GY7" s="227"/>
      <c r="GZ7" s="227"/>
      <c r="HA7" s="227"/>
      <c r="HB7" s="227"/>
      <c r="HC7" s="227"/>
      <c r="HD7" s="227"/>
      <c r="HE7" s="227"/>
      <c r="HF7" s="227"/>
      <c r="HG7" s="227"/>
      <c r="HH7" s="227"/>
      <c r="HI7" s="227"/>
      <c r="HJ7" s="227"/>
      <c r="HK7" s="227"/>
      <c r="HL7" s="227"/>
      <c r="HM7" s="227"/>
      <c r="HN7" s="227"/>
      <c r="HO7" s="227"/>
      <c r="HP7" s="227"/>
      <c r="HQ7" s="227"/>
      <c r="HR7" s="227"/>
      <c r="HS7" s="227"/>
      <c r="HT7" s="227"/>
      <c r="HU7" s="227"/>
      <c r="HV7" s="227"/>
      <c r="HW7" s="227"/>
      <c r="HX7" s="227"/>
      <c r="HY7" s="227"/>
      <c r="HZ7" s="227"/>
      <c r="IA7" s="227"/>
      <c r="IB7" s="227"/>
      <c r="IC7" s="227"/>
      <c r="ID7" s="227"/>
      <c r="IE7" s="227"/>
      <c r="IF7" s="227"/>
      <c r="IG7" s="227"/>
      <c r="IH7" s="227"/>
      <c r="II7" s="227"/>
      <c r="IJ7" s="227"/>
      <c r="IK7" s="227"/>
      <c r="IL7" s="227"/>
      <c r="IM7" s="227"/>
      <c r="IN7" s="227"/>
      <c r="IO7" s="227"/>
      <c r="IP7" s="227"/>
      <c r="IQ7" s="227"/>
      <c r="IR7" s="227"/>
      <c r="IS7" s="227"/>
    </row>
    <row r="8" spans="1:253" s="228" customFormat="1" ht="24.75" customHeight="1">
      <c r="A8" s="263" t="s">
        <v>407</v>
      </c>
      <c r="B8" s="189">
        <v>210</v>
      </c>
      <c r="C8" s="189" t="s">
        <v>80</v>
      </c>
      <c r="D8" s="189" t="s">
        <v>58</v>
      </c>
      <c r="E8" s="146" t="s">
        <v>153</v>
      </c>
      <c r="F8" s="264" t="s">
        <v>409</v>
      </c>
      <c r="G8" s="264" t="s">
        <v>411</v>
      </c>
      <c r="H8" s="287">
        <v>5</v>
      </c>
      <c r="I8" s="287">
        <v>5</v>
      </c>
      <c r="J8" s="288"/>
      <c r="K8" s="220"/>
      <c r="L8" s="220"/>
      <c r="M8" s="221"/>
      <c r="N8" s="69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7"/>
      <c r="AY8" s="227"/>
      <c r="AZ8" s="227"/>
      <c r="BA8" s="227"/>
      <c r="BB8" s="227"/>
      <c r="BC8" s="227"/>
      <c r="BD8" s="227"/>
      <c r="BE8" s="227"/>
      <c r="BF8" s="227"/>
      <c r="BG8" s="227"/>
      <c r="BH8" s="227"/>
      <c r="BI8" s="227"/>
      <c r="BJ8" s="227"/>
      <c r="BK8" s="227"/>
      <c r="BL8" s="227"/>
      <c r="BM8" s="227"/>
      <c r="BN8" s="227"/>
      <c r="BO8" s="227"/>
      <c r="BP8" s="227"/>
      <c r="BQ8" s="227"/>
      <c r="BR8" s="227"/>
      <c r="BS8" s="227"/>
      <c r="BT8" s="227"/>
      <c r="BU8" s="227"/>
      <c r="BV8" s="227"/>
      <c r="BW8" s="227"/>
      <c r="BX8" s="227"/>
      <c r="BY8" s="227"/>
      <c r="BZ8" s="227"/>
      <c r="CA8" s="227"/>
      <c r="CB8" s="227"/>
      <c r="CC8" s="227"/>
      <c r="CD8" s="227"/>
      <c r="CE8" s="227"/>
      <c r="CF8" s="227"/>
      <c r="CG8" s="227"/>
      <c r="CH8" s="227"/>
      <c r="CI8" s="227"/>
      <c r="CJ8" s="227"/>
      <c r="CK8" s="227"/>
      <c r="CL8" s="227"/>
      <c r="CM8" s="227"/>
      <c r="CN8" s="227"/>
      <c r="CO8" s="227"/>
      <c r="CP8" s="227"/>
      <c r="CQ8" s="227"/>
      <c r="CR8" s="227"/>
      <c r="CS8" s="227"/>
      <c r="CT8" s="227"/>
      <c r="CU8" s="227"/>
      <c r="CV8" s="227"/>
      <c r="CW8" s="227"/>
      <c r="CX8" s="227"/>
      <c r="CY8" s="227"/>
      <c r="CZ8" s="227"/>
      <c r="DA8" s="227"/>
      <c r="DB8" s="227"/>
      <c r="DC8" s="227"/>
      <c r="DD8" s="227"/>
      <c r="DE8" s="227"/>
      <c r="DF8" s="227"/>
      <c r="DG8" s="227"/>
      <c r="DH8" s="227"/>
      <c r="DI8" s="227"/>
      <c r="DJ8" s="227"/>
      <c r="DK8" s="227"/>
      <c r="DL8" s="227"/>
      <c r="DM8" s="227"/>
      <c r="DN8" s="227"/>
      <c r="DO8" s="227"/>
      <c r="DP8" s="227"/>
      <c r="DQ8" s="227"/>
      <c r="DR8" s="227"/>
      <c r="DS8" s="227"/>
      <c r="DT8" s="227"/>
      <c r="DU8" s="227"/>
      <c r="DV8" s="227"/>
      <c r="DW8" s="227"/>
      <c r="DX8" s="227"/>
      <c r="DY8" s="227"/>
      <c r="DZ8" s="227"/>
      <c r="EA8" s="227"/>
      <c r="EB8" s="227"/>
      <c r="EC8" s="227"/>
      <c r="ED8" s="227"/>
      <c r="EE8" s="227"/>
      <c r="EF8" s="227"/>
      <c r="EG8" s="227"/>
      <c r="EH8" s="227"/>
      <c r="EI8" s="227"/>
      <c r="EJ8" s="227"/>
      <c r="EK8" s="227"/>
      <c r="EL8" s="227"/>
      <c r="EM8" s="227"/>
      <c r="EN8" s="227"/>
      <c r="EO8" s="227"/>
      <c r="EP8" s="227"/>
      <c r="EQ8" s="227"/>
      <c r="ER8" s="227"/>
      <c r="ES8" s="227"/>
      <c r="ET8" s="227"/>
      <c r="EU8" s="227"/>
      <c r="EV8" s="227"/>
      <c r="EW8" s="227"/>
      <c r="EX8" s="227"/>
      <c r="EY8" s="227"/>
      <c r="EZ8" s="227"/>
      <c r="FA8" s="227"/>
      <c r="FB8" s="227"/>
      <c r="FC8" s="227"/>
      <c r="FD8" s="227"/>
      <c r="FE8" s="227"/>
      <c r="FF8" s="227"/>
      <c r="FG8" s="227"/>
      <c r="FH8" s="227"/>
      <c r="FI8" s="227"/>
      <c r="FJ8" s="227"/>
      <c r="FK8" s="227"/>
      <c r="FL8" s="227"/>
      <c r="FM8" s="227"/>
      <c r="FN8" s="227"/>
      <c r="FO8" s="227"/>
      <c r="FP8" s="227"/>
      <c r="FQ8" s="227"/>
      <c r="FR8" s="227"/>
      <c r="FS8" s="227"/>
      <c r="FT8" s="227"/>
      <c r="FU8" s="227"/>
      <c r="FV8" s="227"/>
      <c r="FW8" s="227"/>
      <c r="FX8" s="227"/>
      <c r="FY8" s="227"/>
      <c r="FZ8" s="227"/>
      <c r="GA8" s="227"/>
      <c r="GB8" s="227"/>
      <c r="GC8" s="227"/>
      <c r="GD8" s="227"/>
      <c r="GE8" s="227"/>
      <c r="GF8" s="227"/>
      <c r="GG8" s="227"/>
      <c r="GH8" s="227"/>
      <c r="GI8" s="227"/>
      <c r="GJ8" s="227"/>
      <c r="GK8" s="227"/>
      <c r="GL8" s="227"/>
      <c r="GM8" s="227"/>
      <c r="GN8" s="227"/>
      <c r="GO8" s="227"/>
      <c r="GP8" s="227"/>
      <c r="GQ8" s="227"/>
      <c r="GR8" s="227"/>
      <c r="GS8" s="227"/>
      <c r="GT8" s="227"/>
      <c r="GU8" s="227"/>
      <c r="GV8" s="227"/>
      <c r="GW8" s="227"/>
      <c r="GX8" s="227"/>
      <c r="GY8" s="227"/>
      <c r="GZ8" s="227"/>
      <c r="HA8" s="227"/>
      <c r="HB8" s="227"/>
      <c r="HC8" s="227"/>
      <c r="HD8" s="227"/>
      <c r="HE8" s="227"/>
      <c r="HF8" s="227"/>
      <c r="HG8" s="227"/>
      <c r="HH8" s="227"/>
      <c r="HI8" s="227"/>
      <c r="HJ8" s="227"/>
      <c r="HK8" s="227"/>
      <c r="HL8" s="227"/>
      <c r="HM8" s="227"/>
      <c r="HN8" s="227"/>
      <c r="HO8" s="227"/>
      <c r="HP8" s="227"/>
      <c r="HQ8" s="227"/>
      <c r="HR8" s="227"/>
      <c r="HS8" s="227"/>
      <c r="HT8" s="227"/>
      <c r="HU8" s="227"/>
      <c r="HV8" s="227"/>
      <c r="HW8" s="227"/>
      <c r="HX8" s="227"/>
      <c r="HY8" s="227"/>
      <c r="HZ8" s="227"/>
      <c r="IA8" s="227"/>
      <c r="IB8" s="227"/>
      <c r="IC8" s="227"/>
      <c r="ID8" s="227"/>
      <c r="IE8" s="227"/>
      <c r="IF8" s="227"/>
      <c r="IG8" s="227"/>
      <c r="IH8" s="227"/>
      <c r="II8" s="227"/>
      <c r="IJ8" s="227"/>
      <c r="IK8" s="227"/>
      <c r="IL8" s="227"/>
      <c r="IM8" s="227"/>
      <c r="IN8" s="227"/>
      <c r="IO8" s="227"/>
      <c r="IP8" s="227"/>
      <c r="IQ8" s="227"/>
      <c r="IR8" s="227"/>
      <c r="IS8" s="227"/>
    </row>
    <row r="9" spans="1:253" s="228" customFormat="1" ht="24.75" customHeight="1">
      <c r="A9" s="263" t="s">
        <v>407</v>
      </c>
      <c r="B9" s="189">
        <v>210</v>
      </c>
      <c r="C9" s="189" t="s">
        <v>80</v>
      </c>
      <c r="D9" s="189" t="s">
        <v>58</v>
      </c>
      <c r="E9" s="146" t="s">
        <v>153</v>
      </c>
      <c r="F9" s="264" t="s">
        <v>412</v>
      </c>
      <c r="G9" s="264" t="s">
        <v>413</v>
      </c>
      <c r="H9" s="287">
        <v>1</v>
      </c>
      <c r="I9" s="287">
        <v>1</v>
      </c>
      <c r="J9" s="288"/>
      <c r="K9" s="220"/>
      <c r="L9" s="220"/>
      <c r="M9" s="221"/>
      <c r="N9" s="69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7"/>
      <c r="BE9" s="227"/>
      <c r="BF9" s="227"/>
      <c r="BG9" s="227"/>
      <c r="BH9" s="227"/>
      <c r="BI9" s="227"/>
      <c r="BJ9" s="227"/>
      <c r="BK9" s="227"/>
      <c r="BL9" s="227"/>
      <c r="BM9" s="227"/>
      <c r="BN9" s="227"/>
      <c r="BO9" s="227"/>
      <c r="BP9" s="227"/>
      <c r="BQ9" s="227"/>
      <c r="BR9" s="227"/>
      <c r="BS9" s="227"/>
      <c r="BT9" s="227"/>
      <c r="BU9" s="227"/>
      <c r="BV9" s="227"/>
      <c r="BW9" s="227"/>
      <c r="BX9" s="227"/>
      <c r="BY9" s="227"/>
      <c r="BZ9" s="227"/>
      <c r="CA9" s="227"/>
      <c r="CB9" s="227"/>
      <c r="CC9" s="227"/>
      <c r="CD9" s="227"/>
      <c r="CE9" s="227"/>
      <c r="CF9" s="227"/>
      <c r="CG9" s="227"/>
      <c r="CH9" s="227"/>
      <c r="CI9" s="227"/>
      <c r="CJ9" s="227"/>
      <c r="CK9" s="227"/>
      <c r="CL9" s="227"/>
      <c r="CM9" s="227"/>
      <c r="CN9" s="227"/>
      <c r="CO9" s="227"/>
      <c r="CP9" s="227"/>
      <c r="CQ9" s="227"/>
      <c r="CR9" s="227"/>
      <c r="CS9" s="227"/>
      <c r="CT9" s="227"/>
      <c r="CU9" s="227"/>
      <c r="CV9" s="227"/>
      <c r="CW9" s="227"/>
      <c r="CX9" s="227"/>
      <c r="CY9" s="227"/>
      <c r="CZ9" s="227"/>
      <c r="DA9" s="227"/>
      <c r="DB9" s="227"/>
      <c r="DC9" s="227"/>
      <c r="DD9" s="227"/>
      <c r="DE9" s="227"/>
      <c r="DF9" s="227"/>
      <c r="DG9" s="227"/>
      <c r="DH9" s="227"/>
      <c r="DI9" s="227"/>
      <c r="DJ9" s="227"/>
      <c r="DK9" s="227"/>
      <c r="DL9" s="227"/>
      <c r="DM9" s="227"/>
      <c r="DN9" s="227"/>
      <c r="DO9" s="227"/>
      <c r="DP9" s="227"/>
      <c r="DQ9" s="227"/>
      <c r="DR9" s="227"/>
      <c r="DS9" s="227"/>
      <c r="DT9" s="227"/>
      <c r="DU9" s="227"/>
      <c r="DV9" s="227"/>
      <c r="DW9" s="227"/>
      <c r="DX9" s="227"/>
      <c r="DY9" s="227"/>
      <c r="DZ9" s="227"/>
      <c r="EA9" s="227"/>
      <c r="EB9" s="227"/>
      <c r="EC9" s="227"/>
      <c r="ED9" s="227"/>
      <c r="EE9" s="227"/>
      <c r="EF9" s="227"/>
      <c r="EG9" s="227"/>
      <c r="EH9" s="227"/>
      <c r="EI9" s="227"/>
      <c r="EJ9" s="227"/>
      <c r="EK9" s="227"/>
      <c r="EL9" s="227"/>
      <c r="EM9" s="227"/>
      <c r="EN9" s="227"/>
      <c r="EO9" s="227"/>
      <c r="EP9" s="227"/>
      <c r="EQ9" s="227"/>
      <c r="ER9" s="227"/>
      <c r="ES9" s="227"/>
      <c r="ET9" s="227"/>
      <c r="EU9" s="227"/>
      <c r="EV9" s="227"/>
      <c r="EW9" s="227"/>
      <c r="EX9" s="227"/>
      <c r="EY9" s="227"/>
      <c r="EZ9" s="227"/>
      <c r="FA9" s="227"/>
      <c r="FB9" s="227"/>
      <c r="FC9" s="227"/>
      <c r="FD9" s="227"/>
      <c r="FE9" s="227"/>
      <c r="FF9" s="227"/>
      <c r="FG9" s="227"/>
      <c r="FH9" s="227"/>
      <c r="FI9" s="227"/>
      <c r="FJ9" s="227"/>
      <c r="FK9" s="227"/>
      <c r="FL9" s="227"/>
      <c r="FM9" s="227"/>
      <c r="FN9" s="227"/>
      <c r="FO9" s="227"/>
      <c r="FP9" s="227"/>
      <c r="FQ9" s="227"/>
      <c r="FR9" s="227"/>
      <c r="FS9" s="227"/>
      <c r="FT9" s="227"/>
      <c r="FU9" s="227"/>
      <c r="FV9" s="227"/>
      <c r="FW9" s="227"/>
      <c r="FX9" s="227"/>
      <c r="FY9" s="227"/>
      <c r="FZ9" s="227"/>
      <c r="GA9" s="227"/>
      <c r="GB9" s="227"/>
      <c r="GC9" s="227"/>
      <c r="GD9" s="227"/>
      <c r="GE9" s="227"/>
      <c r="GF9" s="227"/>
      <c r="GG9" s="227"/>
      <c r="GH9" s="227"/>
      <c r="GI9" s="227"/>
      <c r="GJ9" s="227"/>
      <c r="GK9" s="227"/>
      <c r="GL9" s="227"/>
      <c r="GM9" s="227"/>
      <c r="GN9" s="227"/>
      <c r="GO9" s="227"/>
      <c r="GP9" s="227"/>
      <c r="GQ9" s="227"/>
      <c r="GR9" s="227"/>
      <c r="GS9" s="227"/>
      <c r="GT9" s="227"/>
      <c r="GU9" s="227"/>
      <c r="GV9" s="227"/>
      <c r="GW9" s="227"/>
      <c r="GX9" s="227"/>
      <c r="GY9" s="227"/>
      <c r="GZ9" s="227"/>
      <c r="HA9" s="227"/>
      <c r="HB9" s="227"/>
      <c r="HC9" s="227"/>
      <c r="HD9" s="227"/>
      <c r="HE9" s="227"/>
      <c r="HF9" s="227"/>
      <c r="HG9" s="227"/>
      <c r="HH9" s="227"/>
      <c r="HI9" s="227"/>
      <c r="HJ9" s="227"/>
      <c r="HK9" s="227"/>
      <c r="HL9" s="227"/>
      <c r="HM9" s="227"/>
      <c r="HN9" s="227"/>
      <c r="HO9" s="227"/>
      <c r="HP9" s="227"/>
      <c r="HQ9" s="227"/>
      <c r="HR9" s="227"/>
      <c r="HS9" s="227"/>
      <c r="HT9" s="227"/>
      <c r="HU9" s="227"/>
      <c r="HV9" s="227"/>
      <c r="HW9" s="227"/>
      <c r="HX9" s="227"/>
      <c r="HY9" s="227"/>
      <c r="HZ9" s="227"/>
      <c r="IA9" s="227"/>
      <c r="IB9" s="227"/>
      <c r="IC9" s="227"/>
      <c r="ID9" s="227"/>
      <c r="IE9" s="227"/>
      <c r="IF9" s="227"/>
      <c r="IG9" s="227"/>
      <c r="IH9" s="227"/>
      <c r="II9" s="227"/>
      <c r="IJ9" s="227"/>
      <c r="IK9" s="227"/>
      <c r="IL9" s="227"/>
      <c r="IM9" s="227"/>
      <c r="IN9" s="227"/>
      <c r="IO9" s="227"/>
      <c r="IP9" s="227"/>
      <c r="IQ9" s="227"/>
      <c r="IR9" s="227"/>
      <c r="IS9" s="227"/>
    </row>
    <row r="10" spans="1:253" ht="24.75" customHeight="1">
      <c r="A10" s="251" t="s">
        <v>185</v>
      </c>
      <c r="B10" s="236">
        <v>210</v>
      </c>
      <c r="C10" s="236" t="s">
        <v>59</v>
      </c>
      <c r="D10" s="236" t="s">
        <v>61</v>
      </c>
      <c r="E10" s="236" t="s">
        <v>186</v>
      </c>
      <c r="F10" s="252" t="s">
        <v>322</v>
      </c>
      <c r="G10" s="252" t="s">
        <v>276</v>
      </c>
      <c r="H10" s="289">
        <v>135</v>
      </c>
      <c r="I10" s="290">
        <v>135</v>
      </c>
      <c r="J10" s="290"/>
      <c r="K10" s="254">
        <v>0</v>
      </c>
      <c r="L10" s="254">
        <v>0</v>
      </c>
      <c r="M10" s="255">
        <v>0</v>
      </c>
      <c r="N10" s="72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  <c r="IR10" s="51"/>
      <c r="IS10" s="51"/>
    </row>
    <row r="11" spans="1:253" ht="24.75" customHeight="1">
      <c r="A11" s="240" t="s">
        <v>193</v>
      </c>
      <c r="B11" s="256" t="s">
        <v>169</v>
      </c>
      <c r="C11" s="256" t="s">
        <v>183</v>
      </c>
      <c r="D11" s="256" t="s">
        <v>194</v>
      </c>
      <c r="E11" s="257" t="s">
        <v>304</v>
      </c>
      <c r="F11" s="251" t="s">
        <v>326</v>
      </c>
      <c r="G11" s="258" t="s">
        <v>323</v>
      </c>
      <c r="H11" s="289">
        <v>12</v>
      </c>
      <c r="I11" s="290">
        <v>12</v>
      </c>
      <c r="J11" s="290"/>
      <c r="K11" s="254"/>
      <c r="L11" s="254"/>
      <c r="M11" s="255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  <c r="IR11" s="51"/>
      <c r="IS11" s="51"/>
    </row>
    <row r="12" spans="1:253" ht="24.75" customHeight="1">
      <c r="A12" s="230" t="s">
        <v>179</v>
      </c>
      <c r="B12" s="231" t="s">
        <v>169</v>
      </c>
      <c r="C12" s="231" t="s">
        <v>59</v>
      </c>
      <c r="D12" s="231" t="s">
        <v>80</v>
      </c>
      <c r="E12" s="147" t="s">
        <v>327</v>
      </c>
      <c r="F12" s="251" t="s">
        <v>328</v>
      </c>
      <c r="G12" s="258" t="s">
        <v>324</v>
      </c>
      <c r="H12" s="289">
        <v>5</v>
      </c>
      <c r="I12" s="290"/>
      <c r="J12" s="290">
        <v>5</v>
      </c>
      <c r="K12" s="254"/>
      <c r="L12" s="254"/>
      <c r="M12" s="255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  <c r="IR12" s="51"/>
      <c r="IS12" s="51"/>
    </row>
    <row r="13" spans="1:253" ht="24.75" customHeight="1">
      <c r="A13" s="260" t="s">
        <v>151</v>
      </c>
      <c r="B13" s="231" t="s">
        <v>169</v>
      </c>
      <c r="C13" s="231" t="s">
        <v>59</v>
      </c>
      <c r="D13" s="231" t="s">
        <v>57</v>
      </c>
      <c r="E13" s="147" t="s">
        <v>331</v>
      </c>
      <c r="F13" s="261" t="s">
        <v>325</v>
      </c>
      <c r="G13" s="261" t="s">
        <v>303</v>
      </c>
      <c r="H13" s="289">
        <v>240</v>
      </c>
      <c r="I13" s="290"/>
      <c r="J13" s="290">
        <v>240</v>
      </c>
      <c r="K13" s="254"/>
      <c r="L13" s="254"/>
      <c r="M13" s="255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  <c r="IR13" s="51"/>
      <c r="IS13" s="51"/>
    </row>
    <row r="14" spans="1:253" ht="24.75" customHeight="1">
      <c r="A14" s="260" t="s">
        <v>307</v>
      </c>
      <c r="B14" s="243" t="s">
        <v>169</v>
      </c>
      <c r="C14" s="243" t="s">
        <v>60</v>
      </c>
      <c r="D14" s="243" t="s">
        <v>80</v>
      </c>
      <c r="E14" s="147" t="s">
        <v>332</v>
      </c>
      <c r="F14" s="261" t="s">
        <v>333</v>
      </c>
      <c r="G14" s="261" t="s">
        <v>333</v>
      </c>
      <c r="H14" s="289">
        <v>0.8</v>
      </c>
      <c r="I14" s="290"/>
      <c r="J14" s="290">
        <v>0.8</v>
      </c>
      <c r="K14" s="254"/>
      <c r="L14" s="254"/>
      <c r="M14" s="255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  <c r="IQ14" s="51"/>
      <c r="IR14" s="51"/>
      <c r="IS14" s="51"/>
    </row>
    <row r="15" spans="1:253" ht="24.75" customHeight="1">
      <c r="A15" s="251"/>
      <c r="B15" s="251"/>
      <c r="C15" s="251"/>
      <c r="D15" s="251"/>
      <c r="E15" s="262"/>
      <c r="F15" s="251"/>
      <c r="G15" s="258"/>
      <c r="H15" s="289"/>
      <c r="I15" s="290"/>
      <c r="J15" s="290"/>
      <c r="K15" s="254"/>
      <c r="L15" s="254"/>
      <c r="M15" s="255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  <c r="IQ15" s="51"/>
      <c r="IR15" s="51"/>
      <c r="IS15" s="51"/>
    </row>
    <row r="16" spans="1:253" ht="24.75" customHeight="1">
      <c r="A16" s="251"/>
      <c r="B16" s="251"/>
      <c r="C16" s="251"/>
      <c r="D16" s="251"/>
      <c r="E16" s="262"/>
      <c r="F16" s="251"/>
      <c r="G16" s="258"/>
      <c r="H16" s="253"/>
      <c r="I16" s="254"/>
      <c r="J16" s="254"/>
      <c r="K16" s="254"/>
      <c r="L16" s="254"/>
      <c r="M16" s="255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  <c r="IQ16" s="51"/>
      <c r="IR16" s="51"/>
      <c r="IS16" s="51"/>
    </row>
    <row r="17" spans="1:253" ht="19.5" customHeight="1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51"/>
      <c r="IR17" s="51"/>
      <c r="IS17" s="51"/>
    </row>
    <row r="18" spans="1:253" ht="19.5" customHeight="1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  <c r="IR18" s="51"/>
      <c r="IS18" s="51"/>
    </row>
    <row r="19" spans="1:253" ht="19.5" customHeight="1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  <c r="IO19" s="51"/>
      <c r="IP19" s="51"/>
      <c r="IQ19" s="51"/>
      <c r="IR19" s="51"/>
      <c r="IS19" s="51"/>
    </row>
    <row r="20" spans="1:253" ht="11.25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  <c r="IL20" s="51"/>
      <c r="IM20" s="51"/>
      <c r="IN20" s="51"/>
      <c r="IO20" s="51"/>
      <c r="IP20" s="51"/>
      <c r="IQ20" s="51"/>
      <c r="IR20" s="51"/>
      <c r="IS20" s="51"/>
    </row>
    <row r="21" spans="1:253" ht="11.25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  <c r="IP21" s="51"/>
      <c r="IQ21" s="51"/>
      <c r="IR21" s="51"/>
      <c r="IS21" s="51"/>
    </row>
    <row r="22" spans="1:253" ht="11.2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  <c r="IP22" s="51"/>
      <c r="IQ22" s="51"/>
      <c r="IR22" s="51"/>
      <c r="IS22" s="51"/>
    </row>
    <row r="23" spans="1:253" ht="11.25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  <c r="HG23" s="51"/>
      <c r="HH23" s="51"/>
      <c r="HI23" s="51"/>
      <c r="HJ23" s="51"/>
      <c r="HK23" s="51"/>
      <c r="HL23" s="51"/>
      <c r="HM23" s="51"/>
      <c r="HN23" s="51"/>
      <c r="HO23" s="51"/>
      <c r="HP23" s="51"/>
      <c r="HQ23" s="51"/>
      <c r="HR23" s="51"/>
      <c r="HS23" s="51"/>
      <c r="HT23" s="51"/>
      <c r="HU23" s="51"/>
      <c r="HV23" s="51"/>
      <c r="HW23" s="51"/>
      <c r="HX23" s="51"/>
      <c r="HY23" s="51"/>
      <c r="HZ23" s="51"/>
      <c r="IA23" s="51"/>
      <c r="IB23" s="51"/>
      <c r="IC23" s="51"/>
      <c r="ID23" s="51"/>
      <c r="IE23" s="51"/>
      <c r="IF23" s="51"/>
      <c r="IG23" s="51"/>
      <c r="IH23" s="51"/>
      <c r="II23" s="51"/>
      <c r="IJ23" s="51"/>
      <c r="IK23" s="51"/>
      <c r="IL23" s="51"/>
      <c r="IM23" s="51"/>
      <c r="IN23" s="51"/>
      <c r="IO23" s="51"/>
      <c r="IP23" s="51"/>
      <c r="IQ23" s="51"/>
      <c r="IR23" s="51"/>
      <c r="IS23" s="51"/>
    </row>
    <row r="24" spans="1:253" ht="11.25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  <c r="IL24" s="51"/>
      <c r="IM24" s="51"/>
      <c r="IN24" s="51"/>
      <c r="IO24" s="51"/>
      <c r="IP24" s="51"/>
      <c r="IQ24" s="51"/>
      <c r="IR24" s="51"/>
      <c r="IS24" s="51"/>
    </row>
    <row r="25" spans="1:253" ht="11.25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  <c r="GQ25" s="51"/>
      <c r="GR25" s="51"/>
      <c r="GS25" s="51"/>
      <c r="GT25" s="51"/>
      <c r="GU25" s="51"/>
      <c r="GV25" s="51"/>
      <c r="GW25" s="51"/>
      <c r="GX25" s="51"/>
      <c r="GY25" s="51"/>
      <c r="GZ25" s="51"/>
      <c r="HA25" s="51"/>
      <c r="HB25" s="51"/>
      <c r="HC25" s="51"/>
      <c r="HD25" s="51"/>
      <c r="HE25" s="51"/>
      <c r="HF25" s="51"/>
      <c r="HG25" s="51"/>
      <c r="HH25" s="51"/>
      <c r="HI25" s="51"/>
      <c r="HJ25" s="51"/>
      <c r="HK25" s="51"/>
      <c r="HL25" s="51"/>
      <c r="HM25" s="51"/>
      <c r="HN25" s="51"/>
      <c r="HO25" s="51"/>
      <c r="HP25" s="51"/>
      <c r="HQ25" s="51"/>
      <c r="HR25" s="51"/>
      <c r="HS25" s="51"/>
      <c r="HT25" s="51"/>
      <c r="HU25" s="51"/>
      <c r="HV25" s="51"/>
      <c r="HW25" s="51"/>
      <c r="HX25" s="51"/>
      <c r="HY25" s="51"/>
      <c r="HZ25" s="51"/>
      <c r="IA25" s="51"/>
      <c r="IB25" s="51"/>
      <c r="IC25" s="51"/>
      <c r="ID25" s="51"/>
      <c r="IE25" s="51"/>
      <c r="IF25" s="51"/>
      <c r="IG25" s="51"/>
      <c r="IH25" s="51"/>
      <c r="II25" s="51"/>
      <c r="IJ25" s="51"/>
      <c r="IK25" s="51"/>
      <c r="IL25" s="51"/>
      <c r="IM25" s="51"/>
      <c r="IN25" s="51"/>
      <c r="IO25" s="51"/>
      <c r="IP25" s="51"/>
      <c r="IQ25" s="51"/>
      <c r="IR25" s="51"/>
      <c r="IS25" s="51"/>
    </row>
    <row r="26" spans="1:253" ht="11.25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  <c r="HC26" s="51"/>
      <c r="HD26" s="51"/>
      <c r="HE26" s="51"/>
      <c r="HF26" s="51"/>
      <c r="HG26" s="51"/>
      <c r="HH26" s="51"/>
      <c r="HI26" s="51"/>
      <c r="HJ26" s="51"/>
      <c r="HK26" s="51"/>
      <c r="HL26" s="51"/>
      <c r="HM26" s="51"/>
      <c r="HN26" s="51"/>
      <c r="HO26" s="51"/>
      <c r="HP26" s="51"/>
      <c r="HQ26" s="51"/>
      <c r="HR26" s="51"/>
      <c r="HS26" s="51"/>
      <c r="HT26" s="51"/>
      <c r="HU26" s="51"/>
      <c r="HV26" s="51"/>
      <c r="HW26" s="51"/>
      <c r="HX26" s="51"/>
      <c r="HY26" s="51"/>
      <c r="HZ26" s="51"/>
      <c r="IA26" s="51"/>
      <c r="IB26" s="51"/>
      <c r="IC26" s="51"/>
      <c r="ID26" s="51"/>
      <c r="IE26" s="51"/>
      <c r="IF26" s="51"/>
      <c r="IG26" s="51"/>
      <c r="IH26" s="51"/>
      <c r="II26" s="51"/>
      <c r="IJ26" s="51"/>
      <c r="IK26" s="51"/>
      <c r="IL26" s="51"/>
      <c r="IM26" s="51"/>
      <c r="IN26" s="51"/>
      <c r="IO26" s="51"/>
      <c r="IP26" s="51"/>
      <c r="IQ26" s="51"/>
      <c r="IR26" s="51"/>
      <c r="IS26" s="51"/>
    </row>
    <row r="27" spans="1:253" ht="11.25">
      <c r="A27" s="51"/>
      <c r="B27" s="51"/>
      <c r="C27" s="51"/>
      <c r="D27" s="51"/>
      <c r="E27" s="51"/>
      <c r="F27" s="51"/>
      <c r="G27" s="66"/>
      <c r="H27" s="51"/>
      <c r="I27" s="51"/>
      <c r="J27" s="51"/>
      <c r="K27" s="51"/>
      <c r="L27" s="51"/>
      <c r="M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  <c r="GQ27" s="51"/>
      <c r="GR27" s="51"/>
      <c r="GS27" s="51"/>
      <c r="GT27" s="51"/>
      <c r="GU27" s="51"/>
      <c r="GV27" s="51"/>
      <c r="GW27" s="51"/>
      <c r="GX27" s="51"/>
      <c r="GY27" s="51"/>
      <c r="GZ27" s="51"/>
      <c r="HA27" s="51"/>
      <c r="HB27" s="51"/>
      <c r="HC27" s="51"/>
      <c r="HD27" s="51"/>
      <c r="HE27" s="51"/>
      <c r="HF27" s="51"/>
      <c r="HG27" s="51"/>
      <c r="HH27" s="51"/>
      <c r="HI27" s="51"/>
      <c r="HJ27" s="51"/>
      <c r="HK27" s="51"/>
      <c r="HL27" s="51"/>
      <c r="HM27" s="51"/>
      <c r="HN27" s="51"/>
      <c r="HO27" s="51"/>
      <c r="HP27" s="51"/>
      <c r="HQ27" s="51"/>
      <c r="HR27" s="51"/>
      <c r="HS27" s="51"/>
      <c r="HT27" s="51"/>
      <c r="HU27" s="51"/>
      <c r="HV27" s="51"/>
      <c r="HW27" s="51"/>
      <c r="HX27" s="51"/>
      <c r="HY27" s="51"/>
      <c r="HZ27" s="51"/>
      <c r="IA27" s="51"/>
      <c r="IB27" s="51"/>
      <c r="IC27" s="51"/>
      <c r="ID27" s="51"/>
      <c r="IE27" s="51"/>
      <c r="IF27" s="51"/>
      <c r="IG27" s="51"/>
      <c r="IH27" s="51"/>
      <c r="II27" s="51"/>
      <c r="IJ27" s="51"/>
      <c r="IK27" s="51"/>
      <c r="IL27" s="51"/>
      <c r="IM27" s="51"/>
      <c r="IN27" s="51"/>
      <c r="IO27" s="51"/>
      <c r="IP27" s="51"/>
      <c r="IQ27" s="51"/>
      <c r="IR27" s="51"/>
      <c r="IS27" s="51"/>
    </row>
    <row r="28" spans="1:253" ht="11.2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  <c r="GQ28" s="51"/>
      <c r="GR28" s="51"/>
      <c r="GS28" s="51"/>
      <c r="GT28" s="51"/>
      <c r="GU28" s="51"/>
      <c r="GV28" s="51"/>
      <c r="GW28" s="51"/>
      <c r="GX28" s="51"/>
      <c r="GY28" s="51"/>
      <c r="GZ28" s="51"/>
      <c r="HA28" s="51"/>
      <c r="HB28" s="51"/>
      <c r="HC28" s="51"/>
      <c r="HD28" s="51"/>
      <c r="HE28" s="51"/>
      <c r="HF28" s="51"/>
      <c r="HG28" s="51"/>
      <c r="HH28" s="51"/>
      <c r="HI28" s="51"/>
      <c r="HJ28" s="51"/>
      <c r="HK28" s="51"/>
      <c r="HL28" s="51"/>
      <c r="HM28" s="51"/>
      <c r="HN28" s="51"/>
      <c r="HO28" s="51"/>
      <c r="HP28" s="51"/>
      <c r="HQ28" s="51"/>
      <c r="HR28" s="51"/>
      <c r="HS28" s="51"/>
      <c r="HT28" s="51"/>
      <c r="HU28" s="51"/>
      <c r="HV28" s="51"/>
      <c r="HW28" s="51"/>
      <c r="HX28" s="51"/>
      <c r="HY28" s="51"/>
      <c r="HZ28" s="51"/>
      <c r="IA28" s="51"/>
      <c r="IB28" s="51"/>
      <c r="IC28" s="51"/>
      <c r="ID28" s="51"/>
      <c r="IE28" s="51"/>
      <c r="IF28" s="51"/>
      <c r="IG28" s="51"/>
      <c r="IH28" s="51"/>
      <c r="II28" s="51"/>
      <c r="IJ28" s="51"/>
      <c r="IK28" s="51"/>
      <c r="IL28" s="51"/>
      <c r="IM28" s="51"/>
      <c r="IN28" s="51"/>
      <c r="IO28" s="51"/>
      <c r="IP28" s="51"/>
      <c r="IQ28" s="51"/>
      <c r="IR28" s="51"/>
      <c r="IS28" s="51"/>
    </row>
    <row r="29" spans="1:253" ht="11.25">
      <c r="A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  <c r="GQ29" s="51"/>
      <c r="GR29" s="51"/>
      <c r="GS29" s="51"/>
      <c r="GT29" s="51"/>
      <c r="GU29" s="51"/>
      <c r="GV29" s="51"/>
      <c r="GW29" s="51"/>
      <c r="GX29" s="51"/>
      <c r="GY29" s="51"/>
      <c r="GZ29" s="51"/>
      <c r="HA29" s="51"/>
      <c r="HB29" s="51"/>
      <c r="HC29" s="51"/>
      <c r="HD29" s="51"/>
      <c r="HE29" s="51"/>
      <c r="HF29" s="51"/>
      <c r="HG29" s="51"/>
      <c r="HH29" s="51"/>
      <c r="HI29" s="51"/>
      <c r="HJ29" s="51"/>
      <c r="HK29" s="51"/>
      <c r="HL29" s="51"/>
      <c r="HM29" s="51"/>
      <c r="HN29" s="51"/>
      <c r="HO29" s="51"/>
      <c r="HP29" s="51"/>
      <c r="HQ29" s="51"/>
      <c r="HR29" s="51"/>
      <c r="HS29" s="51"/>
      <c r="HT29" s="51"/>
      <c r="HU29" s="51"/>
      <c r="HV29" s="51"/>
      <c r="HW29" s="51"/>
      <c r="HX29" s="51"/>
      <c r="HY29" s="51"/>
      <c r="HZ29" s="51"/>
      <c r="IA29" s="51"/>
      <c r="IB29" s="51"/>
      <c r="IC29" s="51"/>
      <c r="ID29" s="51"/>
      <c r="IE29" s="51"/>
      <c r="IF29" s="51"/>
      <c r="IG29" s="51"/>
      <c r="IH29" s="51"/>
      <c r="II29" s="51"/>
      <c r="IJ29" s="51"/>
      <c r="IK29" s="51"/>
      <c r="IL29" s="51"/>
      <c r="IM29" s="51"/>
      <c r="IN29" s="51"/>
      <c r="IO29" s="51"/>
      <c r="IP29" s="51"/>
      <c r="IQ29" s="51"/>
      <c r="IR29" s="51"/>
      <c r="IS29" s="51"/>
    </row>
    <row r="30" spans="1:253" ht="11.25">
      <c r="A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  <c r="GQ30" s="51"/>
      <c r="GR30" s="51"/>
      <c r="GS30" s="51"/>
      <c r="GT30" s="51"/>
      <c r="GU30" s="51"/>
      <c r="GV30" s="51"/>
      <c r="GW30" s="51"/>
      <c r="GX30" s="51"/>
      <c r="GY30" s="51"/>
      <c r="GZ30" s="51"/>
      <c r="HA30" s="51"/>
      <c r="HB30" s="51"/>
      <c r="HC30" s="51"/>
      <c r="HD30" s="51"/>
      <c r="HE30" s="51"/>
      <c r="HF30" s="51"/>
      <c r="HG30" s="51"/>
      <c r="HH30" s="51"/>
      <c r="HI30" s="51"/>
      <c r="HJ30" s="51"/>
      <c r="HK30" s="51"/>
      <c r="HL30" s="51"/>
      <c r="HM30" s="51"/>
      <c r="HN30" s="51"/>
      <c r="HO30" s="51"/>
      <c r="HP30" s="51"/>
      <c r="HQ30" s="51"/>
      <c r="HR30" s="51"/>
      <c r="HS30" s="51"/>
      <c r="HT30" s="51"/>
      <c r="HU30" s="51"/>
      <c r="HV30" s="51"/>
      <c r="HW30" s="51"/>
      <c r="HX30" s="51"/>
      <c r="HY30" s="51"/>
      <c r="HZ30" s="51"/>
      <c r="IA30" s="51"/>
      <c r="IB30" s="51"/>
      <c r="IC30" s="51"/>
      <c r="ID30" s="51"/>
      <c r="IE30" s="51"/>
      <c r="IF30" s="51"/>
      <c r="IG30" s="51"/>
      <c r="IH30" s="51"/>
      <c r="II30" s="51"/>
      <c r="IJ30" s="51"/>
      <c r="IK30" s="51"/>
      <c r="IL30" s="51"/>
      <c r="IM30" s="51"/>
      <c r="IN30" s="51"/>
      <c r="IO30" s="51"/>
      <c r="IP30" s="51"/>
      <c r="IQ30" s="51"/>
      <c r="IR30" s="51"/>
      <c r="IS30" s="51"/>
    </row>
    <row r="31" spans="1:253" ht="11.25">
      <c r="A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  <c r="GQ31" s="51"/>
      <c r="GR31" s="51"/>
      <c r="GS31" s="51"/>
      <c r="GT31" s="51"/>
      <c r="GU31" s="51"/>
      <c r="GV31" s="51"/>
      <c r="GW31" s="51"/>
      <c r="GX31" s="51"/>
      <c r="GY31" s="51"/>
      <c r="GZ31" s="51"/>
      <c r="HA31" s="51"/>
      <c r="HB31" s="51"/>
      <c r="HC31" s="51"/>
      <c r="HD31" s="51"/>
      <c r="HE31" s="51"/>
      <c r="HF31" s="51"/>
      <c r="HG31" s="51"/>
      <c r="HH31" s="51"/>
      <c r="HI31" s="51"/>
      <c r="HJ31" s="51"/>
      <c r="HK31" s="51"/>
      <c r="HL31" s="51"/>
      <c r="HM31" s="51"/>
      <c r="HN31" s="51"/>
      <c r="HO31" s="51"/>
      <c r="HP31" s="51"/>
      <c r="HQ31" s="51"/>
      <c r="HR31" s="51"/>
      <c r="HS31" s="51"/>
      <c r="HT31" s="51"/>
      <c r="HU31" s="51"/>
      <c r="HV31" s="51"/>
      <c r="HW31" s="51"/>
      <c r="HX31" s="51"/>
      <c r="HY31" s="51"/>
      <c r="HZ31" s="51"/>
      <c r="IA31" s="51"/>
      <c r="IB31" s="51"/>
      <c r="IC31" s="51"/>
      <c r="ID31" s="51"/>
      <c r="IE31" s="51"/>
      <c r="IF31" s="51"/>
      <c r="IG31" s="51"/>
      <c r="IH31" s="51"/>
      <c r="II31" s="51"/>
      <c r="IJ31" s="51"/>
      <c r="IK31" s="51"/>
      <c r="IL31" s="51"/>
      <c r="IM31" s="51"/>
      <c r="IN31" s="51"/>
      <c r="IO31" s="51"/>
      <c r="IP31" s="51"/>
      <c r="IQ31" s="51"/>
      <c r="IR31" s="51"/>
      <c r="IS31" s="51"/>
    </row>
    <row r="32" spans="1:253" ht="11.25">
      <c r="A32" s="51"/>
      <c r="O32" s="72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  <c r="GQ32" s="51"/>
      <c r="GR32" s="51"/>
      <c r="GS32" s="51"/>
      <c r="GT32" s="51"/>
      <c r="GU32" s="51"/>
      <c r="GV32" s="51"/>
      <c r="GW32" s="51"/>
      <c r="GX32" s="51"/>
      <c r="GY32" s="51"/>
      <c r="GZ32" s="51"/>
      <c r="HA32" s="51"/>
      <c r="HB32" s="51"/>
      <c r="HC32" s="51"/>
      <c r="HD32" s="51"/>
      <c r="HE32" s="51"/>
      <c r="HF32" s="51"/>
      <c r="HG32" s="51"/>
      <c r="HH32" s="51"/>
      <c r="HI32" s="51"/>
      <c r="HJ32" s="51"/>
      <c r="HK32" s="51"/>
      <c r="HL32" s="51"/>
      <c r="HM32" s="51"/>
      <c r="HN32" s="51"/>
      <c r="HO32" s="51"/>
      <c r="HP32" s="51"/>
      <c r="HQ32" s="51"/>
      <c r="HR32" s="51"/>
      <c r="HS32" s="51"/>
      <c r="HT32" s="51"/>
      <c r="HU32" s="51"/>
      <c r="HV32" s="51"/>
      <c r="HW32" s="51"/>
      <c r="HX32" s="51"/>
      <c r="HY32" s="51"/>
      <c r="HZ32" s="51"/>
      <c r="IA32" s="51"/>
      <c r="IB32" s="51"/>
      <c r="IC32" s="51"/>
      <c r="ID32" s="51"/>
      <c r="IE32" s="51"/>
      <c r="IF32" s="51"/>
      <c r="IG32" s="51"/>
      <c r="IH32" s="51"/>
      <c r="II32" s="51"/>
      <c r="IJ32" s="51"/>
      <c r="IK32" s="51"/>
      <c r="IL32" s="51"/>
      <c r="IM32" s="51"/>
      <c r="IN32" s="51"/>
      <c r="IO32" s="51"/>
      <c r="IP32" s="51"/>
      <c r="IQ32" s="51"/>
      <c r="IR32" s="51"/>
      <c r="IS32" s="51"/>
    </row>
    <row r="33" spans="1:253" ht="11.25">
      <c r="A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  <c r="GQ33" s="51"/>
      <c r="GR33" s="51"/>
      <c r="GS33" s="51"/>
      <c r="GT33" s="51"/>
      <c r="GU33" s="51"/>
      <c r="GV33" s="51"/>
      <c r="GW33" s="51"/>
      <c r="GX33" s="51"/>
      <c r="GY33" s="51"/>
      <c r="GZ33" s="51"/>
      <c r="HA33" s="51"/>
      <c r="HB33" s="51"/>
      <c r="HC33" s="51"/>
      <c r="HD33" s="51"/>
      <c r="HE33" s="51"/>
      <c r="HF33" s="51"/>
      <c r="HG33" s="51"/>
      <c r="HH33" s="51"/>
      <c r="HI33" s="51"/>
      <c r="HJ33" s="51"/>
      <c r="HK33" s="51"/>
      <c r="HL33" s="51"/>
      <c r="HM33" s="51"/>
      <c r="HN33" s="51"/>
      <c r="HO33" s="51"/>
      <c r="HP33" s="51"/>
      <c r="HQ33" s="51"/>
      <c r="HR33" s="51"/>
      <c r="HS33" s="51"/>
      <c r="HT33" s="51"/>
      <c r="HU33" s="51"/>
      <c r="HV33" s="51"/>
      <c r="HW33" s="51"/>
      <c r="HX33" s="51"/>
      <c r="HY33" s="51"/>
      <c r="HZ33" s="51"/>
      <c r="IA33" s="51"/>
      <c r="IB33" s="51"/>
      <c r="IC33" s="51"/>
      <c r="ID33" s="51"/>
      <c r="IE33" s="51"/>
      <c r="IF33" s="51"/>
      <c r="IG33" s="51"/>
      <c r="IH33" s="51"/>
      <c r="II33" s="51"/>
      <c r="IJ33" s="51"/>
      <c r="IK33" s="51"/>
      <c r="IL33" s="51"/>
      <c r="IM33" s="51"/>
      <c r="IN33" s="51"/>
      <c r="IO33" s="51"/>
      <c r="IP33" s="51"/>
      <c r="IQ33" s="51"/>
      <c r="IR33" s="51"/>
      <c r="IS33" s="51"/>
    </row>
    <row r="34" spans="1:253" ht="11.25">
      <c r="A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  <c r="GQ34" s="51"/>
      <c r="GR34" s="51"/>
      <c r="GS34" s="51"/>
      <c r="GT34" s="51"/>
      <c r="GU34" s="51"/>
      <c r="GV34" s="51"/>
      <c r="GW34" s="51"/>
      <c r="GX34" s="51"/>
      <c r="GY34" s="51"/>
      <c r="GZ34" s="51"/>
      <c r="HA34" s="51"/>
      <c r="HB34" s="51"/>
      <c r="HC34" s="51"/>
      <c r="HD34" s="51"/>
      <c r="HE34" s="51"/>
      <c r="HF34" s="51"/>
      <c r="HG34" s="51"/>
      <c r="HH34" s="51"/>
      <c r="HI34" s="51"/>
      <c r="HJ34" s="51"/>
      <c r="HK34" s="51"/>
      <c r="HL34" s="51"/>
      <c r="HM34" s="51"/>
      <c r="HN34" s="51"/>
      <c r="HO34" s="51"/>
      <c r="HP34" s="51"/>
      <c r="HQ34" s="51"/>
      <c r="HR34" s="51"/>
      <c r="HS34" s="51"/>
      <c r="HT34" s="51"/>
      <c r="HU34" s="51"/>
      <c r="HV34" s="51"/>
      <c r="HW34" s="51"/>
      <c r="HX34" s="51"/>
      <c r="HY34" s="51"/>
      <c r="HZ34" s="51"/>
      <c r="IA34" s="51"/>
      <c r="IB34" s="51"/>
      <c r="IC34" s="51"/>
      <c r="ID34" s="51"/>
      <c r="IE34" s="51"/>
      <c r="IF34" s="51"/>
      <c r="IG34" s="51"/>
      <c r="IH34" s="51"/>
      <c r="II34" s="51"/>
      <c r="IJ34" s="51"/>
      <c r="IK34" s="51"/>
      <c r="IL34" s="51"/>
      <c r="IM34" s="51"/>
      <c r="IN34" s="51"/>
      <c r="IO34" s="51"/>
      <c r="IP34" s="51"/>
      <c r="IQ34" s="51"/>
      <c r="IR34" s="51"/>
      <c r="IS34" s="51"/>
    </row>
    <row r="35" spans="1:253" ht="11.25">
      <c r="A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  <c r="GQ35" s="51"/>
      <c r="GR35" s="51"/>
      <c r="GS35" s="51"/>
      <c r="GT35" s="51"/>
      <c r="GU35" s="51"/>
      <c r="GV35" s="51"/>
      <c r="GW35" s="51"/>
      <c r="GX35" s="51"/>
      <c r="GY35" s="51"/>
      <c r="GZ35" s="51"/>
      <c r="HA35" s="51"/>
      <c r="HB35" s="51"/>
      <c r="HC35" s="51"/>
      <c r="HD35" s="51"/>
      <c r="HE35" s="51"/>
      <c r="HF35" s="51"/>
      <c r="HG35" s="51"/>
      <c r="HH35" s="51"/>
      <c r="HI35" s="51"/>
      <c r="HJ35" s="51"/>
      <c r="HK35" s="51"/>
      <c r="HL35" s="51"/>
      <c r="HM35" s="51"/>
      <c r="HN35" s="51"/>
      <c r="HO35" s="51"/>
      <c r="HP35" s="51"/>
      <c r="HQ35" s="51"/>
      <c r="HR35" s="51"/>
      <c r="HS35" s="51"/>
      <c r="HT35" s="51"/>
      <c r="HU35" s="51"/>
      <c r="HV35" s="51"/>
      <c r="HW35" s="51"/>
      <c r="HX35" s="51"/>
      <c r="HY35" s="51"/>
      <c r="HZ35" s="51"/>
      <c r="IA35" s="51"/>
      <c r="IB35" s="51"/>
      <c r="IC35" s="51"/>
      <c r="ID35" s="51"/>
      <c r="IE35" s="51"/>
      <c r="IF35" s="51"/>
      <c r="IG35" s="51"/>
      <c r="IH35" s="51"/>
      <c r="II35" s="51"/>
      <c r="IJ35" s="51"/>
      <c r="IK35" s="51"/>
      <c r="IL35" s="51"/>
      <c r="IM35" s="51"/>
      <c r="IN35" s="51"/>
      <c r="IO35" s="51"/>
      <c r="IP35" s="51"/>
      <c r="IQ35" s="51"/>
      <c r="IR35" s="51"/>
      <c r="IS35" s="51"/>
    </row>
    <row r="36" spans="1:253" ht="11.2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  <c r="GQ36" s="51"/>
      <c r="GR36" s="51"/>
      <c r="GS36" s="51"/>
      <c r="GT36" s="51"/>
      <c r="GU36" s="51"/>
      <c r="GV36" s="51"/>
      <c r="GW36" s="51"/>
      <c r="GX36" s="51"/>
      <c r="GY36" s="51"/>
      <c r="GZ36" s="51"/>
      <c r="HA36" s="51"/>
      <c r="HB36" s="51"/>
      <c r="HC36" s="51"/>
      <c r="HD36" s="51"/>
      <c r="HE36" s="51"/>
      <c r="HF36" s="51"/>
      <c r="HG36" s="51"/>
      <c r="HH36" s="51"/>
      <c r="HI36" s="51"/>
      <c r="HJ36" s="51"/>
      <c r="HK36" s="51"/>
      <c r="HL36" s="51"/>
      <c r="HM36" s="51"/>
      <c r="HN36" s="51"/>
      <c r="HO36" s="51"/>
      <c r="HP36" s="51"/>
      <c r="HQ36" s="51"/>
      <c r="HR36" s="51"/>
      <c r="HS36" s="51"/>
      <c r="HT36" s="51"/>
      <c r="HU36" s="51"/>
      <c r="HV36" s="51"/>
      <c r="HW36" s="51"/>
      <c r="HX36" s="51"/>
      <c r="HY36" s="51"/>
      <c r="HZ36" s="51"/>
      <c r="IA36" s="51"/>
      <c r="IB36" s="51"/>
      <c r="IC36" s="51"/>
      <c r="ID36" s="51"/>
      <c r="IE36" s="51"/>
      <c r="IF36" s="51"/>
      <c r="IG36" s="51"/>
      <c r="IH36" s="51"/>
      <c r="II36" s="51"/>
      <c r="IJ36" s="51"/>
      <c r="IK36" s="51"/>
      <c r="IL36" s="51"/>
      <c r="IM36" s="51"/>
      <c r="IN36" s="51"/>
      <c r="IO36" s="51"/>
      <c r="IP36" s="51"/>
      <c r="IQ36" s="51"/>
      <c r="IR36" s="51"/>
      <c r="IS36" s="51"/>
    </row>
    <row r="37" spans="1:253" ht="11.25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  <c r="IG37" s="51"/>
      <c r="IH37" s="51"/>
      <c r="II37" s="51"/>
      <c r="IJ37" s="51"/>
      <c r="IK37" s="51"/>
      <c r="IL37" s="51"/>
      <c r="IM37" s="51"/>
      <c r="IN37" s="51"/>
      <c r="IO37" s="51"/>
      <c r="IP37" s="51"/>
      <c r="IQ37" s="51"/>
      <c r="IR37" s="51"/>
      <c r="IS37" s="51"/>
    </row>
    <row r="38" spans="1:253" ht="11.2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  <c r="GQ38" s="51"/>
      <c r="GR38" s="51"/>
      <c r="GS38" s="51"/>
      <c r="GT38" s="51"/>
      <c r="GU38" s="51"/>
      <c r="GV38" s="51"/>
      <c r="GW38" s="51"/>
      <c r="GX38" s="51"/>
      <c r="GY38" s="51"/>
      <c r="GZ38" s="51"/>
      <c r="HA38" s="51"/>
      <c r="HB38" s="51"/>
      <c r="HC38" s="51"/>
      <c r="HD38" s="51"/>
      <c r="HE38" s="51"/>
      <c r="HF38" s="51"/>
      <c r="HG38" s="51"/>
      <c r="HH38" s="51"/>
      <c r="HI38" s="51"/>
      <c r="HJ38" s="51"/>
      <c r="HK38" s="51"/>
      <c r="HL38" s="51"/>
      <c r="HM38" s="51"/>
      <c r="HN38" s="51"/>
      <c r="HO38" s="51"/>
      <c r="HP38" s="51"/>
      <c r="HQ38" s="51"/>
      <c r="HR38" s="51"/>
      <c r="HS38" s="51"/>
      <c r="HT38" s="51"/>
      <c r="HU38" s="51"/>
      <c r="HV38" s="51"/>
      <c r="HW38" s="51"/>
      <c r="HX38" s="51"/>
      <c r="HY38" s="51"/>
      <c r="HZ38" s="51"/>
      <c r="IA38" s="51"/>
      <c r="IB38" s="51"/>
      <c r="IC38" s="51"/>
      <c r="ID38" s="51"/>
      <c r="IE38" s="51"/>
      <c r="IF38" s="51"/>
      <c r="IG38" s="51"/>
      <c r="IH38" s="51"/>
      <c r="II38" s="51"/>
      <c r="IJ38" s="51"/>
      <c r="IK38" s="51"/>
      <c r="IL38" s="51"/>
      <c r="IM38" s="51"/>
      <c r="IN38" s="51"/>
      <c r="IO38" s="51"/>
      <c r="IP38" s="51"/>
      <c r="IQ38" s="51"/>
      <c r="IR38" s="51"/>
      <c r="IS38" s="51"/>
    </row>
    <row r="39" spans="1:253" ht="11.25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  <c r="GQ39" s="51"/>
      <c r="GR39" s="51"/>
      <c r="GS39" s="51"/>
      <c r="GT39" s="51"/>
      <c r="GU39" s="51"/>
      <c r="GV39" s="51"/>
      <c r="GW39" s="51"/>
      <c r="GX39" s="51"/>
      <c r="GY39" s="51"/>
      <c r="GZ39" s="51"/>
      <c r="HA39" s="51"/>
      <c r="HB39" s="51"/>
      <c r="HC39" s="51"/>
      <c r="HD39" s="51"/>
      <c r="HE39" s="51"/>
      <c r="HF39" s="51"/>
      <c r="HG39" s="51"/>
      <c r="HH39" s="51"/>
      <c r="HI39" s="51"/>
      <c r="HJ39" s="51"/>
      <c r="HK39" s="51"/>
      <c r="HL39" s="51"/>
      <c r="HM39" s="51"/>
      <c r="HN39" s="51"/>
      <c r="HO39" s="51"/>
      <c r="HP39" s="51"/>
      <c r="HQ39" s="51"/>
      <c r="HR39" s="51"/>
      <c r="HS39" s="51"/>
      <c r="HT39" s="51"/>
      <c r="HU39" s="51"/>
      <c r="HV39" s="51"/>
      <c r="HW39" s="51"/>
      <c r="HX39" s="51"/>
      <c r="HY39" s="51"/>
      <c r="HZ39" s="51"/>
      <c r="IA39" s="51"/>
      <c r="IB39" s="51"/>
      <c r="IC39" s="51"/>
      <c r="ID39" s="51"/>
      <c r="IE39" s="51"/>
      <c r="IF39" s="51"/>
      <c r="IG39" s="51"/>
      <c r="IH39" s="51"/>
      <c r="II39" s="51"/>
      <c r="IJ39" s="51"/>
      <c r="IK39" s="51"/>
      <c r="IL39" s="51"/>
      <c r="IM39" s="51"/>
      <c r="IN39" s="51"/>
      <c r="IO39" s="51"/>
      <c r="IP39" s="51"/>
      <c r="IQ39" s="51"/>
      <c r="IR39" s="51"/>
      <c r="IS39" s="51"/>
    </row>
    <row r="40" spans="1:253" ht="11.2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  <c r="GQ40" s="51"/>
      <c r="GR40" s="51"/>
      <c r="GS40" s="51"/>
      <c r="GT40" s="51"/>
      <c r="GU40" s="51"/>
      <c r="GV40" s="51"/>
      <c r="GW40" s="51"/>
      <c r="GX40" s="51"/>
      <c r="GY40" s="51"/>
      <c r="GZ40" s="51"/>
      <c r="HA40" s="51"/>
      <c r="HB40" s="51"/>
      <c r="HC40" s="51"/>
      <c r="HD40" s="51"/>
      <c r="HE40" s="51"/>
      <c r="HF40" s="51"/>
      <c r="HG40" s="51"/>
      <c r="HH40" s="51"/>
      <c r="HI40" s="51"/>
      <c r="HJ40" s="51"/>
      <c r="HK40" s="51"/>
      <c r="HL40" s="51"/>
      <c r="HM40" s="51"/>
      <c r="HN40" s="51"/>
      <c r="HO40" s="51"/>
      <c r="HP40" s="51"/>
      <c r="HQ40" s="51"/>
      <c r="HR40" s="51"/>
      <c r="HS40" s="51"/>
      <c r="HT40" s="51"/>
      <c r="HU40" s="51"/>
      <c r="HV40" s="51"/>
      <c r="HW40" s="51"/>
      <c r="HX40" s="51"/>
      <c r="HY40" s="51"/>
      <c r="HZ40" s="51"/>
      <c r="IA40" s="51"/>
      <c r="IB40" s="51"/>
      <c r="IC40" s="51"/>
      <c r="ID40" s="51"/>
      <c r="IE40" s="51"/>
      <c r="IF40" s="51"/>
      <c r="IG40" s="51"/>
      <c r="IH40" s="51"/>
      <c r="II40" s="51"/>
      <c r="IJ40" s="51"/>
      <c r="IK40" s="51"/>
      <c r="IL40" s="51"/>
      <c r="IM40" s="51"/>
      <c r="IN40" s="51"/>
      <c r="IO40" s="51"/>
      <c r="IP40" s="51"/>
      <c r="IQ40" s="51"/>
      <c r="IR40" s="51"/>
      <c r="IS40" s="51"/>
    </row>
    <row r="41" spans="1:253" ht="11.25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51"/>
      <c r="HX41" s="51"/>
      <c r="HY41" s="51"/>
      <c r="HZ41" s="51"/>
      <c r="IA41" s="51"/>
      <c r="IB41" s="51"/>
      <c r="IC41" s="51"/>
      <c r="ID41" s="51"/>
      <c r="IE41" s="51"/>
      <c r="IF41" s="51"/>
      <c r="IG41" s="51"/>
      <c r="IH41" s="51"/>
      <c r="II41" s="51"/>
      <c r="IJ41" s="51"/>
      <c r="IK41" s="51"/>
      <c r="IL41" s="51"/>
      <c r="IM41" s="51"/>
      <c r="IN41" s="51"/>
      <c r="IO41" s="51"/>
      <c r="IP41" s="51"/>
      <c r="IQ41" s="51"/>
      <c r="IR41" s="51"/>
      <c r="IS41" s="51"/>
    </row>
  </sheetData>
  <sheetProtection formatCells="0" formatColumns="0" formatRows="0"/>
  <mergeCells count="10">
    <mergeCell ref="A4:A5"/>
    <mergeCell ref="E4:E5"/>
    <mergeCell ref="H4:H5"/>
    <mergeCell ref="I4:I5"/>
    <mergeCell ref="F4:F5"/>
    <mergeCell ref="G4:G5"/>
    <mergeCell ref="M4:M5"/>
    <mergeCell ref="J4:J5"/>
    <mergeCell ref="K4:K5"/>
    <mergeCell ref="L4:L5"/>
  </mergeCells>
  <printOptions horizontalCentered="1"/>
  <pageMargins left="0.6299212598425197" right="0.6299212598425197" top="0.7874015748031497" bottom="0.7874015748031497" header="0.3937007874015748" footer="0.3937007874015748"/>
  <pageSetup fitToHeight="100" horizontalDpi="1200" verticalDpi="12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S36"/>
  <sheetViews>
    <sheetView showGridLines="0" showZeros="0" workbookViewId="0" topLeftCell="A1">
      <selection activeCell="M18" sqref="M18"/>
    </sheetView>
  </sheetViews>
  <sheetFormatPr defaultColWidth="5.125" defaultRowHeight="14.25"/>
  <cols>
    <col min="1" max="1" width="16.875" style="68" customWidth="1"/>
    <col min="2" max="4" width="4.375" style="68" customWidth="1"/>
    <col min="5" max="5" width="10.00390625" style="68" customWidth="1"/>
    <col min="6" max="6" width="11.50390625" style="68" customWidth="1"/>
    <col min="7" max="7" width="26.625" style="68" customWidth="1"/>
    <col min="8" max="13" width="8.125" style="68" customWidth="1"/>
    <col min="14" max="253" width="5.125" style="68" customWidth="1"/>
    <col min="254" max="16384" width="5.125" style="51" customWidth="1"/>
  </cols>
  <sheetData>
    <row r="1" ht="18" customHeight="1">
      <c r="A1" s="94" t="s">
        <v>125</v>
      </c>
    </row>
    <row r="2" spans="1:253" ht="31.5" customHeight="1">
      <c r="A2" s="100" t="s">
        <v>126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  <c r="IH2" s="51"/>
      <c r="II2" s="51"/>
      <c r="IJ2" s="51"/>
      <c r="IK2" s="51"/>
      <c r="IL2" s="51"/>
      <c r="IM2" s="51"/>
      <c r="IN2" s="51"/>
      <c r="IO2" s="51"/>
      <c r="IP2" s="51"/>
      <c r="IQ2" s="51"/>
      <c r="IR2" s="51"/>
      <c r="IS2" s="51"/>
    </row>
    <row r="3" spans="1:253" s="72" customFormat="1" ht="15.75" customHeight="1">
      <c r="A3" s="69"/>
      <c r="B3" s="70"/>
      <c r="C3" s="69"/>
      <c r="D3" s="69"/>
      <c r="E3" s="69"/>
      <c r="F3" s="69"/>
      <c r="G3" s="69"/>
      <c r="H3" s="69"/>
      <c r="I3" s="69"/>
      <c r="J3" s="69"/>
      <c r="K3" s="69"/>
      <c r="L3" s="69"/>
      <c r="M3" s="71" t="s">
        <v>62</v>
      </c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  <c r="GY3" s="51"/>
      <c r="GZ3" s="51"/>
      <c r="HA3" s="51"/>
      <c r="HB3" s="51"/>
      <c r="HC3" s="51"/>
      <c r="HD3" s="51"/>
      <c r="HE3" s="51"/>
      <c r="HF3" s="51"/>
      <c r="HG3" s="51"/>
      <c r="HH3" s="51"/>
      <c r="HI3" s="51"/>
      <c r="HJ3" s="51"/>
      <c r="HK3" s="51"/>
      <c r="HL3" s="51"/>
      <c r="HM3" s="51"/>
      <c r="HN3" s="51"/>
      <c r="HO3" s="51"/>
      <c r="HP3" s="51"/>
      <c r="HQ3" s="51"/>
      <c r="HR3" s="51"/>
      <c r="HS3" s="51"/>
      <c r="HT3" s="51"/>
      <c r="HU3" s="51"/>
      <c r="HV3" s="51"/>
      <c r="HW3" s="51"/>
      <c r="HX3" s="51"/>
      <c r="HY3" s="51"/>
      <c r="HZ3" s="51"/>
      <c r="IA3" s="51"/>
      <c r="IB3" s="51"/>
      <c r="IC3" s="51"/>
      <c r="ID3" s="51"/>
      <c r="IE3" s="51"/>
      <c r="IF3" s="51"/>
      <c r="IG3" s="51"/>
      <c r="IH3" s="51"/>
      <c r="II3" s="51"/>
      <c r="IJ3" s="51"/>
      <c r="IK3" s="51"/>
      <c r="IL3" s="51"/>
      <c r="IM3" s="51"/>
      <c r="IN3" s="51"/>
      <c r="IO3" s="51"/>
      <c r="IP3" s="51"/>
      <c r="IQ3" s="51"/>
      <c r="IR3" s="51"/>
      <c r="IS3" s="51"/>
    </row>
    <row r="4" spans="1:253" ht="19.5" customHeight="1">
      <c r="A4" s="291" t="s">
        <v>50</v>
      </c>
      <c r="B4" s="74" t="s">
        <v>19</v>
      </c>
      <c r="C4" s="74"/>
      <c r="D4" s="74"/>
      <c r="E4" s="321" t="s">
        <v>51</v>
      </c>
      <c r="F4" s="321" t="s">
        <v>127</v>
      </c>
      <c r="G4" s="321" t="s">
        <v>128</v>
      </c>
      <c r="H4" s="321" t="s">
        <v>20</v>
      </c>
      <c r="I4" s="321" t="s">
        <v>21</v>
      </c>
      <c r="J4" s="321" t="s">
        <v>22</v>
      </c>
      <c r="K4" s="291" t="s">
        <v>23</v>
      </c>
      <c r="L4" s="291" t="s">
        <v>24</v>
      </c>
      <c r="M4" s="321" t="s">
        <v>54</v>
      </c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  <c r="II4" s="51"/>
      <c r="IJ4" s="51"/>
      <c r="IK4" s="51"/>
      <c r="IL4" s="51"/>
      <c r="IM4" s="51"/>
      <c r="IN4" s="51"/>
      <c r="IO4" s="51"/>
      <c r="IP4" s="51"/>
      <c r="IQ4" s="51"/>
      <c r="IR4" s="51"/>
      <c r="IS4" s="51"/>
    </row>
    <row r="5" spans="1:253" ht="50.25" customHeight="1">
      <c r="A5" s="291"/>
      <c r="B5" s="75" t="s">
        <v>25</v>
      </c>
      <c r="C5" s="73" t="s">
        <v>55</v>
      </c>
      <c r="D5" s="76" t="s">
        <v>56</v>
      </c>
      <c r="E5" s="321"/>
      <c r="F5" s="321"/>
      <c r="G5" s="321"/>
      <c r="H5" s="322"/>
      <c r="I5" s="322"/>
      <c r="J5" s="322"/>
      <c r="K5" s="292"/>
      <c r="L5" s="292"/>
      <c r="M5" s="32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  <c r="IR5" s="51"/>
      <c r="IS5" s="51"/>
    </row>
    <row r="6" spans="1:14" s="223" customFormat="1" ht="30" customHeight="1">
      <c r="A6" s="101" t="s">
        <v>82</v>
      </c>
      <c r="B6" s="217"/>
      <c r="C6" s="217"/>
      <c r="D6" s="217"/>
      <c r="E6" s="218"/>
      <c r="F6" s="217"/>
      <c r="G6" s="218"/>
      <c r="H6" s="276">
        <f>+H8</f>
        <v>191.5</v>
      </c>
      <c r="I6" s="276">
        <f>+I8</f>
        <v>59.980000000000004</v>
      </c>
      <c r="J6" s="276">
        <f>+J8</f>
        <v>131.51999999999998</v>
      </c>
      <c r="K6" s="220"/>
      <c r="L6" s="220"/>
      <c r="M6" s="221"/>
      <c r="N6" s="222"/>
    </row>
    <row r="7" spans="1:253" ht="30" customHeight="1">
      <c r="A7" s="61" t="s">
        <v>129</v>
      </c>
      <c r="B7" s="61"/>
      <c r="C7" s="61"/>
      <c r="D7" s="61"/>
      <c r="E7" s="62"/>
      <c r="F7" s="61"/>
      <c r="G7" s="62"/>
      <c r="H7" s="277"/>
      <c r="I7" s="277"/>
      <c r="J7" s="277"/>
      <c r="K7" s="64"/>
      <c r="L7" s="64"/>
      <c r="M7" s="65"/>
      <c r="N7" s="72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  <c r="IR7" s="51"/>
      <c r="IS7" s="51"/>
    </row>
    <row r="8" spans="1:253" ht="24.75" customHeight="1">
      <c r="A8" s="25" t="s">
        <v>130</v>
      </c>
      <c r="B8" s="61"/>
      <c r="C8" s="61"/>
      <c r="D8" s="61"/>
      <c r="E8" s="62"/>
      <c r="F8" s="61"/>
      <c r="G8" s="62"/>
      <c r="H8" s="278">
        <f>SUM(H9:H25)</f>
        <v>191.5</v>
      </c>
      <c r="I8" s="278">
        <f>SUM(I9:I25)</f>
        <v>59.980000000000004</v>
      </c>
      <c r="J8" s="278">
        <f>SUM(J9:J25)</f>
        <v>131.51999999999998</v>
      </c>
      <c r="K8" s="117"/>
      <c r="L8" s="117"/>
      <c r="M8" s="118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  <c r="IR8" s="51"/>
      <c r="IS8" s="51"/>
    </row>
    <row r="9" spans="1:253" ht="24.75" customHeight="1">
      <c r="A9" s="259" t="s">
        <v>414</v>
      </c>
      <c r="B9" s="231" t="s">
        <v>169</v>
      </c>
      <c r="C9" s="231" t="s">
        <v>59</v>
      </c>
      <c r="D9" s="231" t="s">
        <v>80</v>
      </c>
      <c r="E9" s="147" t="s">
        <v>327</v>
      </c>
      <c r="F9" s="272" t="s">
        <v>415</v>
      </c>
      <c r="G9" s="272" t="s">
        <v>415</v>
      </c>
      <c r="H9" s="277">
        <f>+I9+J9</f>
        <v>16.1</v>
      </c>
      <c r="I9" s="277">
        <v>13.1</v>
      </c>
      <c r="J9" s="277">
        <v>3</v>
      </c>
      <c r="K9" s="64"/>
      <c r="L9" s="64"/>
      <c r="M9" s="65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  <c r="IR9" s="51"/>
      <c r="IS9" s="51"/>
    </row>
    <row r="10" spans="1:253" ht="24.75" customHeight="1">
      <c r="A10" s="260" t="s">
        <v>305</v>
      </c>
      <c r="B10" s="231" t="s">
        <v>169</v>
      </c>
      <c r="C10" s="231" t="s">
        <v>59</v>
      </c>
      <c r="D10" s="231" t="s">
        <v>162</v>
      </c>
      <c r="E10" s="147" t="s">
        <v>329</v>
      </c>
      <c r="F10" s="273" t="s">
        <v>416</v>
      </c>
      <c r="G10" s="273" t="s">
        <v>416</v>
      </c>
      <c r="H10" s="277">
        <f aca="true" t="shared" si="0" ref="H10:H25">+I10+J10</f>
        <v>10</v>
      </c>
      <c r="I10" s="277"/>
      <c r="J10" s="275">
        <v>10</v>
      </c>
      <c r="K10" s="64"/>
      <c r="L10" s="64"/>
      <c r="M10" s="65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  <c r="IR10" s="51"/>
      <c r="IS10" s="51"/>
    </row>
    <row r="11" spans="1:253" ht="24.75" customHeight="1">
      <c r="A11" s="260" t="s">
        <v>305</v>
      </c>
      <c r="B11" s="231" t="s">
        <v>169</v>
      </c>
      <c r="C11" s="231" t="s">
        <v>59</v>
      </c>
      <c r="D11" s="231" t="s">
        <v>162</v>
      </c>
      <c r="E11" s="147" t="s">
        <v>329</v>
      </c>
      <c r="F11" s="273" t="s">
        <v>417</v>
      </c>
      <c r="G11" s="273" t="s">
        <v>417</v>
      </c>
      <c r="H11" s="277">
        <f t="shared" si="0"/>
        <v>30</v>
      </c>
      <c r="I11" s="277"/>
      <c r="J11" s="275">
        <v>30</v>
      </c>
      <c r="K11" s="64"/>
      <c r="L11" s="64"/>
      <c r="M11" s="65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  <c r="IR11" s="51"/>
      <c r="IS11" s="51"/>
    </row>
    <row r="12" spans="1:253" ht="24.75" customHeight="1">
      <c r="A12" s="260" t="s">
        <v>305</v>
      </c>
      <c r="B12" s="231" t="s">
        <v>169</v>
      </c>
      <c r="C12" s="231" t="s">
        <v>59</v>
      </c>
      <c r="D12" s="231" t="s">
        <v>162</v>
      </c>
      <c r="E12" s="147" t="s">
        <v>329</v>
      </c>
      <c r="F12" s="274" t="s">
        <v>326</v>
      </c>
      <c r="G12" s="274" t="s">
        <v>326</v>
      </c>
      <c r="H12" s="277">
        <f t="shared" si="0"/>
        <v>5</v>
      </c>
      <c r="I12" s="279"/>
      <c r="J12" s="275">
        <v>5</v>
      </c>
      <c r="K12" s="119"/>
      <c r="L12" s="119"/>
      <c r="M12" s="119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  <c r="IR12" s="51"/>
      <c r="IS12" s="51"/>
    </row>
    <row r="13" spans="1:253" ht="24.75" customHeight="1">
      <c r="A13" s="260" t="s">
        <v>305</v>
      </c>
      <c r="B13" s="231" t="s">
        <v>169</v>
      </c>
      <c r="C13" s="231" t="s">
        <v>59</v>
      </c>
      <c r="D13" s="231" t="s">
        <v>162</v>
      </c>
      <c r="E13" s="147" t="s">
        <v>329</v>
      </c>
      <c r="F13" s="274" t="s">
        <v>421</v>
      </c>
      <c r="G13" s="274" t="s">
        <v>418</v>
      </c>
      <c r="H13" s="277">
        <f t="shared" si="0"/>
        <v>5</v>
      </c>
      <c r="I13" s="279"/>
      <c r="J13" s="275">
        <v>5</v>
      </c>
      <c r="K13" s="119"/>
      <c r="L13" s="119"/>
      <c r="M13" s="119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  <c r="IR13" s="51"/>
      <c r="IS13" s="51"/>
    </row>
    <row r="14" spans="1:253" ht="24.75" customHeight="1">
      <c r="A14" s="260" t="s">
        <v>305</v>
      </c>
      <c r="B14" s="231" t="s">
        <v>169</v>
      </c>
      <c r="C14" s="231" t="s">
        <v>59</v>
      </c>
      <c r="D14" s="231" t="s">
        <v>162</v>
      </c>
      <c r="E14" s="147" t="s">
        <v>329</v>
      </c>
      <c r="F14" s="274" t="s">
        <v>422</v>
      </c>
      <c r="G14" s="274" t="s">
        <v>419</v>
      </c>
      <c r="H14" s="277">
        <f t="shared" si="0"/>
        <v>4</v>
      </c>
      <c r="I14" s="279"/>
      <c r="J14" s="275">
        <v>4</v>
      </c>
      <c r="K14" s="119"/>
      <c r="L14" s="119"/>
      <c r="M14" s="119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  <c r="IQ14" s="51"/>
      <c r="IR14" s="51"/>
      <c r="IS14" s="51"/>
    </row>
    <row r="15" spans="1:253" ht="24.75" customHeight="1">
      <c r="A15" s="260" t="s">
        <v>305</v>
      </c>
      <c r="B15" s="231" t="s">
        <v>169</v>
      </c>
      <c r="C15" s="231" t="s">
        <v>59</v>
      </c>
      <c r="D15" s="231" t="s">
        <v>162</v>
      </c>
      <c r="E15" s="147" t="s">
        <v>329</v>
      </c>
      <c r="F15" s="274" t="s">
        <v>420</v>
      </c>
      <c r="G15" s="274" t="s">
        <v>420</v>
      </c>
      <c r="H15" s="277">
        <f t="shared" si="0"/>
        <v>6</v>
      </c>
      <c r="I15" s="279"/>
      <c r="J15" s="275">
        <v>6</v>
      </c>
      <c r="K15" s="119"/>
      <c r="L15" s="119"/>
      <c r="M15" s="119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  <c r="IQ15" s="51"/>
      <c r="IR15" s="51"/>
      <c r="IS15" s="51"/>
    </row>
    <row r="16" spans="1:253" ht="24.75" customHeight="1">
      <c r="A16" s="183" t="s">
        <v>151</v>
      </c>
      <c r="B16" s="144" t="s">
        <v>169</v>
      </c>
      <c r="C16" s="144" t="s">
        <v>59</v>
      </c>
      <c r="D16" s="144" t="s">
        <v>57</v>
      </c>
      <c r="E16" s="147" t="s">
        <v>331</v>
      </c>
      <c r="F16" s="182" t="s">
        <v>399</v>
      </c>
      <c r="G16" s="182" t="s">
        <v>400</v>
      </c>
      <c r="H16" s="277">
        <f t="shared" si="0"/>
        <v>33</v>
      </c>
      <c r="I16" s="277"/>
      <c r="J16" s="277">
        <v>33</v>
      </c>
      <c r="K16" s="119"/>
      <c r="L16" s="119"/>
      <c r="M16" s="119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  <c r="IQ16" s="51"/>
      <c r="IR16" s="51"/>
      <c r="IS16" s="51"/>
    </row>
    <row r="17" spans="1:253" ht="24.75" customHeight="1">
      <c r="A17" s="183" t="s">
        <v>151</v>
      </c>
      <c r="B17" s="144" t="s">
        <v>169</v>
      </c>
      <c r="C17" s="144" t="s">
        <v>59</v>
      </c>
      <c r="D17" s="144" t="s">
        <v>57</v>
      </c>
      <c r="E17" s="147" t="s">
        <v>331</v>
      </c>
      <c r="F17" s="265" t="s">
        <v>423</v>
      </c>
      <c r="G17" s="265" t="s">
        <v>423</v>
      </c>
      <c r="H17" s="277">
        <f t="shared" si="0"/>
        <v>20.52</v>
      </c>
      <c r="I17" s="279"/>
      <c r="J17" s="280">
        <v>20.52</v>
      </c>
      <c r="K17" s="119"/>
      <c r="L17" s="119"/>
      <c r="M17" s="119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51"/>
      <c r="IR17" s="51"/>
      <c r="IS17" s="51"/>
    </row>
    <row r="18" spans="1:253" ht="24.75" customHeight="1">
      <c r="A18" s="183" t="s">
        <v>151</v>
      </c>
      <c r="B18" s="144" t="s">
        <v>169</v>
      </c>
      <c r="C18" s="144" t="s">
        <v>59</v>
      </c>
      <c r="D18" s="144" t="s">
        <v>57</v>
      </c>
      <c r="E18" s="147" t="s">
        <v>331</v>
      </c>
      <c r="F18" s="266" t="s">
        <v>424</v>
      </c>
      <c r="G18" s="266" t="s">
        <v>424</v>
      </c>
      <c r="H18" s="277">
        <f t="shared" si="0"/>
        <v>5</v>
      </c>
      <c r="I18" s="279"/>
      <c r="J18" s="280">
        <v>5</v>
      </c>
      <c r="K18" s="119"/>
      <c r="L18" s="119"/>
      <c r="M18" s="119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  <c r="IR18" s="51"/>
      <c r="IS18" s="51"/>
    </row>
    <row r="19" spans="1:253" ht="24.75" customHeight="1">
      <c r="A19" s="183" t="s">
        <v>151</v>
      </c>
      <c r="B19" s="144" t="s">
        <v>169</v>
      </c>
      <c r="C19" s="144" t="s">
        <v>59</v>
      </c>
      <c r="D19" s="144" t="s">
        <v>57</v>
      </c>
      <c r="E19" s="147" t="s">
        <v>331</v>
      </c>
      <c r="F19" s="266" t="s">
        <v>425</v>
      </c>
      <c r="G19" s="266" t="s">
        <v>425</v>
      </c>
      <c r="H19" s="277">
        <f t="shared" si="0"/>
        <v>5</v>
      </c>
      <c r="I19" s="279"/>
      <c r="J19" s="280">
        <v>5</v>
      </c>
      <c r="K19" s="119"/>
      <c r="L19" s="119"/>
      <c r="M19" s="119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  <c r="IO19" s="51"/>
      <c r="IP19" s="51"/>
      <c r="IQ19" s="51"/>
      <c r="IR19" s="51"/>
      <c r="IS19" s="51"/>
    </row>
    <row r="20" spans="1:253" ht="24.75" customHeight="1">
      <c r="A20" s="183" t="s">
        <v>151</v>
      </c>
      <c r="B20" s="144" t="s">
        <v>169</v>
      </c>
      <c r="C20" s="144" t="s">
        <v>59</v>
      </c>
      <c r="D20" s="144" t="s">
        <v>57</v>
      </c>
      <c r="E20" s="147" t="s">
        <v>331</v>
      </c>
      <c r="F20" s="267" t="s">
        <v>426</v>
      </c>
      <c r="G20" s="267" t="s">
        <v>426</v>
      </c>
      <c r="H20" s="277">
        <f t="shared" si="0"/>
        <v>5</v>
      </c>
      <c r="I20" s="279"/>
      <c r="J20" s="281">
        <v>5</v>
      </c>
      <c r="K20" s="119"/>
      <c r="L20" s="119"/>
      <c r="M20" s="119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  <c r="IL20" s="51"/>
      <c r="IM20" s="51"/>
      <c r="IN20" s="51"/>
      <c r="IO20" s="51"/>
      <c r="IP20" s="51"/>
      <c r="IQ20" s="51"/>
      <c r="IR20" s="51"/>
      <c r="IS20" s="51"/>
    </row>
    <row r="21" spans="1:253" ht="24.75" customHeight="1">
      <c r="A21" s="259" t="s">
        <v>306</v>
      </c>
      <c r="B21" s="243" t="s">
        <v>169</v>
      </c>
      <c r="C21" s="243" t="s">
        <v>59</v>
      </c>
      <c r="D21" s="243" t="s">
        <v>177</v>
      </c>
      <c r="E21" s="147" t="s">
        <v>330</v>
      </c>
      <c r="F21" s="269" t="s">
        <v>427</v>
      </c>
      <c r="G21" s="269" t="s">
        <v>427</v>
      </c>
      <c r="H21" s="277">
        <f t="shared" si="0"/>
        <v>13</v>
      </c>
      <c r="I21" s="282">
        <v>13</v>
      </c>
      <c r="J21" s="279"/>
      <c r="K21" s="119"/>
      <c r="L21" s="119"/>
      <c r="M21" s="119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  <c r="IP21" s="51"/>
      <c r="IQ21" s="51"/>
      <c r="IR21" s="51"/>
      <c r="IS21" s="51"/>
    </row>
    <row r="22" spans="1:253" ht="24.75" customHeight="1">
      <c r="A22" s="146" t="s">
        <v>368</v>
      </c>
      <c r="B22" s="189">
        <v>210</v>
      </c>
      <c r="C22" s="189" t="s">
        <v>59</v>
      </c>
      <c r="D22" s="189" t="s">
        <v>80</v>
      </c>
      <c r="E22" s="146" t="s">
        <v>146</v>
      </c>
      <c r="F22" s="270" t="s">
        <v>428</v>
      </c>
      <c r="G22" s="270" t="s">
        <v>428</v>
      </c>
      <c r="H22" s="277">
        <f t="shared" si="0"/>
        <v>30</v>
      </c>
      <c r="I22" s="283">
        <v>30</v>
      </c>
      <c r="J22" s="279"/>
      <c r="K22" s="119"/>
      <c r="L22" s="119"/>
      <c r="M22" s="119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  <c r="IP22" s="51"/>
      <c r="IQ22" s="51"/>
      <c r="IR22" s="51"/>
      <c r="IS22" s="51"/>
    </row>
    <row r="23" spans="1:253" ht="24.75" customHeight="1">
      <c r="A23" s="146" t="s">
        <v>368</v>
      </c>
      <c r="B23" s="189">
        <v>210</v>
      </c>
      <c r="C23" s="189" t="s">
        <v>59</v>
      </c>
      <c r="D23" s="189" t="s">
        <v>80</v>
      </c>
      <c r="E23" s="146" t="s">
        <v>146</v>
      </c>
      <c r="F23" s="272" t="s">
        <v>429</v>
      </c>
      <c r="G23" s="272" t="s">
        <v>429</v>
      </c>
      <c r="H23" s="277">
        <f t="shared" si="0"/>
        <v>2.1</v>
      </c>
      <c r="I23" s="281">
        <v>2.1</v>
      </c>
      <c r="J23" s="279"/>
      <c r="K23" s="119"/>
      <c r="L23" s="119"/>
      <c r="M23" s="119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  <c r="HG23" s="51"/>
      <c r="HH23" s="51"/>
      <c r="HI23" s="51"/>
      <c r="HJ23" s="51"/>
      <c r="HK23" s="51"/>
      <c r="HL23" s="51"/>
      <c r="HM23" s="51"/>
      <c r="HN23" s="51"/>
      <c r="HO23" s="51"/>
      <c r="HP23" s="51"/>
      <c r="HQ23" s="51"/>
      <c r="HR23" s="51"/>
      <c r="HS23" s="51"/>
      <c r="HT23" s="51"/>
      <c r="HU23" s="51"/>
      <c r="HV23" s="51"/>
      <c r="HW23" s="51"/>
      <c r="HX23" s="51"/>
      <c r="HY23" s="51"/>
      <c r="HZ23" s="51"/>
      <c r="IA23" s="51"/>
      <c r="IB23" s="51"/>
      <c r="IC23" s="51"/>
      <c r="ID23" s="51"/>
      <c r="IE23" s="51"/>
      <c r="IF23" s="51"/>
      <c r="IG23" s="51"/>
      <c r="IH23" s="51"/>
      <c r="II23" s="51"/>
      <c r="IJ23" s="51"/>
      <c r="IK23" s="51"/>
      <c r="IL23" s="51"/>
      <c r="IM23" s="51"/>
      <c r="IN23" s="51"/>
      <c r="IO23" s="51"/>
      <c r="IP23" s="51"/>
      <c r="IQ23" s="51"/>
      <c r="IR23" s="51"/>
      <c r="IS23" s="51"/>
    </row>
    <row r="24" spans="1:253" ht="24.75" customHeight="1">
      <c r="A24" s="146" t="s">
        <v>368</v>
      </c>
      <c r="B24" s="189">
        <v>210</v>
      </c>
      <c r="C24" s="189" t="s">
        <v>59</v>
      </c>
      <c r="D24" s="189" t="s">
        <v>80</v>
      </c>
      <c r="E24" s="146" t="s">
        <v>146</v>
      </c>
      <c r="F24" s="268" t="s">
        <v>430</v>
      </c>
      <c r="G24" s="268" t="s">
        <v>430</v>
      </c>
      <c r="H24" s="277">
        <f t="shared" si="0"/>
        <v>0.7</v>
      </c>
      <c r="I24" s="284">
        <v>0.7</v>
      </c>
      <c r="J24" s="285"/>
      <c r="K24" s="271"/>
      <c r="L24" s="271"/>
      <c r="M24" s="27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  <c r="IL24" s="51"/>
      <c r="IM24" s="51"/>
      <c r="IN24" s="51"/>
      <c r="IO24" s="51"/>
      <c r="IP24" s="51"/>
      <c r="IQ24" s="51"/>
      <c r="IR24" s="51"/>
      <c r="IS24" s="51"/>
    </row>
    <row r="25" spans="1:253" ht="24.75" customHeight="1">
      <c r="A25" s="146" t="s">
        <v>368</v>
      </c>
      <c r="B25" s="189">
        <v>210</v>
      </c>
      <c r="C25" s="189" t="s">
        <v>59</v>
      </c>
      <c r="D25" s="189" t="s">
        <v>80</v>
      </c>
      <c r="E25" s="146" t="s">
        <v>146</v>
      </c>
      <c r="F25" s="268" t="s">
        <v>431</v>
      </c>
      <c r="G25" s="268" t="s">
        <v>431</v>
      </c>
      <c r="H25" s="277">
        <f t="shared" si="0"/>
        <v>1.08</v>
      </c>
      <c r="I25" s="284">
        <v>1.08</v>
      </c>
      <c r="J25" s="285"/>
      <c r="K25" s="271"/>
      <c r="L25" s="271"/>
      <c r="M25" s="27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  <c r="GQ25" s="51"/>
      <c r="GR25" s="51"/>
      <c r="GS25" s="51"/>
      <c r="GT25" s="51"/>
      <c r="GU25" s="51"/>
      <c r="GV25" s="51"/>
      <c r="GW25" s="51"/>
      <c r="GX25" s="51"/>
      <c r="GY25" s="51"/>
      <c r="GZ25" s="51"/>
      <c r="HA25" s="51"/>
      <c r="HB25" s="51"/>
      <c r="HC25" s="51"/>
      <c r="HD25" s="51"/>
      <c r="HE25" s="51"/>
      <c r="HF25" s="51"/>
      <c r="HG25" s="51"/>
      <c r="HH25" s="51"/>
      <c r="HI25" s="51"/>
      <c r="HJ25" s="51"/>
      <c r="HK25" s="51"/>
      <c r="HL25" s="51"/>
      <c r="HM25" s="51"/>
      <c r="HN25" s="51"/>
      <c r="HO25" s="51"/>
      <c r="HP25" s="51"/>
      <c r="HQ25" s="51"/>
      <c r="HR25" s="51"/>
      <c r="HS25" s="51"/>
      <c r="HT25" s="51"/>
      <c r="HU25" s="51"/>
      <c r="HV25" s="51"/>
      <c r="HW25" s="51"/>
      <c r="HX25" s="51"/>
      <c r="HY25" s="51"/>
      <c r="HZ25" s="51"/>
      <c r="IA25" s="51"/>
      <c r="IB25" s="51"/>
      <c r="IC25" s="51"/>
      <c r="ID25" s="51"/>
      <c r="IE25" s="51"/>
      <c r="IF25" s="51"/>
      <c r="IG25" s="51"/>
      <c r="IH25" s="51"/>
      <c r="II25" s="51"/>
      <c r="IJ25" s="51"/>
      <c r="IK25" s="51"/>
      <c r="IL25" s="51"/>
      <c r="IM25" s="51"/>
      <c r="IN25" s="51"/>
      <c r="IO25" s="51"/>
      <c r="IP25" s="51"/>
      <c r="IQ25" s="51"/>
      <c r="IR25" s="51"/>
      <c r="IS25" s="51"/>
    </row>
    <row r="26" spans="1:253" ht="11.25">
      <c r="A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  <c r="HC26" s="51"/>
      <c r="HD26" s="51"/>
      <c r="HE26" s="51"/>
      <c r="HF26" s="51"/>
      <c r="HG26" s="51"/>
      <c r="HH26" s="51"/>
      <c r="HI26" s="51"/>
      <c r="HJ26" s="51"/>
      <c r="HK26" s="51"/>
      <c r="HL26" s="51"/>
      <c r="HM26" s="51"/>
      <c r="HN26" s="51"/>
      <c r="HO26" s="51"/>
      <c r="HP26" s="51"/>
      <c r="HQ26" s="51"/>
      <c r="HR26" s="51"/>
      <c r="HS26" s="51"/>
      <c r="HT26" s="51"/>
      <c r="HU26" s="51"/>
      <c r="HV26" s="51"/>
      <c r="HW26" s="51"/>
      <c r="HX26" s="51"/>
      <c r="HY26" s="51"/>
      <c r="HZ26" s="51"/>
      <c r="IA26" s="51"/>
      <c r="IB26" s="51"/>
      <c r="IC26" s="51"/>
      <c r="ID26" s="51"/>
      <c r="IE26" s="51"/>
      <c r="IF26" s="51"/>
      <c r="IG26" s="51"/>
      <c r="IH26" s="51"/>
      <c r="II26" s="51"/>
      <c r="IJ26" s="51"/>
      <c r="IK26" s="51"/>
      <c r="IL26" s="51"/>
      <c r="IM26" s="51"/>
      <c r="IN26" s="51"/>
      <c r="IO26" s="51"/>
      <c r="IP26" s="51"/>
      <c r="IQ26" s="51"/>
      <c r="IR26" s="51"/>
      <c r="IS26" s="51"/>
    </row>
    <row r="27" spans="1:253" ht="11.25">
      <c r="A27" s="51"/>
      <c r="O27" s="72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  <c r="GQ27" s="51"/>
      <c r="GR27" s="51"/>
      <c r="GS27" s="51"/>
      <c r="GT27" s="51"/>
      <c r="GU27" s="51"/>
      <c r="GV27" s="51"/>
      <c r="GW27" s="51"/>
      <c r="GX27" s="51"/>
      <c r="GY27" s="51"/>
      <c r="GZ27" s="51"/>
      <c r="HA27" s="51"/>
      <c r="HB27" s="51"/>
      <c r="HC27" s="51"/>
      <c r="HD27" s="51"/>
      <c r="HE27" s="51"/>
      <c r="HF27" s="51"/>
      <c r="HG27" s="51"/>
      <c r="HH27" s="51"/>
      <c r="HI27" s="51"/>
      <c r="HJ27" s="51"/>
      <c r="HK27" s="51"/>
      <c r="HL27" s="51"/>
      <c r="HM27" s="51"/>
      <c r="HN27" s="51"/>
      <c r="HO27" s="51"/>
      <c r="HP27" s="51"/>
      <c r="HQ27" s="51"/>
      <c r="HR27" s="51"/>
      <c r="HS27" s="51"/>
      <c r="HT27" s="51"/>
      <c r="HU27" s="51"/>
      <c r="HV27" s="51"/>
      <c r="HW27" s="51"/>
      <c r="HX27" s="51"/>
      <c r="HY27" s="51"/>
      <c r="HZ27" s="51"/>
      <c r="IA27" s="51"/>
      <c r="IB27" s="51"/>
      <c r="IC27" s="51"/>
      <c r="ID27" s="51"/>
      <c r="IE27" s="51"/>
      <c r="IF27" s="51"/>
      <c r="IG27" s="51"/>
      <c r="IH27" s="51"/>
      <c r="II27" s="51"/>
      <c r="IJ27" s="51"/>
      <c r="IK27" s="51"/>
      <c r="IL27" s="51"/>
      <c r="IM27" s="51"/>
      <c r="IN27" s="51"/>
      <c r="IO27" s="51"/>
      <c r="IP27" s="51"/>
      <c r="IQ27" s="51"/>
      <c r="IR27" s="51"/>
      <c r="IS27" s="51"/>
    </row>
    <row r="28" spans="1:253" ht="11.25">
      <c r="A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  <c r="GQ28" s="51"/>
      <c r="GR28" s="51"/>
      <c r="GS28" s="51"/>
      <c r="GT28" s="51"/>
      <c r="GU28" s="51"/>
      <c r="GV28" s="51"/>
      <c r="GW28" s="51"/>
      <c r="GX28" s="51"/>
      <c r="GY28" s="51"/>
      <c r="GZ28" s="51"/>
      <c r="HA28" s="51"/>
      <c r="HB28" s="51"/>
      <c r="HC28" s="51"/>
      <c r="HD28" s="51"/>
      <c r="HE28" s="51"/>
      <c r="HF28" s="51"/>
      <c r="HG28" s="51"/>
      <c r="HH28" s="51"/>
      <c r="HI28" s="51"/>
      <c r="HJ28" s="51"/>
      <c r="HK28" s="51"/>
      <c r="HL28" s="51"/>
      <c r="HM28" s="51"/>
      <c r="HN28" s="51"/>
      <c r="HO28" s="51"/>
      <c r="HP28" s="51"/>
      <c r="HQ28" s="51"/>
      <c r="HR28" s="51"/>
      <c r="HS28" s="51"/>
      <c r="HT28" s="51"/>
      <c r="HU28" s="51"/>
      <c r="HV28" s="51"/>
      <c r="HW28" s="51"/>
      <c r="HX28" s="51"/>
      <c r="HY28" s="51"/>
      <c r="HZ28" s="51"/>
      <c r="IA28" s="51"/>
      <c r="IB28" s="51"/>
      <c r="IC28" s="51"/>
      <c r="ID28" s="51"/>
      <c r="IE28" s="51"/>
      <c r="IF28" s="51"/>
      <c r="IG28" s="51"/>
      <c r="IH28" s="51"/>
      <c r="II28" s="51"/>
      <c r="IJ28" s="51"/>
      <c r="IK28" s="51"/>
      <c r="IL28" s="51"/>
      <c r="IM28" s="51"/>
      <c r="IN28" s="51"/>
      <c r="IO28" s="51"/>
      <c r="IP28" s="51"/>
      <c r="IQ28" s="51"/>
      <c r="IR28" s="51"/>
      <c r="IS28" s="51"/>
    </row>
    <row r="29" spans="1:253" ht="11.25">
      <c r="A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  <c r="GQ29" s="51"/>
      <c r="GR29" s="51"/>
      <c r="GS29" s="51"/>
      <c r="GT29" s="51"/>
      <c r="GU29" s="51"/>
      <c r="GV29" s="51"/>
      <c r="GW29" s="51"/>
      <c r="GX29" s="51"/>
      <c r="GY29" s="51"/>
      <c r="GZ29" s="51"/>
      <c r="HA29" s="51"/>
      <c r="HB29" s="51"/>
      <c r="HC29" s="51"/>
      <c r="HD29" s="51"/>
      <c r="HE29" s="51"/>
      <c r="HF29" s="51"/>
      <c r="HG29" s="51"/>
      <c r="HH29" s="51"/>
      <c r="HI29" s="51"/>
      <c r="HJ29" s="51"/>
      <c r="HK29" s="51"/>
      <c r="HL29" s="51"/>
      <c r="HM29" s="51"/>
      <c r="HN29" s="51"/>
      <c r="HO29" s="51"/>
      <c r="HP29" s="51"/>
      <c r="HQ29" s="51"/>
      <c r="HR29" s="51"/>
      <c r="HS29" s="51"/>
      <c r="HT29" s="51"/>
      <c r="HU29" s="51"/>
      <c r="HV29" s="51"/>
      <c r="HW29" s="51"/>
      <c r="HX29" s="51"/>
      <c r="HY29" s="51"/>
      <c r="HZ29" s="51"/>
      <c r="IA29" s="51"/>
      <c r="IB29" s="51"/>
      <c r="IC29" s="51"/>
      <c r="ID29" s="51"/>
      <c r="IE29" s="51"/>
      <c r="IF29" s="51"/>
      <c r="IG29" s="51"/>
      <c r="IH29" s="51"/>
      <c r="II29" s="51"/>
      <c r="IJ29" s="51"/>
      <c r="IK29" s="51"/>
      <c r="IL29" s="51"/>
      <c r="IM29" s="51"/>
      <c r="IN29" s="51"/>
      <c r="IO29" s="51"/>
      <c r="IP29" s="51"/>
      <c r="IQ29" s="51"/>
      <c r="IR29" s="51"/>
      <c r="IS29" s="51"/>
    </row>
    <row r="30" spans="1:253" ht="11.25">
      <c r="A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  <c r="GQ30" s="51"/>
      <c r="GR30" s="51"/>
      <c r="GS30" s="51"/>
      <c r="GT30" s="51"/>
      <c r="GU30" s="51"/>
      <c r="GV30" s="51"/>
      <c r="GW30" s="51"/>
      <c r="GX30" s="51"/>
      <c r="GY30" s="51"/>
      <c r="GZ30" s="51"/>
      <c r="HA30" s="51"/>
      <c r="HB30" s="51"/>
      <c r="HC30" s="51"/>
      <c r="HD30" s="51"/>
      <c r="HE30" s="51"/>
      <c r="HF30" s="51"/>
      <c r="HG30" s="51"/>
      <c r="HH30" s="51"/>
      <c r="HI30" s="51"/>
      <c r="HJ30" s="51"/>
      <c r="HK30" s="51"/>
      <c r="HL30" s="51"/>
      <c r="HM30" s="51"/>
      <c r="HN30" s="51"/>
      <c r="HO30" s="51"/>
      <c r="HP30" s="51"/>
      <c r="HQ30" s="51"/>
      <c r="HR30" s="51"/>
      <c r="HS30" s="51"/>
      <c r="HT30" s="51"/>
      <c r="HU30" s="51"/>
      <c r="HV30" s="51"/>
      <c r="HW30" s="51"/>
      <c r="HX30" s="51"/>
      <c r="HY30" s="51"/>
      <c r="HZ30" s="51"/>
      <c r="IA30" s="51"/>
      <c r="IB30" s="51"/>
      <c r="IC30" s="51"/>
      <c r="ID30" s="51"/>
      <c r="IE30" s="51"/>
      <c r="IF30" s="51"/>
      <c r="IG30" s="51"/>
      <c r="IH30" s="51"/>
      <c r="II30" s="51"/>
      <c r="IJ30" s="51"/>
      <c r="IK30" s="51"/>
      <c r="IL30" s="51"/>
      <c r="IM30" s="51"/>
      <c r="IN30" s="51"/>
      <c r="IO30" s="51"/>
      <c r="IP30" s="51"/>
      <c r="IQ30" s="51"/>
      <c r="IR30" s="51"/>
      <c r="IS30" s="51"/>
    </row>
    <row r="31" spans="1:253" ht="11.2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  <c r="GQ31" s="51"/>
      <c r="GR31" s="51"/>
      <c r="GS31" s="51"/>
      <c r="GT31" s="51"/>
      <c r="GU31" s="51"/>
      <c r="GV31" s="51"/>
      <c r="GW31" s="51"/>
      <c r="GX31" s="51"/>
      <c r="GY31" s="51"/>
      <c r="GZ31" s="51"/>
      <c r="HA31" s="51"/>
      <c r="HB31" s="51"/>
      <c r="HC31" s="51"/>
      <c r="HD31" s="51"/>
      <c r="HE31" s="51"/>
      <c r="HF31" s="51"/>
      <c r="HG31" s="51"/>
      <c r="HH31" s="51"/>
      <c r="HI31" s="51"/>
      <c r="HJ31" s="51"/>
      <c r="HK31" s="51"/>
      <c r="HL31" s="51"/>
      <c r="HM31" s="51"/>
      <c r="HN31" s="51"/>
      <c r="HO31" s="51"/>
      <c r="HP31" s="51"/>
      <c r="HQ31" s="51"/>
      <c r="HR31" s="51"/>
      <c r="HS31" s="51"/>
      <c r="HT31" s="51"/>
      <c r="HU31" s="51"/>
      <c r="HV31" s="51"/>
      <c r="HW31" s="51"/>
      <c r="HX31" s="51"/>
      <c r="HY31" s="51"/>
      <c r="HZ31" s="51"/>
      <c r="IA31" s="51"/>
      <c r="IB31" s="51"/>
      <c r="IC31" s="51"/>
      <c r="ID31" s="51"/>
      <c r="IE31" s="51"/>
      <c r="IF31" s="51"/>
      <c r="IG31" s="51"/>
      <c r="IH31" s="51"/>
      <c r="II31" s="51"/>
      <c r="IJ31" s="51"/>
      <c r="IK31" s="51"/>
      <c r="IL31" s="51"/>
      <c r="IM31" s="51"/>
      <c r="IN31" s="51"/>
      <c r="IO31" s="51"/>
      <c r="IP31" s="51"/>
      <c r="IQ31" s="51"/>
      <c r="IR31" s="51"/>
      <c r="IS31" s="51"/>
    </row>
    <row r="32" spans="1:253" ht="11.2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  <c r="GQ32" s="51"/>
      <c r="GR32" s="51"/>
      <c r="GS32" s="51"/>
      <c r="GT32" s="51"/>
      <c r="GU32" s="51"/>
      <c r="GV32" s="51"/>
      <c r="GW32" s="51"/>
      <c r="GX32" s="51"/>
      <c r="GY32" s="51"/>
      <c r="GZ32" s="51"/>
      <c r="HA32" s="51"/>
      <c r="HB32" s="51"/>
      <c r="HC32" s="51"/>
      <c r="HD32" s="51"/>
      <c r="HE32" s="51"/>
      <c r="HF32" s="51"/>
      <c r="HG32" s="51"/>
      <c r="HH32" s="51"/>
      <c r="HI32" s="51"/>
      <c r="HJ32" s="51"/>
      <c r="HK32" s="51"/>
      <c r="HL32" s="51"/>
      <c r="HM32" s="51"/>
      <c r="HN32" s="51"/>
      <c r="HO32" s="51"/>
      <c r="HP32" s="51"/>
      <c r="HQ32" s="51"/>
      <c r="HR32" s="51"/>
      <c r="HS32" s="51"/>
      <c r="HT32" s="51"/>
      <c r="HU32" s="51"/>
      <c r="HV32" s="51"/>
      <c r="HW32" s="51"/>
      <c r="HX32" s="51"/>
      <c r="HY32" s="51"/>
      <c r="HZ32" s="51"/>
      <c r="IA32" s="51"/>
      <c r="IB32" s="51"/>
      <c r="IC32" s="51"/>
      <c r="ID32" s="51"/>
      <c r="IE32" s="51"/>
      <c r="IF32" s="51"/>
      <c r="IG32" s="51"/>
      <c r="IH32" s="51"/>
      <c r="II32" s="51"/>
      <c r="IJ32" s="51"/>
      <c r="IK32" s="51"/>
      <c r="IL32" s="51"/>
      <c r="IM32" s="51"/>
      <c r="IN32" s="51"/>
      <c r="IO32" s="51"/>
      <c r="IP32" s="51"/>
      <c r="IQ32" s="51"/>
      <c r="IR32" s="51"/>
      <c r="IS32" s="51"/>
    </row>
    <row r="33" spans="1:253" ht="11.25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  <c r="GQ33" s="51"/>
      <c r="GR33" s="51"/>
      <c r="GS33" s="51"/>
      <c r="GT33" s="51"/>
      <c r="GU33" s="51"/>
      <c r="GV33" s="51"/>
      <c r="GW33" s="51"/>
      <c r="GX33" s="51"/>
      <c r="GY33" s="51"/>
      <c r="GZ33" s="51"/>
      <c r="HA33" s="51"/>
      <c r="HB33" s="51"/>
      <c r="HC33" s="51"/>
      <c r="HD33" s="51"/>
      <c r="HE33" s="51"/>
      <c r="HF33" s="51"/>
      <c r="HG33" s="51"/>
      <c r="HH33" s="51"/>
      <c r="HI33" s="51"/>
      <c r="HJ33" s="51"/>
      <c r="HK33" s="51"/>
      <c r="HL33" s="51"/>
      <c r="HM33" s="51"/>
      <c r="HN33" s="51"/>
      <c r="HO33" s="51"/>
      <c r="HP33" s="51"/>
      <c r="HQ33" s="51"/>
      <c r="HR33" s="51"/>
      <c r="HS33" s="51"/>
      <c r="HT33" s="51"/>
      <c r="HU33" s="51"/>
      <c r="HV33" s="51"/>
      <c r="HW33" s="51"/>
      <c r="HX33" s="51"/>
      <c r="HY33" s="51"/>
      <c r="HZ33" s="51"/>
      <c r="IA33" s="51"/>
      <c r="IB33" s="51"/>
      <c r="IC33" s="51"/>
      <c r="ID33" s="51"/>
      <c r="IE33" s="51"/>
      <c r="IF33" s="51"/>
      <c r="IG33" s="51"/>
      <c r="IH33" s="51"/>
      <c r="II33" s="51"/>
      <c r="IJ33" s="51"/>
      <c r="IK33" s="51"/>
      <c r="IL33" s="51"/>
      <c r="IM33" s="51"/>
      <c r="IN33" s="51"/>
      <c r="IO33" s="51"/>
      <c r="IP33" s="51"/>
      <c r="IQ33" s="51"/>
      <c r="IR33" s="51"/>
      <c r="IS33" s="51"/>
    </row>
    <row r="34" spans="1:253" ht="11.2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  <c r="GQ34" s="51"/>
      <c r="GR34" s="51"/>
      <c r="GS34" s="51"/>
      <c r="GT34" s="51"/>
      <c r="GU34" s="51"/>
      <c r="GV34" s="51"/>
      <c r="GW34" s="51"/>
      <c r="GX34" s="51"/>
      <c r="GY34" s="51"/>
      <c r="GZ34" s="51"/>
      <c r="HA34" s="51"/>
      <c r="HB34" s="51"/>
      <c r="HC34" s="51"/>
      <c r="HD34" s="51"/>
      <c r="HE34" s="51"/>
      <c r="HF34" s="51"/>
      <c r="HG34" s="51"/>
      <c r="HH34" s="51"/>
      <c r="HI34" s="51"/>
      <c r="HJ34" s="51"/>
      <c r="HK34" s="51"/>
      <c r="HL34" s="51"/>
      <c r="HM34" s="51"/>
      <c r="HN34" s="51"/>
      <c r="HO34" s="51"/>
      <c r="HP34" s="51"/>
      <c r="HQ34" s="51"/>
      <c r="HR34" s="51"/>
      <c r="HS34" s="51"/>
      <c r="HT34" s="51"/>
      <c r="HU34" s="51"/>
      <c r="HV34" s="51"/>
      <c r="HW34" s="51"/>
      <c r="HX34" s="51"/>
      <c r="HY34" s="51"/>
      <c r="HZ34" s="51"/>
      <c r="IA34" s="51"/>
      <c r="IB34" s="51"/>
      <c r="IC34" s="51"/>
      <c r="ID34" s="51"/>
      <c r="IE34" s="51"/>
      <c r="IF34" s="51"/>
      <c r="IG34" s="51"/>
      <c r="IH34" s="51"/>
      <c r="II34" s="51"/>
      <c r="IJ34" s="51"/>
      <c r="IK34" s="51"/>
      <c r="IL34" s="51"/>
      <c r="IM34" s="51"/>
      <c r="IN34" s="51"/>
      <c r="IO34" s="51"/>
      <c r="IP34" s="51"/>
      <c r="IQ34" s="51"/>
      <c r="IR34" s="51"/>
      <c r="IS34" s="51"/>
    </row>
    <row r="35" spans="1:253" ht="11.25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  <c r="GQ35" s="51"/>
      <c r="GR35" s="51"/>
      <c r="GS35" s="51"/>
      <c r="GT35" s="51"/>
      <c r="GU35" s="51"/>
      <c r="GV35" s="51"/>
      <c r="GW35" s="51"/>
      <c r="GX35" s="51"/>
      <c r="GY35" s="51"/>
      <c r="GZ35" s="51"/>
      <c r="HA35" s="51"/>
      <c r="HB35" s="51"/>
      <c r="HC35" s="51"/>
      <c r="HD35" s="51"/>
      <c r="HE35" s="51"/>
      <c r="HF35" s="51"/>
      <c r="HG35" s="51"/>
      <c r="HH35" s="51"/>
      <c r="HI35" s="51"/>
      <c r="HJ35" s="51"/>
      <c r="HK35" s="51"/>
      <c r="HL35" s="51"/>
      <c r="HM35" s="51"/>
      <c r="HN35" s="51"/>
      <c r="HO35" s="51"/>
      <c r="HP35" s="51"/>
      <c r="HQ35" s="51"/>
      <c r="HR35" s="51"/>
      <c r="HS35" s="51"/>
      <c r="HT35" s="51"/>
      <c r="HU35" s="51"/>
      <c r="HV35" s="51"/>
      <c r="HW35" s="51"/>
      <c r="HX35" s="51"/>
      <c r="HY35" s="51"/>
      <c r="HZ35" s="51"/>
      <c r="IA35" s="51"/>
      <c r="IB35" s="51"/>
      <c r="IC35" s="51"/>
      <c r="ID35" s="51"/>
      <c r="IE35" s="51"/>
      <c r="IF35" s="51"/>
      <c r="IG35" s="51"/>
      <c r="IH35" s="51"/>
      <c r="II35" s="51"/>
      <c r="IJ35" s="51"/>
      <c r="IK35" s="51"/>
      <c r="IL35" s="51"/>
      <c r="IM35" s="51"/>
      <c r="IN35" s="51"/>
      <c r="IO35" s="51"/>
      <c r="IP35" s="51"/>
      <c r="IQ35" s="51"/>
      <c r="IR35" s="51"/>
      <c r="IS35" s="51"/>
    </row>
    <row r="36" spans="1:253" ht="11.2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  <c r="GQ36" s="51"/>
      <c r="GR36" s="51"/>
      <c r="GS36" s="51"/>
      <c r="GT36" s="51"/>
      <c r="GU36" s="51"/>
      <c r="GV36" s="51"/>
      <c r="GW36" s="51"/>
      <c r="GX36" s="51"/>
      <c r="GY36" s="51"/>
      <c r="GZ36" s="51"/>
      <c r="HA36" s="51"/>
      <c r="HB36" s="51"/>
      <c r="HC36" s="51"/>
      <c r="HD36" s="51"/>
      <c r="HE36" s="51"/>
      <c r="HF36" s="51"/>
      <c r="HG36" s="51"/>
      <c r="HH36" s="51"/>
      <c r="HI36" s="51"/>
      <c r="HJ36" s="51"/>
      <c r="HK36" s="51"/>
      <c r="HL36" s="51"/>
      <c r="HM36" s="51"/>
      <c r="HN36" s="51"/>
      <c r="HO36" s="51"/>
      <c r="HP36" s="51"/>
      <c r="HQ36" s="51"/>
      <c r="HR36" s="51"/>
      <c r="HS36" s="51"/>
      <c r="HT36" s="51"/>
      <c r="HU36" s="51"/>
      <c r="HV36" s="51"/>
      <c r="HW36" s="51"/>
      <c r="HX36" s="51"/>
      <c r="HY36" s="51"/>
      <c r="HZ36" s="51"/>
      <c r="IA36" s="51"/>
      <c r="IB36" s="51"/>
      <c r="IC36" s="51"/>
      <c r="ID36" s="51"/>
      <c r="IE36" s="51"/>
      <c r="IF36" s="51"/>
      <c r="IG36" s="51"/>
      <c r="IH36" s="51"/>
      <c r="II36" s="51"/>
      <c r="IJ36" s="51"/>
      <c r="IK36" s="51"/>
      <c r="IL36" s="51"/>
      <c r="IM36" s="51"/>
      <c r="IN36" s="51"/>
      <c r="IO36" s="51"/>
      <c r="IP36" s="51"/>
      <c r="IQ36" s="51"/>
      <c r="IR36" s="51"/>
      <c r="IS36" s="51"/>
    </row>
  </sheetData>
  <sheetProtection formatCells="0" formatColumns="0" formatRows="0"/>
  <mergeCells count="10">
    <mergeCell ref="M4:M5"/>
    <mergeCell ref="J4:J5"/>
    <mergeCell ref="K4:K5"/>
    <mergeCell ref="L4:L5"/>
    <mergeCell ref="A4:A5"/>
    <mergeCell ref="E4:E5"/>
    <mergeCell ref="H4:H5"/>
    <mergeCell ref="I4:I5"/>
    <mergeCell ref="F4:F5"/>
    <mergeCell ref="G4:G5"/>
  </mergeCells>
  <printOptions horizontalCentered="1"/>
  <pageMargins left="0.6299212598425197" right="0.6299212598425197" top="0.7874015748031497" bottom="0.7874015748031497" header="0.3937007874015748" footer="0.3937007874015748"/>
  <pageSetup fitToHeight="100" horizontalDpi="1200" verticalDpi="12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C48" sqref="C48"/>
    </sheetView>
  </sheetViews>
  <sheetFormatPr defaultColWidth="9.00390625" defaultRowHeight="14.25"/>
  <cols>
    <col min="1" max="1" width="35.50390625" style="0" customWidth="1"/>
    <col min="2" max="3" width="29.75390625" style="0" customWidth="1"/>
  </cols>
  <sheetData>
    <row r="1" spans="1:2" ht="26.25" customHeight="1">
      <c r="A1" s="102" t="s">
        <v>131</v>
      </c>
      <c r="B1" s="29"/>
    </row>
    <row r="2" spans="1:3" ht="27">
      <c r="A2" s="293" t="s">
        <v>34</v>
      </c>
      <c r="B2" s="293"/>
      <c r="C2" s="294"/>
    </row>
    <row r="3" spans="1:3" s="33" customFormat="1" ht="26.25" customHeight="1">
      <c r="A3" s="102" t="s">
        <v>395</v>
      </c>
      <c r="B3" s="102"/>
      <c r="C3" s="103" t="s">
        <v>92</v>
      </c>
    </row>
    <row r="4" spans="1:3" s="30" customFormat="1" ht="30" customHeight="1">
      <c r="A4" s="323" t="s">
        <v>12</v>
      </c>
      <c r="B4" s="325" t="s">
        <v>35</v>
      </c>
      <c r="C4" s="326"/>
    </row>
    <row r="5" spans="1:3" s="30" customFormat="1" ht="30" customHeight="1">
      <c r="A5" s="324"/>
      <c r="B5" s="31" t="s">
        <v>49</v>
      </c>
      <c r="C5" s="31" t="s">
        <v>308</v>
      </c>
    </row>
    <row r="6" spans="1:3" s="33" customFormat="1" ht="30" customHeight="1">
      <c r="A6" s="32" t="s">
        <v>13</v>
      </c>
      <c r="B6" s="32">
        <v>327.6</v>
      </c>
      <c r="C6" s="32">
        <v>262.8</v>
      </c>
    </row>
    <row r="7" spans="1:3" ht="30" customHeight="1">
      <c r="A7" s="34" t="s">
        <v>14</v>
      </c>
      <c r="B7" s="34"/>
      <c r="C7" s="35"/>
    </row>
    <row r="8" spans="1:3" ht="30" customHeight="1">
      <c r="A8" s="35" t="s">
        <v>15</v>
      </c>
      <c r="B8" s="35">
        <v>21.5</v>
      </c>
      <c r="C8" s="35">
        <v>24.2</v>
      </c>
    </row>
    <row r="9" spans="1:3" ht="30" customHeight="1">
      <c r="A9" s="35" t="s">
        <v>16</v>
      </c>
      <c r="B9" s="35">
        <v>306.1</v>
      </c>
      <c r="C9" s="35">
        <v>238.6</v>
      </c>
    </row>
    <row r="10" spans="1:3" ht="30" customHeight="1">
      <c r="A10" s="35" t="s">
        <v>29</v>
      </c>
      <c r="B10" s="35"/>
      <c r="C10" s="35"/>
    </row>
    <row r="11" spans="1:3" ht="30" customHeight="1">
      <c r="A11" s="35" t="s">
        <v>17</v>
      </c>
      <c r="B11" s="35">
        <v>306.1</v>
      </c>
      <c r="C11" s="35">
        <v>238.6</v>
      </c>
    </row>
    <row r="12" ht="14.25" hidden="1"/>
    <row r="13" ht="14.25" hidden="1"/>
    <row r="14" ht="14.25" hidden="1"/>
    <row r="15" ht="97.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9" customHeight="1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</sheetData>
  <mergeCells count="3">
    <mergeCell ref="A2:C2"/>
    <mergeCell ref="A4:A5"/>
    <mergeCell ref="B4:C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2017-02-09T05:41:45Z</cp:lastPrinted>
  <dcterms:created xsi:type="dcterms:W3CDTF">1996-12-17T01:32:42Z</dcterms:created>
  <dcterms:modified xsi:type="dcterms:W3CDTF">2017-02-15T01:58:32Z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