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8855"/>
  </bookViews>
  <sheets>
    <sheet name="1" sheetId="1" r:id="rId1"/>
    <sheet name="2" sheetId="2" r:id="rId2"/>
    <sheet name="3" sheetId="3" r:id="rId3"/>
    <sheet name="4" sheetId="4" r:id="rId4"/>
    <sheet name="5" sheetId="5" r:id="rId5"/>
    <sheet name="6" sheetId="6" r:id="rId6"/>
    <sheet name="7" sheetId="7" r:id="rId7"/>
    <sheet name="8" sheetId="9" r:id="rId8"/>
    <sheet name="9" sheetId="10" r:id="rId9"/>
    <sheet name="10" sheetId="11" r:id="rId10"/>
    <sheet name="11" sheetId="12" r:id="rId11"/>
    <sheet name="12" sheetId="13" r:id="rId12"/>
    <sheet name="13" sheetId="15" r:id="rId13"/>
    <sheet name="14" sheetId="16" r:id="rId14"/>
    <sheet name="15" sheetId="17" r:id="rId15"/>
    <sheet name="16" sheetId="18" r:id="rId16"/>
    <sheet name="17" sheetId="19" r:id="rId17"/>
    <sheet name="18" sheetId="20" r:id="rId18"/>
    <sheet name="19" sheetId="21" r:id="rId19"/>
    <sheet name="20" sheetId="22" r:id="rId20"/>
    <sheet name="21" sheetId="8" r:id="rId21"/>
    <sheet name="22" sheetId="14" r:id="rId22"/>
    <sheet name="23" sheetId="29" r:id="rId23"/>
    <sheet name="24" sheetId="30" r:id="rId24"/>
    <sheet name="25" sheetId="23" r:id="rId25"/>
    <sheet name="26" sheetId="24" r:id="rId26"/>
    <sheet name="27" sheetId="25" r:id="rId27"/>
    <sheet name="28" sheetId="26" r:id="rId28"/>
    <sheet name="29" sheetId="27" r:id="rId29"/>
    <sheet name="30" sheetId="28" r:id="rId30"/>
  </sheets>
  <externalReferences>
    <externalReference r:id="rId31"/>
  </externalReferences>
  <calcPr calcId="144525"/>
</workbook>
</file>

<file path=xl/sharedStrings.xml><?xml version="1.0" encoding="utf-8"?>
<sst xmlns="http://schemas.openxmlformats.org/spreadsheetml/2006/main" count="3193" uniqueCount="2400">
  <si>
    <t>2024年度台安县一般公共预算收入决算总表</t>
  </si>
  <si>
    <t>单位:万元</t>
  </si>
  <si>
    <t>预算科目</t>
  </si>
  <si>
    <t>预算数</t>
  </si>
  <si>
    <t>调整预算数</t>
  </si>
  <si>
    <t>决算数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</si>
  <si>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</si>
  <si>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</si>
  <si>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</si>
  <si>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</si>
  <si>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</si>
  <si>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</si>
  <si>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</si>
  <si>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</si>
  <si>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</si>
  <si>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</si>
  <si>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</si>
  <si>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</si>
  <si>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</si>
  <si>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</si>
  <si>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</si>
  <si>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</si>
  <si>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</si>
  <si>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</si>
  <si>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</si>
  <si>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</si>
  <si>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</si>
  <si>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</si>
  <si>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</si>
  <si>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</si>
  <si>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2024年度台安县一般公共预算支出决算总表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</si>
  <si>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</si>
  <si>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</si>
  <si>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</si>
  <si>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</si>
  <si>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</si>
  <si>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</si>
  <si>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</si>
  <si>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</si>
  <si>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</si>
  <si>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</si>
  <si>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</si>
  <si>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</si>
  <si>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</si>
  <si>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</si>
  <si>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</si>
  <si>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</si>
  <si>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</si>
  <si>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</si>
  <si>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</si>
  <si>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</si>
  <si>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</si>
  <si>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</si>
  <si>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</si>
  <si>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</si>
  <si>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</si>
  <si>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本 年 支 出 合 计</t>
  </si>
  <si>
    <t>2024年度台安县本级一般公共预算收入决算表</t>
  </si>
  <si>
    <t>2024年度台安县本级一般公共预算支出决算表</t>
  </si>
  <si>
    <t>二十二、其他支出</t>
  </si>
  <si>
    <t>二十三、债务付息支出</t>
  </si>
  <si>
    <t>二十四、债务发行费用支出</t>
  </si>
  <si>
    <t>2024年度台安县一般公共预算支出决算经济分类决算表</t>
  </si>
  <si>
    <t>科目名称</t>
  </si>
  <si>
    <t>一般公共预算支出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</si>
  <si>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</si>
  <si>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</si>
  <si>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</si>
  <si>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</si>
  <si>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</si>
  <si>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</si>
  <si>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</si>
  <si>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</si>
  <si>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</si>
  <si>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</si>
  <si>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</si>
  <si>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</si>
  <si>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</si>
  <si>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</si>
  <si>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</si>
  <si>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</si>
  <si>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</si>
  <si>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</si>
  <si>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</si>
  <si>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</si>
  <si>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</si>
  <si>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</si>
  <si>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</si>
  <si>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</si>
  <si>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</si>
  <si>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</si>
  <si>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</si>
  <si>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</si>
  <si>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</si>
  <si>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</si>
  <si>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</si>
  <si>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</si>
  <si>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</si>
  <si>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</si>
  <si>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</si>
  <si>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</si>
  <si>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</si>
  <si>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</si>
  <si>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</si>
  <si>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</si>
  <si>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</si>
  <si>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</si>
  <si>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</si>
  <si>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</si>
  <si>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</si>
  <si>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</si>
  <si>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</si>
  <si>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</si>
  <si>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</si>
  <si>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</si>
  <si>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</si>
  <si>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</si>
  <si>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</si>
  <si>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</si>
  <si>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</si>
  <si>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</si>
  <si>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</si>
  <si>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</si>
  <si>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</si>
  <si>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</si>
  <si>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</si>
  <si>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 xml:space="preserve">  其他支出</t>
  </si>
  <si>
    <t>2024年台安县一般公共预算(基本)支出决算经济分类表</t>
  </si>
  <si>
    <t>单位：万元</t>
  </si>
  <si>
    <t>2024年度台安县一般公共预算转移性和债务相关收支决算明细表</t>
  </si>
  <si>
    <t>一、返还性收入</t>
  </si>
  <si>
    <t xml:space="preserve">    农林水共同财政事权转移支付收入  </t>
  </si>
  <si>
    <t xml:space="preserve">    所得税基数返还收入</t>
  </si>
  <si>
    <t xml:space="preserve">    交通运输共同财政事权转移支付收入  </t>
  </si>
  <si>
    <t xml:space="preserve">    成品油税费改革税收返还收入</t>
  </si>
  <si>
    <t xml:space="preserve">    资源勘探工业信息等共同财政事权转移支付收入  </t>
  </si>
  <si>
    <t xml:space="preserve">    增值税税收返还收入</t>
  </si>
  <si>
    <t xml:space="preserve">    商业服务业等共同财政事权转移支付收入  </t>
  </si>
  <si>
    <t xml:space="preserve">    消费税税收返还收入</t>
  </si>
  <si>
    <t xml:space="preserve">    金融共同财政事权转移支付收入  </t>
  </si>
  <si>
    <t xml:space="preserve">    增值税“五五分享”税收返还收入</t>
  </si>
  <si>
    <t xml:space="preserve">    自然资源海洋气象等共同财政事权转移支付收入  </t>
  </si>
  <si>
    <t xml:space="preserve">    其他返还性收入</t>
  </si>
  <si>
    <t xml:space="preserve">    住房保障共同财政事权转移支付收入  </t>
  </si>
  <si>
    <t>二、一般性转移支付收入</t>
  </si>
  <si>
    <t xml:space="preserve">    粮油物资储备共同财政事权转移支付收入  </t>
  </si>
  <si>
    <t xml:space="preserve">    体制补助收入</t>
  </si>
  <si>
    <t xml:space="preserve">    灾害防治及应急管理共同财政事权转移支付收入  </t>
  </si>
  <si>
    <t xml:space="preserve">    均衡性转移支付收入</t>
  </si>
  <si>
    <t xml:space="preserve">    其他共同财政事权转移支付收入  </t>
  </si>
  <si>
    <t xml:space="preserve">    县级基本财力保障机制奖补资金收入</t>
  </si>
  <si>
    <t xml:space="preserve">    其他一般性转移支付收入</t>
  </si>
  <si>
    <t xml:space="preserve">    结算补助收入</t>
  </si>
  <si>
    <t>三、专项转移支付收入</t>
  </si>
  <si>
    <t xml:space="preserve">    资源枯竭型城市转移支付补助收入</t>
  </si>
  <si>
    <t>　　一般公共服务</t>
  </si>
  <si>
    <t xml:space="preserve">    企业事业单位划转补助收入</t>
  </si>
  <si>
    <t>　　外交</t>
  </si>
  <si>
    <t xml:space="preserve">    产粮(油)大县奖励资金收入</t>
  </si>
  <si>
    <t>　　国防</t>
  </si>
  <si>
    <t xml:space="preserve">    重点生态功能区转移支付收入</t>
  </si>
  <si>
    <t>　　公共安全</t>
  </si>
  <si>
    <t xml:space="preserve">    固定数额补助收入</t>
  </si>
  <si>
    <t>　　教育</t>
  </si>
  <si>
    <t xml:space="preserve">    革命老区转移支付收入</t>
  </si>
  <si>
    <t>　　科学技术</t>
  </si>
  <si>
    <t xml:space="preserve">    民族地区转移支付收入</t>
  </si>
  <si>
    <t xml:space="preserve">    文化旅游体育与传媒</t>
  </si>
  <si>
    <t xml:space="preserve">    边境地区转移支付收入</t>
  </si>
  <si>
    <t>　　社会保障和就业</t>
  </si>
  <si>
    <t xml:space="preserve">    巩固脱贫攻坚成果衔接乡村振兴转移支付收入</t>
  </si>
  <si>
    <t xml:space="preserve">    卫生健康</t>
  </si>
  <si>
    <t xml:space="preserve">    一般公共服务共同财政事权转移支付收入  </t>
  </si>
  <si>
    <t>　　节能环保</t>
  </si>
  <si>
    <t xml:space="preserve">    外交共同财政事权转移支付收入  </t>
  </si>
  <si>
    <t>　　城乡社区</t>
  </si>
  <si>
    <t xml:space="preserve">    国防共同财政事权转移支付收入  </t>
  </si>
  <si>
    <t>　　农林水</t>
  </si>
  <si>
    <t xml:space="preserve">    公共安全共同财政事权转移支付收入  </t>
  </si>
  <si>
    <t>　　交通运输</t>
  </si>
  <si>
    <t xml:space="preserve">    教育共同财政事权转移支付收入  </t>
  </si>
  <si>
    <t>　　资源勘探工业信息等</t>
  </si>
  <si>
    <t xml:space="preserve">    科学技术共同财政事权转移支付收入  </t>
  </si>
  <si>
    <t>　　商业服务业等</t>
  </si>
  <si>
    <t xml:space="preserve">    文化旅游体育与传媒共同财政事权转移支付收入  </t>
  </si>
  <si>
    <t>　　金融</t>
  </si>
  <si>
    <t xml:space="preserve">    社会保障和就业共同财政事权转移支付收入  </t>
  </si>
  <si>
    <t xml:space="preserve">    自然资源海洋气象等</t>
  </si>
  <si>
    <t xml:space="preserve">    医疗卫生共同财政事权转移支付收入  </t>
  </si>
  <si>
    <t>　　住房保障</t>
  </si>
  <si>
    <t xml:space="preserve">    节能环保共同财政事权转移支付收入  </t>
  </si>
  <si>
    <t>　　粮油物资储备</t>
  </si>
  <si>
    <t xml:space="preserve">    城乡社区共同财政事权转移支付收入  </t>
  </si>
  <si>
    <t xml:space="preserve">    灾害防治及应急管理</t>
  </si>
  <si>
    <t>　　其他收入</t>
  </si>
  <si>
    <t>四、债务(转贷)收入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</si>
  <si>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</si>
  <si>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</si>
  <si>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</si>
  <si>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</si>
  <si>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五、调入资金</t>
  </si>
  <si>
    <t xml:space="preserve">    从政府性基金预算调入 </t>
  </si>
  <si>
    <t xml:space="preserve">    从国有资本经营预算调入</t>
  </si>
  <si>
    <t xml:space="preserve">    从其他资金调入</t>
  </si>
  <si>
    <t>六、区域间转移性收入</t>
  </si>
  <si>
    <t xml:space="preserve">    接受其他地区援助收入</t>
  </si>
  <si>
    <t xml:space="preserve">    生态保护补偿转移性收入</t>
  </si>
  <si>
    <t xml:space="preserve">    土地指标调剂转移性收入</t>
  </si>
  <si>
    <t xml:space="preserve">    其他转移性收入</t>
  </si>
  <si>
    <t>七、上解上级支出</t>
  </si>
  <si>
    <t>　  体制上解支出</t>
  </si>
  <si>
    <t>　  专项上解支出</t>
  </si>
  <si>
    <t>八、债务还本支出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</si>
  <si>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</si>
  <si>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</si>
  <si>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</si>
  <si>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</si>
  <si>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九、区域间转移性支出</t>
  </si>
  <si>
    <t xml:space="preserve">    援助其他地区支出</t>
  </si>
  <si>
    <t xml:space="preserve">    生态保护补偿转移性支出</t>
  </si>
  <si>
    <t xml:space="preserve">    土地指标调剂转移性支出</t>
  </si>
  <si>
    <t xml:space="preserve">    其他转移性支出</t>
  </si>
  <si>
    <t>2024年度台安县政府性基金预算收入决算总表</t>
  </si>
  <si>
    <t xml:space="preserve">    其中：  国有土地使用权出让收入</t>
  </si>
  <si>
    <t xml:space="preserve">      城市基础设施配套费收入</t>
  </si>
  <si>
    <t xml:space="preserve">      污水处理费收入</t>
  </si>
  <si>
    <r>
      <rPr>
        <b/>
        <sz val="18"/>
        <rFont val="宋体"/>
        <charset val="134"/>
      </rPr>
      <t>202</t>
    </r>
    <r>
      <rPr>
        <b/>
        <sz val="18"/>
        <rFont val="宋体"/>
        <charset val="134"/>
      </rPr>
      <t>4</t>
    </r>
    <r>
      <rPr>
        <b/>
        <sz val="18"/>
        <rFont val="宋体"/>
        <charset val="134"/>
      </rPr>
      <t>年度台安县政府性基金预算支出决算总表</t>
    </r>
  </si>
  <si>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</si>
  <si>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</si>
  <si>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</si>
  <si>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</si>
  <si>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</si>
  <si>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</si>
  <si>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</si>
  <si>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</si>
  <si>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</si>
  <si>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</si>
  <si>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自然资源海洋气象等支出</t>
  </si>
  <si>
    <t>住房保障支出</t>
  </si>
  <si>
    <t>粮油物资储备支出</t>
  </si>
  <si>
    <t>灾害防治及应急管理支出</t>
  </si>
  <si>
    <t>债务付息支出</t>
  </si>
  <si>
    <t>债务发行费用支出</t>
  </si>
  <si>
    <t>抗疫特别国债安排的支出</t>
  </si>
  <si>
    <r>
      <rPr>
        <b/>
        <sz val="18"/>
        <rFont val="宋体"/>
        <charset val="134"/>
      </rPr>
      <t>202</t>
    </r>
    <r>
      <rPr>
        <b/>
        <sz val="18"/>
        <rFont val="宋体"/>
        <charset val="134"/>
      </rPr>
      <t>4</t>
    </r>
    <r>
      <rPr>
        <b/>
        <sz val="18"/>
        <rFont val="宋体"/>
        <charset val="134"/>
      </rPr>
      <t>年度台安县本级政府性基金预算收入决算表</t>
    </r>
  </si>
  <si>
    <t>收入项目</t>
  </si>
  <si>
    <t>国有土地使用权出让相关收入</t>
  </si>
  <si>
    <t>国有土地收益基金相关收入</t>
  </si>
  <si>
    <t>农业土地开发资金相关收入</t>
  </si>
  <si>
    <t>城市基础设施配套费相关收入</t>
  </si>
  <si>
    <t>污水处理费相关收入</t>
  </si>
  <si>
    <t>车辆通行费相关收入</t>
  </si>
  <si>
    <t>彩票公益金收入</t>
  </si>
  <si>
    <t>其他各项政府性基金相关收入</t>
  </si>
  <si>
    <r>
      <rPr>
        <b/>
        <sz val="18"/>
        <color indexed="8"/>
        <rFont val="宋体"/>
        <charset val="134"/>
      </rPr>
      <t>202</t>
    </r>
    <r>
      <rPr>
        <b/>
        <sz val="18"/>
        <color indexed="8"/>
        <rFont val="宋体"/>
        <charset val="134"/>
      </rPr>
      <t>4</t>
    </r>
    <r>
      <rPr>
        <b/>
        <sz val="18"/>
        <color indexed="8"/>
        <rFont val="宋体"/>
        <charset val="134"/>
      </rPr>
      <t>年度台安县本级政府性基金预算支出决算表</t>
    </r>
  </si>
  <si>
    <t>支出项目</t>
  </si>
  <si>
    <t>国有土地使用权出让相关支出</t>
  </si>
  <si>
    <t>国有土地收益基金相关支出</t>
  </si>
  <si>
    <t>农业土地开发资金相关支出</t>
  </si>
  <si>
    <t>城市基础设施配套费相关支出</t>
  </si>
  <si>
    <t>污水处理费相关支出</t>
  </si>
  <si>
    <t>车辆通行费相关支出</t>
  </si>
  <si>
    <t>彩票公益金安排的支出</t>
  </si>
  <si>
    <t>其他各项政府性基金相关支出</t>
  </si>
  <si>
    <t>项目</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</si>
  <si>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</si>
  <si>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</si>
  <si>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</si>
  <si>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</si>
  <si>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</si>
  <si>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</si>
  <si>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</si>
  <si>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</si>
  <si>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</si>
  <si>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</si>
  <si>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</si>
  <si>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</si>
  <si>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</si>
  <si>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超长期特别国债转移支付收入</t>
  </si>
  <si>
    <t xml:space="preserve">    超长期特别国债转移支付支出</t>
  </si>
  <si>
    <t xml:space="preserve">    其他支出</t>
  </si>
  <si>
    <t>政府性基金预算下级上解收入</t>
  </si>
  <si>
    <t>政府性基金预算上解上级支出</t>
  </si>
  <si>
    <t xml:space="preserve">  抗疫特别国债还本上解收入</t>
  </si>
  <si>
    <t xml:space="preserve">  抗疫特别国债还本上解支出</t>
  </si>
  <si>
    <t xml:space="preserve">  超长期特别国债还本上解收入</t>
  </si>
  <si>
    <t xml:space="preserve">  超长期特别国债还本上解支出</t>
  </si>
  <si>
    <t xml:space="preserve">  其他政府性基金上解收入</t>
  </si>
  <si>
    <t xml:space="preserve">  其他政府性基金上解支出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</si>
  <si>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</si>
  <si>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</si>
  <si>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</si>
  <si>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</si>
  <si>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</si>
  <si>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</si>
  <si>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从一般公共预算调入用于补充超长期特别国债偿债备付金的资金</t>
  </si>
  <si>
    <t xml:space="preserve">    从一般公共预算调入用于偿还超长期特别国债本金的资金</t>
  </si>
  <si>
    <t xml:space="preserve">    从一般公共预算调入的其他资金</t>
  </si>
  <si>
    <t xml:space="preserve">    从国有资本经营预算调入用于补充超长期特别国债偿债备付金的资金</t>
  </si>
  <si>
    <t xml:space="preserve">    从国有资本经营预算调入用于偿还超长期特别国债本金的资金</t>
  </si>
  <si>
    <t xml:space="preserve">    其他调入资金</t>
  </si>
  <si>
    <t>债务收入</t>
  </si>
  <si>
    <t>债务还本支出</t>
  </si>
  <si>
    <t xml:space="preserve">  中央政府债务收入</t>
  </si>
  <si>
    <t xml:space="preserve">  地方政府专项债务还本支出</t>
  </si>
  <si>
    <t xml:space="preserve">    超长期特别国债收入</t>
  </si>
  <si>
    <t xml:space="preserve">  抗疫特别国债还本支出</t>
  </si>
  <si>
    <t xml:space="preserve">  地方政府债务收入</t>
  </si>
  <si>
    <t xml:space="preserve">  超长期特别国债还本支出</t>
  </si>
  <si>
    <t xml:space="preserve">    专项债务收入</t>
  </si>
  <si>
    <t>债务转贷支出</t>
  </si>
  <si>
    <t>债务转贷收入</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</si>
  <si>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</si>
  <si>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</si>
  <si>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</si>
  <si>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</si>
  <si>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</si>
  <si>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动用偿债备付金</t>
  </si>
  <si>
    <t>偿债备付金</t>
  </si>
  <si>
    <t xml:space="preserve">  动用超长期特别国债偿债备付金</t>
  </si>
  <si>
    <t xml:space="preserve">  安排超长期特别国债偿债备付金</t>
  </si>
  <si>
    <t>待偿债再融资专项债券结余</t>
  </si>
  <si>
    <t>政府性基金预算年终结余</t>
  </si>
  <si>
    <t>收　　入　　总　　计　</t>
  </si>
  <si>
    <t>支　　出　　总　　计　</t>
  </si>
  <si>
    <t>2024年度台安县国有资本经营预算收入决算总表</t>
  </si>
  <si>
    <t>利润收入</t>
  </si>
  <si>
    <t>股利、股息收入</t>
  </si>
  <si>
    <t>产权转让收入</t>
  </si>
  <si>
    <t>清算收入</t>
  </si>
  <si>
    <t>其他国有资本经营预算收入</t>
  </si>
  <si>
    <t>2024年度台安县国有资本经营预算支出决算总表</t>
  </si>
  <si>
    <t xml:space="preserve">                                                                                 单位：万元</t>
  </si>
  <si>
    <t>解决历史遗留问题及改革成本支出</t>
  </si>
  <si>
    <t>国有企业资本金注入</t>
  </si>
  <si>
    <t>国有企业政策性补贴</t>
  </si>
  <si>
    <t>其他国有资本经营预算支出</t>
  </si>
  <si>
    <t>2024年度台安县本级国有资本经营预算收入决算表</t>
  </si>
  <si>
    <t xml:space="preserve">                                                         单位:万元</t>
  </si>
  <si>
    <t>决算数合计</t>
  </si>
  <si>
    <r>
      <rPr>
        <b/>
        <sz val="16"/>
        <rFont val="宋体"/>
        <charset val="134"/>
      </rPr>
      <t>202</t>
    </r>
    <r>
      <rPr>
        <b/>
        <sz val="16"/>
        <rFont val="宋体"/>
        <charset val="134"/>
      </rPr>
      <t>4</t>
    </r>
    <r>
      <rPr>
        <b/>
        <sz val="16"/>
        <rFont val="宋体"/>
        <charset val="134"/>
      </rPr>
      <t>年度台安县本级国有资本经营预算支出决算表</t>
    </r>
  </si>
  <si>
    <t xml:space="preserve">                                                              单位:万元</t>
  </si>
  <si>
    <t>2024年度台安县社会保险基金预算收入决算表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</si>
  <si>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</si>
  <si>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</si>
  <si>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</si>
  <si>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</si>
  <si>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</si>
  <si>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</si>
  <si>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</si>
  <si>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</si>
  <si>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</si>
  <si>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</si>
  <si>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</si>
  <si>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</si>
  <si>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</si>
  <si>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</si>
  <si>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</si>
  <si>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</si>
  <si>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</si>
  <si>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2024年度台安县社会保险基金预算支出决算表</t>
  </si>
  <si>
    <t>二、支出</t>
  </si>
  <si>
    <t xml:space="preserve">   其中:社会保险待遇支出</t>
  </si>
  <si>
    <t xml:space="preserve">        转移支出</t>
  </si>
  <si>
    <t xml:space="preserve">        其他支出</t>
  </si>
  <si>
    <t xml:space="preserve">        全国统筹调剂资金支出</t>
  </si>
  <si>
    <t>2024年度台安县本级社会保险基金预算收入决算表</t>
  </si>
  <si>
    <t>2024年度台安县本级社会保险基金预算支出决算表</t>
  </si>
  <si>
    <t>2024年度台安县地方政府一般债务限额余额情况决算表</t>
  </si>
  <si>
    <t>上年末地方政府债务余额</t>
  </si>
  <si>
    <t>本年地方政府债务余额限额</t>
  </si>
  <si>
    <t>本年地方政府债务(转贷)收入</t>
  </si>
  <si>
    <t>本年地方政府债务还本支出</t>
  </si>
  <si>
    <t>年末地方政府债务余额</t>
  </si>
  <si>
    <t>2024年度台安县地方政府专项债务限额余额情况表</t>
  </si>
  <si>
    <t>2024年地方政府一般债务付息、发行费、债务还本支出表</t>
  </si>
  <si>
    <t xml:space="preserve">                     单位：万元</t>
  </si>
  <si>
    <t>金额</t>
  </si>
  <si>
    <t>一般债务付息</t>
  </si>
  <si>
    <t>一般债务发行费</t>
  </si>
  <si>
    <t>一般债务还本</t>
  </si>
  <si>
    <t>2024年地方政府专项债务付息、发行费、债务还本支出表</t>
  </si>
  <si>
    <t>专项债务付息</t>
  </si>
  <si>
    <t>专项债务发行费</t>
  </si>
  <si>
    <t>专项债务还本</t>
  </si>
  <si>
    <t>科目编码</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</si>
  <si>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</si>
  <si>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</si>
  <si>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</si>
  <si>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</si>
  <si>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</si>
  <si>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</si>
  <si>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</si>
  <si>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</si>
  <si>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</si>
  <si>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</si>
  <si>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</si>
  <si>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</si>
  <si>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</si>
  <si>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</si>
  <si>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</si>
  <si>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</si>
  <si>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</si>
  <si>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</si>
  <si>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</si>
  <si>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</si>
  <si>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</si>
  <si>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</si>
  <si>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</si>
  <si>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</si>
  <si>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</si>
  <si>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</si>
  <si>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</si>
  <si>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</si>
  <si>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</si>
  <si>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</si>
  <si>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</si>
  <si>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</si>
  <si>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</si>
  <si>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</si>
  <si>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</si>
  <si>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</si>
  <si>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</si>
  <si>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</si>
  <si>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</si>
  <si>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</si>
  <si>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</si>
  <si>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</si>
  <si>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</si>
  <si>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</si>
  <si>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</si>
  <si>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</si>
  <si>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</si>
  <si>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</si>
  <si>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</si>
  <si>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</si>
  <si>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</si>
  <si>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</si>
  <si>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</si>
  <si>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</si>
  <si>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</si>
  <si>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</si>
  <si>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</si>
  <si>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</si>
  <si>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</si>
  <si>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</si>
  <si>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</si>
  <si>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</si>
  <si>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</si>
  <si>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</si>
  <si>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</si>
  <si>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</si>
  <si>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</si>
  <si>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</si>
  <si>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</si>
  <si>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</si>
  <si>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</si>
  <si>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</si>
  <si>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</si>
  <si>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</si>
  <si>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</si>
  <si>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</si>
  <si>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</si>
  <si>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</si>
  <si>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</si>
  <si>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</si>
  <si>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</si>
  <si>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</si>
  <si>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</si>
  <si>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</si>
  <si>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</si>
  <si>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</si>
  <si>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</si>
  <si>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</si>
  <si>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</si>
  <si>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</si>
  <si>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</si>
  <si>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</si>
  <si>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</si>
  <si>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</si>
  <si>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</si>
  <si>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</si>
  <si>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</si>
  <si>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</si>
  <si>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</si>
  <si>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</si>
  <si>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</si>
  <si>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</si>
  <si>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</si>
  <si>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</si>
  <si>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</si>
  <si>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</si>
  <si>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</si>
  <si>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</si>
  <si>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</si>
  <si>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</si>
  <si>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</si>
  <si>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</si>
  <si>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</si>
  <si>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</si>
  <si>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</si>
  <si>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</si>
  <si>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</si>
  <si>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</si>
  <si>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</si>
  <si>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</si>
  <si>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</si>
  <si>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</si>
  <si>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</si>
  <si>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</si>
  <si>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</si>
  <si>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</si>
  <si>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</si>
  <si>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</si>
  <si>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</si>
  <si>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</si>
  <si>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</si>
  <si>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</si>
  <si>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</si>
  <si>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</si>
  <si>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</si>
  <si>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</si>
  <si>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</si>
  <si>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</si>
  <si>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</si>
  <si>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</si>
  <si>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</si>
  <si>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</si>
  <si>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</si>
  <si>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</si>
  <si>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</si>
  <si>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</si>
  <si>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</si>
  <si>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</si>
  <si>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</si>
  <si>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</si>
  <si>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</si>
  <si>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</si>
  <si>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</si>
  <si>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</si>
  <si>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</si>
  <si>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</si>
  <si>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</si>
  <si>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</si>
  <si>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</si>
  <si>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</si>
  <si>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</si>
  <si>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</si>
  <si>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</si>
  <si>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</si>
  <si>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</si>
  <si>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</si>
  <si>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</si>
  <si>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</si>
  <si>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</si>
  <si>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</si>
  <si>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</si>
  <si>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</si>
  <si>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</si>
  <si>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</si>
  <si>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</si>
  <si>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</si>
  <si>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</si>
  <si>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</si>
  <si>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</si>
  <si>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</si>
  <si>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</si>
  <si>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</si>
  <si>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</si>
  <si>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</si>
  <si>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</si>
  <si>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</si>
  <si>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</si>
  <si>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</si>
  <si>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</si>
  <si>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</si>
  <si>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</si>
  <si>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</si>
  <si>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</si>
  <si>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</si>
  <si>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</si>
  <si>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</si>
  <si>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</si>
  <si>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</si>
  <si>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</si>
  <si>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</si>
  <si>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</si>
  <si>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</si>
  <si>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</si>
  <si>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</si>
  <si>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</si>
  <si>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</si>
  <si>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</si>
  <si>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</si>
  <si>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</si>
  <si>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</si>
  <si>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</si>
  <si>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</si>
  <si>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</si>
  <si>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</si>
  <si>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</si>
  <si>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</si>
  <si>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</si>
  <si>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</si>
  <si>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</si>
  <si>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</si>
  <si>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</si>
  <si>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</si>
  <si>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</si>
  <si>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</si>
  <si>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</si>
  <si>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</si>
  <si>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</si>
  <si>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</si>
  <si>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</si>
  <si>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</si>
  <si>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</si>
  <si>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</si>
  <si>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</si>
  <si>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</si>
  <si>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</si>
  <si>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</si>
  <si>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</si>
  <si>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</si>
  <si>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</si>
  <si>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</si>
  <si>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</si>
  <si>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</si>
  <si>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</si>
  <si>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</si>
  <si>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</si>
  <si>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</si>
  <si>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</si>
  <si>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</si>
  <si>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</si>
  <si>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</si>
  <si>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</si>
  <si>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</si>
  <si>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</si>
  <si>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</si>
  <si>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</si>
  <si>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</si>
  <si>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</si>
  <si>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</si>
  <si>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</si>
  <si>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</si>
  <si>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</si>
  <si>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</si>
  <si>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</si>
  <si>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</si>
  <si>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</si>
  <si>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</si>
  <si>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</si>
  <si>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</si>
  <si>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</si>
  <si>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</si>
  <si>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</si>
  <si>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</si>
  <si>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</si>
  <si>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</si>
  <si>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</si>
  <si>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</si>
  <si>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</si>
  <si>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</si>
  <si>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</si>
  <si>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</si>
  <si>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</si>
  <si>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</si>
  <si>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</si>
  <si>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</si>
  <si>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</si>
  <si>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</si>
  <si>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</si>
  <si>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</si>
  <si>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</si>
  <si>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</si>
  <si>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</si>
  <si>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</si>
  <si>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</si>
  <si>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</si>
  <si>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</si>
  <si>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</si>
  <si>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</si>
  <si>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</si>
  <si>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</si>
  <si>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</si>
  <si>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</si>
  <si>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</si>
  <si>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</si>
  <si>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</si>
  <si>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</si>
  <si>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</si>
  <si>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</si>
  <si>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</si>
  <si>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</si>
  <si>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</si>
  <si>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</si>
  <si>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</si>
  <si>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</si>
  <si>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</si>
  <si>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</si>
  <si>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</si>
  <si>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</si>
  <si>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</si>
  <si>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</si>
  <si>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</si>
  <si>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</si>
  <si>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</si>
  <si>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</si>
  <si>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</si>
  <si>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</si>
  <si>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</si>
  <si>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</si>
  <si>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</si>
  <si>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</si>
  <si>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</si>
  <si>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</si>
  <si>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</si>
  <si>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</si>
  <si>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</si>
  <si>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</si>
  <si>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</si>
  <si>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</si>
  <si>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</si>
  <si>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</si>
  <si>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</si>
  <si>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</si>
  <si>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</si>
  <si>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</si>
  <si>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</si>
  <si>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</si>
  <si>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</si>
  <si>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</si>
  <si>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</si>
  <si>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</si>
  <si>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</si>
  <si>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</si>
  <si>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</si>
  <si>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</si>
  <si>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</si>
  <si>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</si>
  <si>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</si>
  <si>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</si>
  <si>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</si>
  <si>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</si>
  <si>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</si>
  <si>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</si>
  <si>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</si>
  <si>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</si>
  <si>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</si>
  <si>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</si>
  <si>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</si>
  <si>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</si>
  <si>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</si>
  <si>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</si>
  <si>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</si>
  <si>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</si>
  <si>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</si>
  <si>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</si>
  <si>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</si>
  <si>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</si>
  <si>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</si>
  <si>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</si>
  <si>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</si>
  <si>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</si>
  <si>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</si>
  <si>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</si>
  <si>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</si>
  <si>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</si>
  <si>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</si>
  <si>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</si>
  <si>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</si>
  <si>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</si>
  <si>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</si>
  <si>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</si>
  <si>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</si>
  <si>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</si>
  <si>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</si>
  <si>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</si>
  <si>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</si>
  <si>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</si>
  <si>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</si>
  <si>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</si>
  <si>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</si>
  <si>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</si>
  <si>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</si>
  <si>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</si>
  <si>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</si>
  <si>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</si>
  <si>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</si>
  <si>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</si>
  <si>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</si>
  <si>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</si>
  <si>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</si>
  <si>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</si>
  <si>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</si>
  <si>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</si>
  <si>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</si>
  <si>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</si>
  <si>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</si>
  <si>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</si>
  <si>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</si>
  <si>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</si>
  <si>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</si>
  <si>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</si>
  <si>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</si>
  <si>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</si>
  <si>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</si>
  <si>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</si>
  <si>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</si>
  <si>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</si>
  <si>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</si>
  <si>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</si>
  <si>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</si>
  <si>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</si>
  <si>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</si>
  <si>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</si>
  <si>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</si>
  <si>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</si>
  <si>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</si>
  <si>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</si>
  <si>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</si>
  <si>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</si>
  <si>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</si>
  <si>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</si>
  <si>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</si>
  <si>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</si>
  <si>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</si>
  <si>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</si>
  <si>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</si>
  <si>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</si>
  <si>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</si>
  <si>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</si>
  <si>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</si>
  <si>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</si>
  <si>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</si>
  <si>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</si>
  <si>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</si>
  <si>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</si>
  <si>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</si>
  <si>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</si>
  <si>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</si>
  <si>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</si>
  <si>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</si>
  <si>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</si>
  <si>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</si>
  <si>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</si>
  <si>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</si>
  <si>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</si>
  <si>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</si>
  <si>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</si>
  <si>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</si>
  <si>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</si>
  <si>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</si>
  <si>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</si>
  <si>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</si>
  <si>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</si>
  <si>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</si>
  <si>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</si>
  <si>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</si>
  <si>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</si>
  <si>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</si>
  <si>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</si>
  <si>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</si>
  <si>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</si>
  <si>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</si>
  <si>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</si>
  <si>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</si>
  <si>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</si>
  <si>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</si>
  <si>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</si>
  <si>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</si>
  <si>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</si>
  <si>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</si>
  <si>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</si>
  <si>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</si>
  <si>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</si>
  <si>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</si>
  <si>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</si>
  <si>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</si>
  <si>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</si>
  <si>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</si>
  <si>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</si>
  <si>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</si>
  <si>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</si>
  <si>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</si>
  <si>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</si>
  <si>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</si>
  <si>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</si>
  <si>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</si>
  <si>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</si>
  <si>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</si>
  <si>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</si>
  <si>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</si>
  <si>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</si>
  <si>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</si>
  <si>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</si>
  <si>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</si>
  <si>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</si>
  <si>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</si>
  <si>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</si>
  <si>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</si>
  <si>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</si>
  <si>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</si>
  <si>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</si>
  <si>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</si>
  <si>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</si>
  <si>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</si>
  <si>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</si>
  <si>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</si>
  <si>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</si>
  <si>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</si>
  <si>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</si>
  <si>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</si>
  <si>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</si>
  <si>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</si>
  <si>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</si>
  <si>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</si>
  <si>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</si>
  <si>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</si>
  <si>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</si>
  <si>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</si>
  <si>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</si>
  <si>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</si>
  <si>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</si>
  <si>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</si>
  <si>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</si>
  <si>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</si>
  <si>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</si>
  <si>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</si>
  <si>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</si>
  <si>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</si>
  <si>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</si>
  <si>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</si>
  <si>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</si>
  <si>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</si>
  <si>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</si>
  <si>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</si>
  <si>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</si>
  <si>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</si>
  <si>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</si>
  <si>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</si>
  <si>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</si>
  <si>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</si>
  <si>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</si>
  <si>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</si>
  <si>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</si>
  <si>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</si>
  <si>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</si>
  <si>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</si>
  <si>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</si>
  <si>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</si>
  <si>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</si>
  <si>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</si>
  <si>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</si>
  <si>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</si>
  <si>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</si>
  <si>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</si>
  <si>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</si>
  <si>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</si>
  <si>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</si>
  <si>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</si>
  <si>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</si>
  <si>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</si>
  <si>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</si>
  <si>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</si>
  <si>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</si>
  <si>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</si>
  <si>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</si>
  <si>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</si>
  <si>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</si>
  <si>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</si>
  <si>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</si>
  <si>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</si>
  <si>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</si>
  <si>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</si>
  <si>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</si>
  <si>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</si>
  <si>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</si>
  <si>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</si>
  <si>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</si>
  <si>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</si>
  <si>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</si>
  <si>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</si>
  <si>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</si>
  <si>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</si>
  <si>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</si>
  <si>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</si>
  <si>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</si>
  <si>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</si>
  <si>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</si>
  <si>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</si>
  <si>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</si>
  <si>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</si>
  <si>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</si>
  <si>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</si>
  <si>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</si>
  <si>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</si>
  <si>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</si>
  <si>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</si>
  <si>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</si>
  <si>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</si>
  <si>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</si>
  <si>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</si>
  <si>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</si>
  <si>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</si>
  <si>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</si>
  <si>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</si>
  <si>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</si>
  <si>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</si>
  <si>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</si>
  <si>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</si>
  <si>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</si>
  <si>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</si>
  <si>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</si>
  <si>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</si>
  <si>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</si>
  <si>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</si>
  <si>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</si>
  <si>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</si>
  <si>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</si>
  <si>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</si>
  <si>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</si>
  <si>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</si>
  <si>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</si>
  <si>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</si>
  <si>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</si>
  <si>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</si>
  <si>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</si>
  <si>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</si>
  <si>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</si>
  <si>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</si>
  <si>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</si>
  <si>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</si>
  <si>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</si>
  <si>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</si>
  <si>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</si>
  <si>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</si>
  <si>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</si>
  <si>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</si>
  <si>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</si>
  <si>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</si>
  <si>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</si>
  <si>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</si>
  <si>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</si>
  <si>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</si>
  <si>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</si>
  <si>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</si>
  <si>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</si>
  <si>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</si>
  <si>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</si>
  <si>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</si>
  <si>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</si>
  <si>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</si>
  <si>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</si>
  <si>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</si>
  <si>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</si>
  <si>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</si>
  <si>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</si>
  <si>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</si>
  <si>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</si>
  <si>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</si>
  <si>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</si>
  <si>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</si>
  <si>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</si>
  <si>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</si>
  <si>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</si>
  <si>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</si>
  <si>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</si>
  <si>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</si>
  <si>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</si>
  <si>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</si>
  <si>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</si>
  <si>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</si>
  <si>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</si>
  <si>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</si>
  <si>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</si>
  <si>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</si>
  <si>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</si>
  <si>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</si>
  <si>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</si>
  <si>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</si>
  <si>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</si>
  <si>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</si>
  <si>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</si>
  <si>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</si>
  <si>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</si>
  <si>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</si>
  <si>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</si>
  <si>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</si>
  <si>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</si>
  <si>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</si>
  <si>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</si>
  <si>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</si>
  <si>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</si>
  <si>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</si>
  <si>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</si>
  <si>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</si>
  <si>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</si>
  <si>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</si>
  <si>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</si>
  <si>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</si>
  <si>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</si>
  <si>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</si>
  <si>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</si>
  <si>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</si>
  <si>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</si>
  <si>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</si>
  <si>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</si>
  <si>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</si>
  <si>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</si>
  <si>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</si>
  <si>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</si>
  <si>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</si>
  <si>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</si>
  <si>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</si>
  <si>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</si>
  <si>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</si>
  <si>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</si>
  <si>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</si>
  <si>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</si>
  <si>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</si>
  <si>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</si>
  <si>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</si>
  <si>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</si>
  <si>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</si>
  <si>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</si>
  <si>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</si>
  <si>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</si>
  <si>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</si>
  <si>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</si>
  <si>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</si>
  <si>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</si>
  <si>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</si>
  <si>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</si>
  <si>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</si>
  <si>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</si>
  <si>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</si>
  <si>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</si>
  <si>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</si>
  <si>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</si>
  <si>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</si>
  <si>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</si>
  <si>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</si>
  <si>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</si>
  <si>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</si>
  <si>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</si>
  <si>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</si>
  <si>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</si>
  <si>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</si>
  <si>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</si>
  <si>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</si>
  <si>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</si>
  <si>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</si>
  <si>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</si>
  <si>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</si>
  <si>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</si>
  <si>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</si>
  <si>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</si>
  <si>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</si>
  <si>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</si>
  <si>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</si>
  <si>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</si>
  <si>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</si>
  <si>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</si>
  <si>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</si>
  <si>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</si>
  <si>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</si>
  <si>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</si>
  <si>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</si>
  <si>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</si>
  <si>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</si>
  <si>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</si>
  <si>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</si>
  <si>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</si>
  <si>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</si>
  <si>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</si>
  <si>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</si>
  <si>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</si>
  <si>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</si>
  <si>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</si>
  <si>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</si>
  <si>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</si>
  <si>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</si>
  <si>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</si>
  <si>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</si>
  <si>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</si>
  <si>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</si>
  <si>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</si>
  <si>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</si>
  <si>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</si>
  <si>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</si>
  <si>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</si>
  <si>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</si>
  <si>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</si>
  <si>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</si>
  <si>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</si>
  <si>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</si>
  <si>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</si>
  <si>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</si>
  <si>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</si>
  <si>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</si>
  <si>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</si>
  <si>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</si>
  <si>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</si>
  <si>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</si>
  <si>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</si>
  <si>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</si>
  <si>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</si>
  <si>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</si>
  <si>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</si>
  <si>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</si>
  <si>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</si>
  <si>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</si>
  <si>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</si>
  <si>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</si>
  <si>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</si>
  <si>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</si>
  <si>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</si>
  <si>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</si>
  <si>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</si>
  <si>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</si>
  <si>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</si>
  <si>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</si>
  <si>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</si>
  <si>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</si>
  <si>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</si>
  <si>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</si>
  <si>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</si>
  <si>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</si>
  <si>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</si>
  <si>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</si>
  <si>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</si>
  <si>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</si>
  <si>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</si>
  <si>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</si>
  <si>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</si>
  <si>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</si>
  <si>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</si>
  <si>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</si>
  <si>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</si>
  <si>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</si>
  <si>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</si>
  <si>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</si>
  <si>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</si>
  <si>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</si>
  <si>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</si>
  <si>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</si>
  <si>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</si>
  <si>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</si>
  <si>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</si>
  <si>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</si>
  <si>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</si>
  <si>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</si>
  <si>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</si>
  <si>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</si>
  <si>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</si>
  <si>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</si>
  <si>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</si>
  <si>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</si>
  <si>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</si>
  <si>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</si>
  <si>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</si>
  <si>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</si>
  <si>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</si>
  <si>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</si>
  <si>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</si>
  <si>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</si>
  <si>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</si>
  <si>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</si>
  <si>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</si>
  <si>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</si>
  <si>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</si>
  <si>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</si>
  <si>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</si>
  <si>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</si>
  <si>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</si>
  <si>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</si>
  <si>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</si>
  <si>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</si>
  <si>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</si>
  <si>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</si>
  <si>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</si>
  <si>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</si>
  <si>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</si>
  <si>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</si>
  <si>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</si>
  <si>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</si>
  <si>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</si>
  <si>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</si>
  <si>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</si>
  <si>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</si>
  <si>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</si>
  <si>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</si>
  <si>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</si>
  <si>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</si>
  <si>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</si>
  <si>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</si>
  <si>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</si>
  <si>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</si>
  <si>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</si>
  <si>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</si>
  <si>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</si>
  <si>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</si>
  <si>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</si>
  <si>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</si>
  <si>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</si>
  <si>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</si>
  <si>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</si>
  <si>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</si>
  <si>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</si>
  <si>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</si>
  <si>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</si>
  <si>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</si>
  <si>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</si>
  <si>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</si>
  <si>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</si>
  <si>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</si>
  <si>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</si>
  <si>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</si>
  <si>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</si>
  <si>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</si>
  <si>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</si>
  <si>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</si>
  <si>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</si>
  <si>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</si>
  <si>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</si>
  <si>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</si>
  <si>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</si>
  <si>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</si>
  <si>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</si>
  <si>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</si>
  <si>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</si>
  <si>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</si>
  <si>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</si>
  <si>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</si>
  <si>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</si>
  <si>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</si>
  <si>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</si>
  <si>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</si>
  <si>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</si>
  <si>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</si>
  <si>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</si>
  <si>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</si>
  <si>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</si>
  <si>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</si>
  <si>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</si>
  <si>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</si>
  <si>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</si>
  <si>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</si>
  <si>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</si>
  <si>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</si>
  <si>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</si>
  <si>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</si>
  <si>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</si>
  <si>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</si>
  <si>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</si>
  <si>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</si>
  <si>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</si>
  <si>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</si>
  <si>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</si>
  <si>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</si>
  <si>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</si>
  <si>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</si>
  <si>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 xml:space="preserve">  中央政府国内债务付息支出(款)</t>
  </si>
  <si>
    <t xml:space="preserve">    中央政府国内债务付息支出(项)</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</si>
  <si>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</si>
  <si>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</si>
  <si>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</si>
  <si>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</si>
  <si>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</si>
  <si>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</si>
  <si>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</si>
  <si>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</si>
  <si>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</si>
  <si>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</si>
  <si>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中央政府国内债务发行费用支出(款)</t>
  </si>
  <si>
    <t xml:space="preserve">    中央政府国内债务发行费用支出(项)</t>
  </si>
  <si>
    <t xml:space="preserve">  中央政府国外债务发行费用支出(款)</t>
  </si>
  <si>
    <t xml:space="preserve">    中央政府国外债务发行费用支出(项)</t>
  </si>
  <si>
    <t xml:space="preserve">  地方政府一般债务发行费用支出(款)</t>
  </si>
  <si>
    <t xml:space="preserve">    地方政府一般债务发行费用支出(项)</t>
  </si>
  <si>
    <t xml:space="preserve">  超长期特别国债安排的支出</t>
  </si>
  <si>
    <t xml:space="preserve">    基础教育</t>
  </si>
  <si>
    <t xml:space="preserve">    职业教育</t>
  </si>
  <si>
    <t xml:space="preserve">    特殊教育</t>
  </si>
  <si>
    <t xml:space="preserve">    其他教育支出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</si>
  <si>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</si>
  <si>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</si>
  <si>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</si>
  <si>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</si>
  <si>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</si>
  <si>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</si>
  <si>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</si>
  <si>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</si>
  <si>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</si>
  <si>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</si>
  <si>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</si>
  <si>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</si>
  <si>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</si>
  <si>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</si>
  <si>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</si>
  <si>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</si>
  <si>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</si>
  <si>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</si>
  <si>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</si>
  <si>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</si>
  <si>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</si>
  <si>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</si>
  <si>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</si>
  <si>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</si>
  <si>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</si>
  <si>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</si>
  <si>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</si>
  <si>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</si>
  <si>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</si>
  <si>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</si>
  <si>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</si>
  <si>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</si>
  <si>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</si>
  <si>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</si>
  <si>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</si>
  <si>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</si>
  <si>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</si>
  <si>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</si>
  <si>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</si>
  <si>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</si>
  <si>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</si>
  <si>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</si>
  <si>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</si>
  <si>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</si>
  <si>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</si>
  <si>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</si>
  <si>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水污染综合治理</t>
  </si>
  <si>
    <t xml:space="preserve">    应对气候变化</t>
  </si>
  <si>
    <t xml:space="preserve">    “三北”工程建设</t>
  </si>
  <si>
    <t xml:space="preserve">    其他节能环保支出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</si>
  <si>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</si>
  <si>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</si>
  <si>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</si>
  <si>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</si>
  <si>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</si>
  <si>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</si>
  <si>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</si>
  <si>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</si>
  <si>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</si>
  <si>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</si>
  <si>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</si>
  <si>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</si>
  <si>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</si>
  <si>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</si>
  <si>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</si>
  <si>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</si>
  <si>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</si>
  <si>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</si>
  <si>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</si>
  <si>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</si>
  <si>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</si>
  <si>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</si>
  <si>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</si>
  <si>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</si>
  <si>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</si>
  <si>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</si>
  <si>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</si>
  <si>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</si>
  <si>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</si>
  <si>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</si>
  <si>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</si>
  <si>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</si>
  <si>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</si>
  <si>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</si>
  <si>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</si>
  <si>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</si>
  <si>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</si>
  <si>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</si>
  <si>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</si>
  <si>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</si>
  <si>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</si>
  <si>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</si>
  <si>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</si>
  <si>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</si>
  <si>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</si>
  <si>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</si>
  <si>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</si>
  <si>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</si>
  <si>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</si>
  <si>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</si>
  <si>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</si>
  <si>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</si>
  <si>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</si>
  <si>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</si>
  <si>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</si>
  <si>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</si>
  <si>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</si>
  <si>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</si>
  <si>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</si>
  <si>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</si>
  <si>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</si>
  <si>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</si>
  <si>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</si>
  <si>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</si>
  <si>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</si>
  <si>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</si>
  <si>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</si>
  <si>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</si>
  <si>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</si>
  <si>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</si>
  <si>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</si>
  <si>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</si>
  <si>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</si>
  <si>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</si>
  <si>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</si>
  <si>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</si>
  <si>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</si>
  <si>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</si>
  <si>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</si>
  <si>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</si>
  <si>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</si>
  <si>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</si>
  <si>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</si>
  <si>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</si>
  <si>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</si>
  <si>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</si>
  <si>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</si>
  <si>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</si>
  <si>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</si>
  <si>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</si>
  <si>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</si>
  <si>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</si>
  <si>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</si>
  <si>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</si>
  <si>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</si>
  <si>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</si>
  <si>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</si>
  <si>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</si>
  <si>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</si>
  <si>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</si>
  <si>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</si>
  <si>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</si>
  <si>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</si>
  <si>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</si>
  <si>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</si>
  <si>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</si>
  <si>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</si>
  <si>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</si>
  <si>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</si>
  <si>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</si>
  <si>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</si>
  <si>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</si>
  <si>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</si>
  <si>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</si>
  <si>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</si>
  <si>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</si>
  <si>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</si>
  <si>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</si>
  <si>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</si>
  <si>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</si>
  <si>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</si>
  <si>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</si>
  <si>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</si>
  <si>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</si>
  <si>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</si>
  <si>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</si>
  <si>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</si>
  <si>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</si>
  <si>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</si>
  <si>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</si>
  <si>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</si>
  <si>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</si>
  <si>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</si>
  <si>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中央特别国债经营基金支出</t>
  </si>
  <si>
    <t xml:space="preserve">    中央特别国债经营基金财务支出</t>
  </si>
  <si>
    <t xml:space="preserve">  耕地保护考核奖惩基金支出</t>
  </si>
  <si>
    <t xml:space="preserve">    耕地保护</t>
  </si>
  <si>
    <t xml:space="preserve">    补充耕地</t>
  </si>
  <si>
    <t xml:space="preserve">    其他住房保障支出</t>
  </si>
  <si>
    <t xml:space="preserve">    其他粮油物资储备支出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</si>
  <si>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</si>
  <si>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</si>
  <si>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</si>
  <si>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</si>
  <si>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</si>
  <si>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</si>
  <si>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</si>
  <si>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</si>
  <si>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</si>
  <si>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</si>
  <si>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</si>
  <si>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</si>
  <si>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</si>
  <si>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</si>
  <si>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</si>
  <si>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</si>
  <si>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</si>
  <si>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</si>
  <si>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</si>
  <si>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超长期特别国债财务基金支出(款)</t>
  </si>
  <si>
    <t xml:space="preserve">    超长期特别国债财务基金支出(项)</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</si>
  <si>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</si>
  <si>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</si>
  <si>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</si>
  <si>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</si>
  <si>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</si>
  <si>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</si>
  <si>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</si>
  <si>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</si>
  <si>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</si>
  <si>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</si>
  <si>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</si>
  <si>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</si>
  <si>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</si>
  <si>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</si>
  <si>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</si>
  <si>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</si>
  <si>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</si>
  <si>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</si>
  <si>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</si>
  <si>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</si>
  <si>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</si>
  <si>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</si>
  <si>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</si>
  <si>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</si>
  <si>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</si>
  <si>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</si>
  <si>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</si>
  <si>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</si>
  <si>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</si>
  <si>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</si>
  <si>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</si>
  <si>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</si>
  <si>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</si>
  <si>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</si>
  <si>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</si>
  <si>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</si>
  <si>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</si>
  <si>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</si>
  <si>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</si>
  <si>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</si>
  <si>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</si>
  <si>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</si>
  <si>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</si>
  <si>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</si>
  <si>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</si>
  <si>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</si>
  <si>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</si>
  <si>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</si>
  <si>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</si>
  <si>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</si>
  <si>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</si>
  <si>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</si>
  <si>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</si>
  <si>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</si>
  <si>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</si>
  <si>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</si>
  <si>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</si>
  <si>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</si>
  <si>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</si>
  <si>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</si>
  <si>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</si>
  <si>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</si>
  <si>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2024年度台安县国有资本经营预算支出决算明细表</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</si>
  <si>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</si>
  <si>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</si>
  <si>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</si>
  <si>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</si>
  <si>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</si>
  <si>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</si>
  <si>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</si>
  <si>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</si>
  <si>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</si>
  <si>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</si>
  <si>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</si>
  <si>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</si>
  <si>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</si>
  <si>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</si>
  <si>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</si>
  <si>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</si>
  <si>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</si>
  <si>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</si>
  <si>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国有企业政策性补贴(款)</t>
  </si>
  <si>
    <t xml:space="preserve">  国有企业政策性补贴(项)</t>
  </si>
  <si>
    <t>其他国有资本经营预算支出(款)</t>
  </si>
  <si>
    <t xml:space="preserve">  其他国有资本经营预算支出(项)</t>
  </si>
  <si>
    <t>2024年度台安县本级一般公共预算支出决算功能分类决算表</t>
  </si>
  <si>
    <t>本年支出</t>
  </si>
  <si>
    <t>功能分类科目编码</t>
  </si>
  <si>
    <t>小计</t>
  </si>
  <si>
    <t>栏次</t>
  </si>
  <si>
    <t>1</t>
  </si>
  <si>
    <t>201</t>
  </si>
  <si>
    <t>20101</t>
  </si>
  <si>
    <t>人大事务</t>
  </si>
  <si>
    <t>2010101</t>
  </si>
  <si>
    <t>行政运行</t>
  </si>
  <si>
    <t>2010104</t>
  </si>
  <si>
    <t>人大会议</t>
  </si>
  <si>
    <t>2010108</t>
  </si>
  <si>
    <t>代表工作</t>
  </si>
  <si>
    <t>2010199</t>
  </si>
  <si>
    <t>其他人大事务支出</t>
  </si>
  <si>
    <t>20102</t>
  </si>
  <si>
    <t>政协事务</t>
  </si>
  <si>
    <t>2010201</t>
  </si>
  <si>
    <t>2010204</t>
  </si>
  <si>
    <t>政协会议</t>
  </si>
  <si>
    <t>2010205</t>
  </si>
  <si>
    <t>委员视察</t>
  </si>
  <si>
    <t>2010299</t>
  </si>
  <si>
    <t>其他政协事务支出</t>
  </si>
  <si>
    <t>20103</t>
  </si>
  <si>
    <t>政府办公厅（室）及相关机构事务</t>
  </si>
  <si>
    <t>2010301</t>
  </si>
  <si>
    <t>2010305</t>
  </si>
  <si>
    <t>专项业务及机关事务管理</t>
  </si>
  <si>
    <t>2010350</t>
  </si>
  <si>
    <t>事业运行</t>
  </si>
  <si>
    <t>2010399</t>
  </si>
  <si>
    <t>其他政府办公厅（室）及相关机构事务支出</t>
  </si>
  <si>
    <t>20104</t>
  </si>
  <si>
    <t>发展与改革事务</t>
  </si>
  <si>
    <t>2010401</t>
  </si>
  <si>
    <t>2010450</t>
  </si>
  <si>
    <t>2010499</t>
  </si>
  <si>
    <t>其他发展与改革事务支出</t>
  </si>
  <si>
    <t>20105</t>
  </si>
  <si>
    <t>统计信息事务</t>
  </si>
  <si>
    <t>2010501</t>
  </si>
  <si>
    <t>2010505</t>
  </si>
  <si>
    <t>专项统计业务</t>
  </si>
  <si>
    <t>2010507</t>
  </si>
  <si>
    <t>专项普查活动</t>
  </si>
  <si>
    <t>2010550</t>
  </si>
  <si>
    <t>2010599</t>
  </si>
  <si>
    <t>其他统计信息事务支出</t>
  </si>
  <si>
    <t>20106</t>
  </si>
  <si>
    <t>财政事务</t>
  </si>
  <si>
    <t>2010601</t>
  </si>
  <si>
    <t>2010607</t>
  </si>
  <si>
    <t>信息化建设</t>
  </si>
  <si>
    <t>2010650</t>
  </si>
  <si>
    <t>2010699</t>
  </si>
  <si>
    <t>其他财政事务支出</t>
  </si>
  <si>
    <t>20108</t>
  </si>
  <si>
    <t>审计事务</t>
  </si>
  <si>
    <t>2010801</t>
  </si>
  <si>
    <t>2010804</t>
  </si>
  <si>
    <t>审计业务</t>
  </si>
  <si>
    <t>2010850</t>
  </si>
  <si>
    <t>20111</t>
  </si>
  <si>
    <t>纪检监察事务</t>
  </si>
  <si>
    <t>2011101</t>
  </si>
  <si>
    <t>2011104</t>
  </si>
  <si>
    <t>大案要案查处</t>
  </si>
  <si>
    <t>2011150</t>
  </si>
  <si>
    <t>2011199</t>
  </si>
  <si>
    <t>其他纪检监察事务支出</t>
  </si>
  <si>
    <t>20113</t>
  </si>
  <si>
    <t>商贸事务</t>
  </si>
  <si>
    <t>2011301</t>
  </si>
  <si>
    <t>2011308</t>
  </si>
  <si>
    <t>招商引资</t>
  </si>
  <si>
    <t>2011350</t>
  </si>
  <si>
    <t>2011399</t>
  </si>
  <si>
    <t>其他商贸事务支出</t>
  </si>
  <si>
    <t>20123</t>
  </si>
  <si>
    <t>民族事务</t>
  </si>
  <si>
    <t>2012304</t>
  </si>
  <si>
    <t>民族工作专项</t>
  </si>
  <si>
    <t>20126</t>
  </si>
  <si>
    <t>档案事务</t>
  </si>
  <si>
    <t>2012604</t>
  </si>
  <si>
    <t>档案馆</t>
  </si>
  <si>
    <t>2012699</t>
  </si>
  <si>
    <t>其他档案事务支出</t>
  </si>
  <si>
    <t>20128</t>
  </si>
  <si>
    <t>民主党派及工商联事务</t>
  </si>
  <si>
    <t>2012801</t>
  </si>
  <si>
    <t>2012802</t>
  </si>
  <si>
    <t>一般行政管理事务</t>
  </si>
  <si>
    <t>20129</t>
  </si>
  <si>
    <t>群众团体事务</t>
  </si>
  <si>
    <t>2012901</t>
  </si>
  <si>
    <t>2012906</t>
  </si>
  <si>
    <t>工会事务</t>
  </si>
  <si>
    <t>2012950</t>
  </si>
  <si>
    <t>2012999</t>
  </si>
  <si>
    <t>其他群众团体事务支出</t>
  </si>
  <si>
    <t>20131</t>
  </si>
  <si>
    <t>党委办公厅（室）及相关机构事务</t>
  </si>
  <si>
    <t>2013101</t>
  </si>
  <si>
    <t>2013105</t>
  </si>
  <si>
    <t>专项业务</t>
  </si>
  <si>
    <t>2013150</t>
  </si>
  <si>
    <t>2013199</t>
  </si>
  <si>
    <t>其他党委办公厅（室）及相关机构事务支出</t>
  </si>
  <si>
    <t>20132</t>
  </si>
  <si>
    <t>组织事务</t>
  </si>
  <si>
    <t>2013201</t>
  </si>
  <si>
    <t>2013202</t>
  </si>
  <si>
    <t>2013250</t>
  </si>
  <si>
    <t>2013299</t>
  </si>
  <si>
    <t>其他组织事务支出</t>
  </si>
  <si>
    <t>20133</t>
  </si>
  <si>
    <t>宣传事务</t>
  </si>
  <si>
    <t>2013301</t>
  </si>
  <si>
    <t>2013304</t>
  </si>
  <si>
    <t>宣传管理</t>
  </si>
  <si>
    <t>2013350</t>
  </si>
  <si>
    <t>2013399</t>
  </si>
  <si>
    <t>其他宣传事务支出</t>
  </si>
  <si>
    <t>20134</t>
  </si>
  <si>
    <t>统战事务</t>
  </si>
  <si>
    <t>2013401</t>
  </si>
  <si>
    <t>2013402</t>
  </si>
  <si>
    <t>2013404</t>
  </si>
  <si>
    <t>宗教事务</t>
  </si>
  <si>
    <t>2013450</t>
  </si>
  <si>
    <t>2013499</t>
  </si>
  <si>
    <t>其他统战事务支出</t>
  </si>
  <si>
    <t>20136</t>
  </si>
  <si>
    <t>其他共产党事务支出</t>
  </si>
  <si>
    <t>2013601</t>
  </si>
  <si>
    <t>2013602</t>
  </si>
  <si>
    <t>2013650</t>
  </si>
  <si>
    <t>2013699</t>
  </si>
  <si>
    <t>20138</t>
  </si>
  <si>
    <t>市场监督管理事务</t>
  </si>
  <si>
    <t>2013801</t>
  </si>
  <si>
    <t>2013812</t>
  </si>
  <si>
    <t>药品事务</t>
  </si>
  <si>
    <t>2013850</t>
  </si>
  <si>
    <t>2013899</t>
  </si>
  <si>
    <t>其他市场监督管理事务</t>
  </si>
  <si>
    <t>20139</t>
  </si>
  <si>
    <t>社会工作事务</t>
  </si>
  <si>
    <t>2013901</t>
  </si>
  <si>
    <t>20140</t>
  </si>
  <si>
    <t>信访事务</t>
  </si>
  <si>
    <t>2014004</t>
  </si>
  <si>
    <t>信访业务</t>
  </si>
  <si>
    <t>2014099</t>
  </si>
  <si>
    <t>其他信访事务支出</t>
  </si>
  <si>
    <t>204</t>
  </si>
  <si>
    <t>20401</t>
  </si>
  <si>
    <t>武装警察部队</t>
  </si>
  <si>
    <t>2040199</t>
  </si>
  <si>
    <t>其他武装警察部队支出</t>
  </si>
  <si>
    <t>20402</t>
  </si>
  <si>
    <t>公安</t>
  </si>
  <si>
    <t>2040201</t>
  </si>
  <si>
    <t>2040250</t>
  </si>
  <si>
    <t>2040299</t>
  </si>
  <si>
    <t>其他公安支出</t>
  </si>
  <si>
    <t>20406</t>
  </si>
  <si>
    <t>司法</t>
  </si>
  <si>
    <t>2040601</t>
  </si>
  <si>
    <t>2040602</t>
  </si>
  <si>
    <t>2040607</t>
  </si>
  <si>
    <t>公共法律服务</t>
  </si>
  <si>
    <t>2040650</t>
  </si>
  <si>
    <t>2040699</t>
  </si>
  <si>
    <t>其他司法支出</t>
  </si>
  <si>
    <t>205</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</si>
  <si>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</si>
  <si>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</si>
  <si>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</si>
  <si>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</si>
  <si>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</si>
  <si>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</si>
  <si>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</si>
  <si>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</si>
  <si>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</si>
  <si>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</si>
  <si>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</si>
  <si>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</si>
  <si>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</si>
  <si>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</si>
  <si>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</si>
  <si>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</si>
  <si>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</si>
  <si>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</si>
  <si>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</si>
  <si>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</si>
  <si>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</si>
  <si>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20505</t>
  </si>
  <si>
    <t>广播电视教育</t>
  </si>
  <si>
    <t>2050501</t>
  </si>
  <si>
    <t>广播电视学校</t>
  </si>
  <si>
    <t>20507</t>
  </si>
  <si>
    <t>特殊教育</t>
  </si>
  <si>
    <t>2050701</t>
  </si>
  <si>
    <t>特殊学校教育</t>
  </si>
  <si>
    <t>20508</t>
  </si>
  <si>
    <t>进修及培训</t>
  </si>
  <si>
    <t>2050801</t>
  </si>
  <si>
    <t>教师进修</t>
  </si>
  <si>
    <t>2050802</t>
  </si>
  <si>
    <t>干部教育</t>
  </si>
  <si>
    <t>20509</t>
  </si>
  <si>
    <t>教育费附加安排的支出</t>
  </si>
  <si>
    <t>2050999</t>
  </si>
  <si>
    <t>其他教育费附加安排的支出</t>
  </si>
  <si>
    <t>20599</t>
  </si>
  <si>
    <t>其他教育支出</t>
  </si>
  <si>
    <t>2059999</t>
  </si>
  <si>
    <t>206</t>
  </si>
  <si>
    <t>20607</t>
  </si>
  <si>
    <t>科学技术普及</t>
  </si>
  <si>
    <t>2060701</t>
  </si>
  <si>
    <t>机构运行</t>
  </si>
  <si>
    <t>2060702</t>
  </si>
  <si>
    <t>科普活动</t>
  </si>
  <si>
    <t>2060799</t>
  </si>
  <si>
    <t>其他科学技术普及支出</t>
  </si>
  <si>
    <t>20608</t>
  </si>
  <si>
    <t>科技交流与合作</t>
  </si>
  <si>
    <t>2060899</t>
  </si>
  <si>
    <t>其他科技交流与合作支出</t>
  </si>
  <si>
    <t>20699</t>
  </si>
  <si>
    <t>其他科学技术支出</t>
  </si>
  <si>
    <t>2069999</t>
  </si>
  <si>
    <t>207</t>
  </si>
  <si>
    <t>20701</t>
  </si>
  <si>
    <t>文化和旅游</t>
  </si>
  <si>
    <t>2070101</t>
  </si>
  <si>
    <t>2070108</t>
  </si>
  <si>
    <t>文化活动</t>
  </si>
  <si>
    <t>2070113</t>
  </si>
  <si>
    <t>旅游宣传</t>
  </si>
  <si>
    <t>2070199</t>
  </si>
  <si>
    <t>其他文化和旅游支出</t>
  </si>
  <si>
    <t>20702</t>
  </si>
  <si>
    <t>文物</t>
  </si>
  <si>
    <t>2070299</t>
  </si>
  <si>
    <t>其他文物支出</t>
  </si>
  <si>
    <t>20703</t>
  </si>
  <si>
    <t>体育</t>
  </si>
  <si>
    <t>2070307</t>
  </si>
  <si>
    <t>体育场馆</t>
  </si>
  <si>
    <t>20706</t>
  </si>
  <si>
    <t>新闻出版电影</t>
  </si>
  <si>
    <t>2070699</t>
  </si>
  <si>
    <t>其他新闻出版电影支出</t>
  </si>
  <si>
    <t>20708</t>
  </si>
  <si>
    <t>广播电视</t>
  </si>
  <si>
    <t>2070808</t>
  </si>
  <si>
    <t>广播电视事务</t>
  </si>
  <si>
    <t>2070899</t>
  </si>
  <si>
    <t>其他广播电视支出</t>
  </si>
  <si>
    <t>20799</t>
  </si>
  <si>
    <t>其他文化旅游体育与传媒支出</t>
  </si>
  <si>
    <t>2079903</t>
  </si>
  <si>
    <t>文化产业发展专项支出</t>
  </si>
  <si>
    <t>2079999</t>
  </si>
  <si>
    <t>208</t>
  </si>
  <si>
    <t>20801</t>
  </si>
  <si>
    <t>人力资源和社会保障管理事务</t>
  </si>
  <si>
    <t>2080101</t>
  </si>
  <si>
    <t>2080102</t>
  </si>
  <si>
    <t>2080109</t>
  </si>
  <si>
    <t>社会保险经办机构</t>
  </si>
  <si>
    <t>2080150</t>
  </si>
  <si>
    <t>2080199</t>
  </si>
  <si>
    <t>其他人力资源和社会保障管理事务支出</t>
  </si>
  <si>
    <t>20802</t>
  </si>
  <si>
    <t>民政管理事务</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</si>
  <si>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</si>
  <si>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</si>
  <si>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</si>
  <si>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</si>
  <si>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</si>
  <si>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</si>
  <si>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</si>
  <si>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</si>
  <si>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</si>
  <si>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</si>
  <si>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</si>
  <si>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</si>
  <si>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</si>
  <si>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</si>
  <si>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</si>
  <si>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</si>
  <si>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2080704</t>
  </si>
  <si>
    <t>社会保险补贴</t>
  </si>
  <si>
    <t>2080705</t>
  </si>
  <si>
    <t>公益性岗位补贴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</si>
  <si>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</si>
  <si>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</si>
  <si>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</si>
  <si>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</si>
  <si>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</si>
  <si>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</si>
  <si>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</si>
  <si>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</si>
  <si>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</si>
  <si>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</si>
  <si>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</si>
  <si>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</si>
  <si>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</si>
  <si>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</si>
  <si>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2080899</t>
  </si>
  <si>
    <t>其他优抚支出</t>
  </si>
  <si>
    <t>20809</t>
  </si>
  <si>
    <t>退役安置</t>
  </si>
  <si>
    <t>2080901</t>
  </si>
  <si>
    <t>退役士兵安置</t>
  </si>
  <si>
    <t>2080902</t>
  </si>
  <si>
    <t>军队移交政府的离退休人员安置</t>
  </si>
  <si>
    <t>2080903</t>
  </si>
  <si>
    <t>军队移交政府离退休干部管理机构</t>
  </si>
  <si>
    <t>2080905</t>
  </si>
  <si>
    <t>军队转业干部安置</t>
  </si>
  <si>
    <t>20810</t>
  </si>
  <si>
    <t>社会福利</t>
  </si>
  <si>
    <t>2081001</t>
  </si>
  <si>
    <t>儿童福利</t>
  </si>
  <si>
    <t>2081002</t>
  </si>
  <si>
    <t>老年福利</t>
  </si>
  <si>
    <t>20811</t>
  </si>
  <si>
    <t>残疾人事业</t>
  </si>
  <si>
    <t>2081101</t>
  </si>
  <si>
    <t>2081104</t>
  </si>
  <si>
    <t>残疾人康复</t>
  </si>
  <si>
    <t>2081105</t>
  </si>
  <si>
    <t>残疾人就业</t>
  </si>
  <si>
    <t>2081106</t>
  </si>
  <si>
    <t>残疾人体育</t>
  </si>
  <si>
    <t>2081107</t>
  </si>
  <si>
    <t>残疾人生活和护理补贴</t>
  </si>
  <si>
    <t>2081199</t>
  </si>
  <si>
    <t>其他残疾人事业支出</t>
  </si>
  <si>
    <t>20816</t>
  </si>
  <si>
    <t>红十字事业</t>
  </si>
  <si>
    <t>2081650</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</si>
  <si>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</si>
  <si>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</si>
  <si>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</si>
  <si>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</si>
  <si>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</si>
  <si>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</si>
  <si>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</si>
  <si>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</si>
  <si>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</si>
  <si>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</si>
  <si>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</si>
  <si>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</si>
  <si>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20821</t>
  </si>
  <si>
    <t>特困人员救助供养</t>
  </si>
  <si>
    <t>2082101</t>
  </si>
  <si>
    <t>城市特困人员救助供养支出</t>
  </si>
  <si>
    <t>2082102</t>
  </si>
  <si>
    <t>农村特困人员救助供养支出</t>
  </si>
  <si>
    <t>20825</t>
  </si>
  <si>
    <t>其他生活救助</t>
  </si>
  <si>
    <t>2082501</t>
  </si>
  <si>
    <t>其他城市生活救助</t>
  </si>
  <si>
    <t>2082502</t>
  </si>
  <si>
    <t>其他农村生活救助</t>
  </si>
  <si>
    <t>20828</t>
  </si>
  <si>
    <t>退役军人管理事务</t>
  </si>
  <si>
    <t>2082801</t>
  </si>
  <si>
    <t>2082804</t>
  </si>
  <si>
    <t>拥军优属</t>
  </si>
  <si>
    <t>2082850</t>
  </si>
  <si>
    <t>2082899</t>
  </si>
  <si>
    <t>其他退役军人事务管理支出</t>
  </si>
  <si>
    <t>20899</t>
  </si>
  <si>
    <t>其他社会保障和就业支出</t>
  </si>
  <si>
    <t>2089999</t>
  </si>
  <si>
    <t>210</t>
  </si>
  <si>
    <t>21001</t>
  </si>
  <si>
    <t>卫生健康管理事务</t>
  </si>
  <si>
    <t>2100101</t>
  </si>
  <si>
    <t>2100102</t>
  </si>
  <si>
    <t>2100199</t>
  </si>
  <si>
    <t>其他卫生健康管理事务支出</t>
  </si>
  <si>
    <t>21003</t>
  </si>
  <si>
    <t>基层医疗卫生机构</t>
  </si>
  <si>
    <t>2100302</t>
  </si>
  <si>
    <t>乡镇卫生院</t>
  </si>
  <si>
    <t>2100399</t>
  </si>
  <si>
    <t>其他基层医疗卫生机构支出</t>
  </si>
  <si>
    <t>21004</t>
  </si>
  <si>
    <t>公共卫生</t>
  </si>
  <si>
    <t>2100401</t>
  </si>
  <si>
    <t>疾病预防控制机构</t>
  </si>
  <si>
    <t>2100403</t>
  </si>
  <si>
    <t>妇幼保健机构</t>
  </si>
  <si>
    <t>2100408</t>
  </si>
  <si>
    <t>基本公共卫生服务</t>
  </si>
  <si>
    <t>2100409</t>
  </si>
  <si>
    <t>重大公共卫生服务</t>
  </si>
  <si>
    <t>2100410</t>
  </si>
  <si>
    <t>突发公共卫生事件应急处置</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</si>
  <si>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</si>
  <si>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</si>
  <si>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</si>
  <si>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</si>
  <si>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</si>
  <si>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</si>
  <si>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</si>
  <si>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</si>
  <si>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</si>
  <si>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</si>
  <si>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</si>
  <si>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</si>
  <si>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2101199</t>
  </si>
  <si>
    <t>其他行政事业单位医疗支出</t>
  </si>
  <si>
    <t>21014</t>
  </si>
  <si>
    <t>优抚对象医疗</t>
  </si>
  <si>
    <t>2101401</t>
  </si>
  <si>
    <t>优抚对象医疗补助</t>
  </si>
  <si>
    <t>21015</t>
  </si>
  <si>
    <t>医疗保障管理事务</t>
  </si>
  <si>
    <t>2101501</t>
  </si>
  <si>
    <t>2101550</t>
  </si>
  <si>
    <t>2101599</t>
  </si>
  <si>
    <t>其他医疗保障管理事务支出</t>
  </si>
  <si>
    <t>21017</t>
  </si>
  <si>
    <t>中医药事务</t>
  </si>
  <si>
    <t>2101704</t>
  </si>
  <si>
    <t>中医（民族医）药专项</t>
  </si>
  <si>
    <t>211</t>
  </si>
  <si>
    <t>21101</t>
  </si>
  <si>
    <t>环境保护管理事务</t>
  </si>
  <si>
    <t>2110199</t>
  </si>
  <si>
    <t>其他环境保护管理事务支出</t>
  </si>
  <si>
    <t>21103</t>
  </si>
  <si>
    <t>污染防治</t>
  </si>
  <si>
    <t>2110302</t>
  </si>
  <si>
    <t>水体</t>
  </si>
  <si>
    <t>21104</t>
  </si>
  <si>
    <t>自然生态保护</t>
  </si>
  <si>
    <t>2110401</t>
  </si>
  <si>
    <t>生态保护</t>
  </si>
  <si>
    <t>2110402</t>
  </si>
  <si>
    <t>农村环境保护</t>
  </si>
  <si>
    <t>2110499</t>
  </si>
  <si>
    <t>其他自然生态保护支出</t>
  </si>
  <si>
    <t>21105</t>
  </si>
  <si>
    <t>森林保护修复</t>
  </si>
  <si>
    <t>2110501</t>
  </si>
  <si>
    <t>森林管护</t>
  </si>
  <si>
    <t>2110506</t>
  </si>
  <si>
    <t>天然林保护工程建设</t>
  </si>
  <si>
    <t>21110</t>
  </si>
  <si>
    <t>能源节约利用</t>
  </si>
  <si>
    <t>2111001</t>
  </si>
  <si>
    <t>212</t>
  </si>
  <si>
    <t>21201</t>
  </si>
  <si>
    <t>城乡社区管理事务</t>
  </si>
  <si>
    <t>2120101</t>
  </si>
  <si>
    <t>2120102</t>
  </si>
  <si>
    <t>2120104</t>
  </si>
  <si>
    <t>城管执法</t>
  </si>
  <si>
    <t>2120106</t>
  </si>
  <si>
    <t>工程建设管理</t>
  </si>
  <si>
    <t>2120199</t>
  </si>
  <si>
    <t>其他城乡社区管理事务支出</t>
  </si>
  <si>
    <t>21203</t>
  </si>
  <si>
    <t>城乡社区公共设施</t>
  </si>
  <si>
    <t>2120303</t>
  </si>
  <si>
    <t>小城镇基础设施建设</t>
  </si>
  <si>
    <t>2120399</t>
  </si>
  <si>
    <t>其他城乡社区公共设施支出</t>
  </si>
  <si>
    <t>21205</t>
  </si>
  <si>
    <t>城乡社区环境卫生</t>
  </si>
  <si>
    <t>2120501</t>
  </si>
  <si>
    <t>213</t>
  </si>
  <si>
    <t>21301</t>
  </si>
  <si>
    <t>农业农村</t>
  </si>
  <si>
    <t>2130101</t>
  </si>
  <si>
    <t>2130104</t>
  </si>
  <si>
    <t>2130106</t>
  </si>
  <si>
    <t>科技转化与推广服务</t>
  </si>
  <si>
    <t>2130108</t>
  </si>
  <si>
    <t>病虫害控制</t>
  </si>
  <si>
    <t>2130112</t>
  </si>
  <si>
    <t>行业业务管理</t>
  </si>
  <si>
    <t>2130119</t>
  </si>
  <si>
    <t>防灾救灾</t>
  </si>
  <si>
    <t>2130120</t>
  </si>
  <si>
    <t>稳定农民收入补贴</t>
  </si>
  <si>
    <t>2130122</t>
  </si>
  <si>
    <t>农业生产发展</t>
  </si>
  <si>
    <t>2130124</t>
  </si>
  <si>
    <t>农村合作经济</t>
  </si>
  <si>
    <t>2130125</t>
  </si>
  <si>
    <t>农产品加工与促销</t>
  </si>
  <si>
    <t>2130126</t>
  </si>
  <si>
    <t>农村社会事业</t>
  </si>
  <si>
    <t>2130135</t>
  </si>
  <si>
    <t>农业生态资源保护</t>
  </si>
  <si>
    <t>2130153</t>
  </si>
  <si>
    <t>耕地建设与利用</t>
  </si>
  <si>
    <t>2130199</t>
  </si>
  <si>
    <t>其他农业农村支出</t>
  </si>
  <si>
    <t>21302</t>
  </si>
  <si>
    <t>林业和草原</t>
  </si>
  <si>
    <t>2130205</t>
  </si>
  <si>
    <t>森林资源培育</t>
  </si>
  <si>
    <t>2130206</t>
  </si>
  <si>
    <t>技术推广与转化</t>
  </si>
  <si>
    <t>2130209</t>
  </si>
  <si>
    <t>森林生态效益补偿</t>
  </si>
  <si>
    <t>2130211</t>
  </si>
  <si>
    <t>动植物保护</t>
  </si>
  <si>
    <t>2130212</t>
  </si>
  <si>
    <t>湿地保护</t>
  </si>
  <si>
    <t>2130234</t>
  </si>
  <si>
    <t>林业草原防灾减灾</t>
  </si>
  <si>
    <t>2130299</t>
  </si>
  <si>
    <t>其他林业和草原支出</t>
  </si>
  <si>
    <t>21303</t>
  </si>
  <si>
    <t>水利</t>
  </si>
  <si>
    <t>2130301</t>
  </si>
  <si>
    <t>2130304</t>
  </si>
  <si>
    <t>水利行业业务管理</t>
  </si>
  <si>
    <t>2130305</t>
  </si>
  <si>
    <t>水利工程建设</t>
  </si>
  <si>
    <t>2130306</t>
  </si>
  <si>
    <t>水利工程运行与维护</t>
  </si>
  <si>
    <t>2130311</t>
  </si>
  <si>
    <t>水资源节约管理与保护</t>
  </si>
  <si>
    <t>2130312</t>
  </si>
  <si>
    <t>水质监测</t>
  </si>
  <si>
    <t>2130314</t>
  </si>
  <si>
    <t>防汛</t>
  </si>
  <si>
    <t>2130316</t>
  </si>
  <si>
    <t>农村水利</t>
  </si>
  <si>
    <t>2130319</t>
  </si>
  <si>
    <t>江河湖库水系综合整治</t>
  </si>
  <si>
    <t>2130335</t>
  </si>
  <si>
    <t>农村供水</t>
  </si>
  <si>
    <t>2130399</t>
  </si>
  <si>
    <t>其他水利支出</t>
  </si>
  <si>
    <t>21305</t>
  </si>
  <si>
    <t>巩固脱贫攻坚成果衔接乡村振兴</t>
  </si>
  <si>
    <t>2130504</t>
  </si>
  <si>
    <t>农村基础设施建设</t>
  </si>
  <si>
    <t>2130505</t>
  </si>
  <si>
    <t>生产发展</t>
  </si>
  <si>
    <t>2130506</t>
  </si>
  <si>
    <t>社会发展</t>
  </si>
  <si>
    <t>2130507</t>
  </si>
  <si>
    <t>贷款奖补和贴息</t>
  </si>
  <si>
    <t>2130550</t>
  </si>
  <si>
    <t>2130599</t>
  </si>
  <si>
    <t>其他巩固脱贫攻坚成果衔接乡村振兴支出</t>
  </si>
  <si>
    <t>21307</t>
  </si>
  <si>
    <t>农村综合改革</t>
  </si>
  <si>
    <t>2130701</t>
  </si>
  <si>
    <t>对村级公益事业建设的补助</t>
  </si>
  <si>
    <t>2130705</t>
  </si>
  <si>
    <t>对村民委员会和村党支部的补助</t>
  </si>
  <si>
    <t>2130707</t>
  </si>
  <si>
    <t>农村综合改革示范试点补助</t>
  </si>
  <si>
    <t>2130799</t>
  </si>
  <si>
    <t>其他农村综合改革支出</t>
  </si>
  <si>
    <t>21308</t>
  </si>
  <si>
    <t>普惠金融发展支出</t>
  </si>
  <si>
    <t>2130804</t>
  </si>
  <si>
    <t>创业担保贷款贴息及奖补</t>
  </si>
  <si>
    <t>214</t>
  </si>
  <si>
    <t>21401</t>
  </si>
  <si>
    <t>公路水路运输</t>
  </si>
  <si>
    <t>2140101</t>
  </si>
  <si>
    <t>2140102</t>
  </si>
  <si>
    <t>2140104</t>
  </si>
  <si>
    <t>公路建设</t>
  </si>
  <si>
    <t>2140199</t>
  </si>
  <si>
    <t>其他公路水路运输支出</t>
  </si>
  <si>
    <t>21499</t>
  </si>
  <si>
    <t>其他交通运输支出</t>
  </si>
  <si>
    <t>2149999</t>
  </si>
  <si>
    <t>215</t>
  </si>
  <si>
    <t>21505</t>
  </si>
  <si>
    <t>工业和信息产业监管</t>
  </si>
  <si>
    <t>2150501</t>
  </si>
  <si>
    <t>2150599</t>
  </si>
  <si>
    <t>其他工业和信息产业监管支出</t>
  </si>
  <si>
    <t>21508</t>
  </si>
  <si>
    <t>支持中小企业发展和管理支出</t>
  </si>
  <si>
    <t>2150899</t>
  </si>
  <si>
    <t>其他支持中小企业发展和管理支出</t>
  </si>
  <si>
    <t>21599</t>
  </si>
  <si>
    <t>其他资源勘探工业信息等支出</t>
  </si>
  <si>
    <t>2159999</t>
  </si>
  <si>
    <t>216</t>
  </si>
  <si>
    <t>21602</t>
  </si>
  <si>
    <t>商业流通事务</t>
  </si>
  <si>
    <t>2160201</t>
  </si>
  <si>
    <t>2160299</t>
  </si>
  <si>
    <t>其他商业流通事务支出</t>
  </si>
  <si>
    <t>21606</t>
  </si>
  <si>
    <t>涉外发展服务支出</t>
  </si>
  <si>
    <t>2160699</t>
  </si>
  <si>
    <t>其他涉外发展服务支出</t>
  </si>
  <si>
    <t>220</t>
  </si>
  <si>
    <t>22001</t>
  </si>
  <si>
    <t>自然资源事务</t>
  </si>
  <si>
    <t>2200101</t>
  </si>
  <si>
    <t>2200106</t>
  </si>
  <si>
    <t>自然资源利用与保护</t>
  </si>
  <si>
    <t>2200109</t>
  </si>
  <si>
    <t>自然资源调查与确权登记</t>
  </si>
  <si>
    <t>2200150</t>
  </si>
  <si>
    <t>2200199</t>
  </si>
  <si>
    <t>其他自然资源事务支出</t>
  </si>
  <si>
    <t>221</t>
  </si>
  <si>
    <t>22101</t>
  </si>
  <si>
    <t>保障性安居工程支出</t>
  </si>
  <si>
    <t>2210105</t>
  </si>
  <si>
    <t>农村危房改造</t>
  </si>
  <si>
    <t>2210107</t>
  </si>
  <si>
    <t>保障性住房租金补贴</t>
  </si>
  <si>
    <t>2210108</t>
  </si>
  <si>
    <t>老旧小区改造</t>
  </si>
  <si>
    <t>22102</t>
  </si>
  <si>
    <t>住房改革支出</t>
  </si>
  <si>
    <t>2210201</t>
  </si>
  <si>
    <t>住房公积金</t>
  </si>
  <si>
    <t>224</t>
  </si>
  <si>
    <t>22401</t>
  </si>
  <si>
    <t>应急管理事务</t>
  </si>
  <si>
    <t>2240101</t>
  </si>
  <si>
    <t>2240150</t>
  </si>
  <si>
    <t>2240199</t>
  </si>
  <si>
    <t>其他应急管理支出</t>
  </si>
  <si>
    <t>22402</t>
  </si>
  <si>
    <t>消防救援事务</t>
  </si>
  <si>
    <t>2240204</t>
  </si>
  <si>
    <t>消防应急救援</t>
  </si>
  <si>
    <t>22407</t>
  </si>
  <si>
    <t>自然灾害救灾及恢复重建支出</t>
  </si>
  <si>
    <t>2240703</t>
  </si>
  <si>
    <t>自然灾害救灾补助</t>
  </si>
  <si>
    <t>2240704</t>
  </si>
  <si>
    <t>自然灾害灾后重建补助</t>
  </si>
  <si>
    <t>229</t>
  </si>
  <si>
    <t>22999</t>
  </si>
  <si>
    <t>2299999</t>
  </si>
  <si>
    <t>注：本表反映部门本年度一般公共预算财政拨款支出情况。</t>
  </si>
  <si>
    <t xml:space="preserve">    本表金额转换成万元时，因四舍五入可能存在尾差。</t>
  </si>
  <si>
    <t xml:space="preserve">    如本表为空，则我部门本年度无此类资金收支余。</t>
  </si>
  <si>
    <t>2024年台安县本级政府性基金预算支出决算功能分类决算表</t>
  </si>
  <si>
    <t>本年收入</t>
  </si>
  <si>
    <t>2</t>
  </si>
  <si>
    <t>20707</t>
  </si>
  <si>
    <t>国家电影事业发展专项资金安排的支出</t>
  </si>
  <si>
    <t>2070799</t>
  </si>
  <si>
    <t>其他国家电影事业发展专项资金支出</t>
  </si>
  <si>
    <t>21208</t>
  </si>
  <si>
    <t>国有土地使用权出让收入安排的支出</t>
  </si>
  <si>
    <t>2120801</t>
  </si>
  <si>
    <t>征地和拆迁补偿支出</t>
  </si>
  <si>
    <t>2120804</t>
  </si>
  <si>
    <t>农村基础设施建设支出</t>
  </si>
  <si>
    <t>2120814</t>
  </si>
  <si>
    <t>农业生产发展支出</t>
  </si>
  <si>
    <t>2120816</t>
  </si>
  <si>
    <t>农业农村生态环境支出</t>
  </si>
  <si>
    <t>2120899</t>
  </si>
  <si>
    <t>其他国有土地使用权出让收入安排的支出</t>
  </si>
  <si>
    <t>21214</t>
  </si>
  <si>
    <t>污水处理费安排的支出</t>
  </si>
  <si>
    <t>2121401</t>
  </si>
  <si>
    <t>污水处理设施建设和运营</t>
  </si>
  <si>
    <t>2121499</t>
  </si>
  <si>
    <t>其他污水处理费安排的支出</t>
  </si>
  <si>
    <t>21372</t>
  </si>
  <si>
    <t>大中型水库移民后期扶持基金支出</t>
  </si>
  <si>
    <t>2137201</t>
  </si>
  <si>
    <t>移民补助</t>
  </si>
  <si>
    <t>2137202</t>
  </si>
  <si>
    <t>基础设施建设和经济发展</t>
  </si>
  <si>
    <t>21398</t>
  </si>
  <si>
    <t>超长期特别国债安排的支出</t>
  </si>
  <si>
    <t>2139801</t>
  </si>
  <si>
    <t>农业农村支出</t>
  </si>
  <si>
    <t>22960</t>
  </si>
  <si>
    <t>2296002</t>
  </si>
  <si>
    <t>用于社会福利的彩票公益金支出</t>
  </si>
  <si>
    <t>2296006</t>
  </si>
  <si>
    <t>用于残疾人事业的彩票公益金支出</t>
  </si>
  <si>
    <t>234</t>
  </si>
  <si>
    <t>23402</t>
  </si>
  <si>
    <t>抗疫相关支出</t>
  </si>
  <si>
    <t>2340299</t>
  </si>
  <si>
    <t>其他抗疫相关支出</t>
  </si>
  <si>
    <t>注：本表反映部门本年度政府性基金预算财政拨款收入、支出及结转和结余情况。</t>
  </si>
  <si>
    <t>2024年台安县本级国有资本经营预算支出决算明细表</t>
  </si>
  <si>
    <t>223</t>
  </si>
  <si>
    <t>国有资本经营预算支出</t>
  </si>
  <si>
    <t>22301</t>
  </si>
  <si>
    <t>2230105</t>
  </si>
  <si>
    <t>国有企业退休人员社会化管理补助支出</t>
  </si>
  <si>
    <t>22399</t>
  </si>
  <si>
    <t>2239999</t>
  </si>
  <si>
    <t>注：本表反映部门本年度国有资本经营预算财政拨款支出情况。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</si>
</sst>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indexed="8"/>
      <name val="宋体"/>
      <charset val="134"/>
      <scheme val="minor"/>
    </font>
    <font>
      <b/>
      <sz val="18"/>
      <name val="宋体"/>
      <charset val="134"/>
    </font>
    <font>
      <sz val="11"/>
      <color rgb="FF000000"/>
      <name val="宋体"/>
      <charset val="134"/>
    </font>
    <font>
      <sz val="10"/>
      <color rgb="FF000000"/>
      <name val="宋体"/>
      <charset val="134"/>
    </font>
    <font>
      <b/>
      <sz val="11"/>
      <color rgb="FF000000"/>
      <name val="宋体"/>
      <charset val="134"/>
    </font>
    <font>
      <sz val="10"/>
      <name val="宋体"/>
      <charset val="134"/>
    </font>
    <font>
      <sz val="12"/>
      <name val="宋体"/>
      <charset val="134"/>
    </font>
    <font>
      <b/>
      <sz val="10"/>
      <name val="宋体"/>
      <charset val="134"/>
    </font>
    <font>
      <b/>
      <sz val="16"/>
      <name val="宋体"/>
      <charset val="134"/>
    </font>
    <font>
      <sz val="20"/>
      <color theme="1"/>
      <name val="宋体"/>
      <charset val="134"/>
      <scheme val="minor"/>
    </font>
    <font>
      <sz val="12"/>
      <color theme="1"/>
      <name val="宋体"/>
      <charset val="134"/>
      <scheme val="minor"/>
    </font>
    <font>
      <sz val="11"/>
      <name val="宋体"/>
      <charset val="134"/>
    </font>
    <font>
      <b/>
      <sz val="18"/>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9">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indexed="22"/>
        <bgColor indexed="64"/>
      </patternFill>
    </fill>
    <fill>
      <patternFill patternType="mediumGray">
        <fgColor indexed="9"/>
        <bgColor theme="0"/>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18" applyNumberFormat="0" applyFont="0" applyAlignment="0" applyProtection="0">
      <alignment vertical="center"/>
    </xf>
    <xf numFmtId="0" fontId="17" fillId="14"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9" applyNumberFormat="0" applyFill="0" applyAlignment="0" applyProtection="0">
      <alignment vertical="center"/>
    </xf>
    <xf numFmtId="0" fontId="25" fillId="0" borderId="19" applyNumberFormat="0" applyFill="0" applyAlignment="0" applyProtection="0">
      <alignment vertical="center"/>
    </xf>
    <xf numFmtId="0" fontId="17" fillId="15" borderId="0" applyNumberFormat="0" applyBorder="0" applyAlignment="0" applyProtection="0">
      <alignment vertical="center"/>
    </xf>
    <xf numFmtId="0" fontId="20" fillId="0" borderId="20" applyNumberFormat="0" applyFill="0" applyAlignment="0" applyProtection="0">
      <alignment vertical="center"/>
    </xf>
    <xf numFmtId="0" fontId="17" fillId="16" borderId="0" applyNumberFormat="0" applyBorder="0" applyAlignment="0" applyProtection="0">
      <alignment vertical="center"/>
    </xf>
    <xf numFmtId="0" fontId="26" fillId="17" borderId="21" applyNumberFormat="0" applyAlignment="0" applyProtection="0">
      <alignment vertical="center"/>
    </xf>
    <xf numFmtId="0" fontId="27" fillId="17" borderId="17" applyNumberFormat="0" applyAlignment="0" applyProtection="0">
      <alignment vertical="center"/>
    </xf>
    <xf numFmtId="0" fontId="28" fillId="18" borderId="22" applyNumberFormat="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xf numFmtId="0" fontId="17" fillId="36" borderId="0" applyNumberFormat="0" applyBorder="0" applyAlignment="0" applyProtection="0">
      <alignment vertical="center"/>
    </xf>
    <xf numFmtId="0" fontId="14" fillId="37" borderId="0" applyNumberFormat="0" applyBorder="0" applyAlignment="0" applyProtection="0">
      <alignment vertical="center"/>
    </xf>
    <xf numFmtId="0" fontId="17" fillId="38" borderId="0" applyNumberFormat="0" applyBorder="0" applyAlignment="0" applyProtection="0">
      <alignment vertical="center"/>
    </xf>
    <xf numFmtId="0" fontId="0" fillId="0" borderId="0">
      <alignment vertical="center"/>
    </xf>
  </cellStyleXfs>
  <cellXfs count="92">
    <xf numFmtId="0" fontId="0" fillId="0" borderId="0" xfId="0">
      <alignment vertical="center"/>
    </xf>
    <xf numFmtId="0" fontId="1" fillId="0"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0" fontId="1" fillId="0" borderId="1" xfId="0" applyFont="1" applyFill="1" applyBorder="1" applyAlignment="1">
      <alignment vertical="center"/>
    </xf>
    <xf numFmtId="0" fontId="1" fillId="0" borderId="1" xfId="0" applyFont="1" applyFill="1" applyBorder="1" applyAlignment="1">
      <alignment horizontal="right" vertical="center"/>
    </xf>
    <xf numFmtId="0" fontId="3" fillId="3" borderId="2" xfId="0" applyNumberFormat="1" applyFont="1" applyFill="1" applyBorder="1" applyAlignment="1">
      <alignment horizontal="center" vertical="center"/>
    </xf>
    <xf numFmtId="0" fontId="3" fillId="3" borderId="2"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xf>
    <xf numFmtId="0" fontId="4" fillId="3" borderId="3"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xf>
    <xf numFmtId="4" fontId="5" fillId="4" borderId="3" xfId="0" applyNumberFormat="1" applyFont="1" applyFill="1" applyBorder="1" applyAlignment="1">
      <alignment horizontal="right" vertical="center"/>
    </xf>
    <xf numFmtId="0" fontId="3" fillId="4" borderId="3" xfId="0" applyNumberFormat="1" applyFont="1" applyFill="1" applyBorder="1" applyAlignment="1">
      <alignment horizontal="left" vertical="center"/>
    </xf>
    <xf numFmtId="4" fontId="3" fillId="4" borderId="3" xfId="0" applyNumberFormat="1" applyFont="1" applyFill="1" applyBorder="1" applyAlignment="1">
      <alignment horizontal="right" vertical="center"/>
    </xf>
    <xf numFmtId="0" fontId="3" fillId="4" borderId="4"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0" fillId="0" borderId="0" xfId="0" applyAlignment="1">
      <alignment vertical="center"/>
    </xf>
    <xf numFmtId="0" fontId="0" fillId="2" borderId="0" xfId="0" applyFill="1">
      <alignment vertical="center"/>
    </xf>
    <xf numFmtId="0" fontId="2" fillId="2" borderId="0" xfId="0" applyFont="1" applyFill="1" applyAlignment="1">
      <alignment horizontal="center" vertical="center"/>
    </xf>
    <xf numFmtId="0" fontId="0" fillId="2" borderId="0" xfId="0" applyFont="1" applyFill="1" applyAlignment="1">
      <alignment horizontal="right" vertical="center"/>
    </xf>
    <xf numFmtId="0" fontId="6" fillId="2" borderId="5" xfId="0" applyFont="1" applyFill="1" applyBorder="1" applyAlignment="1">
      <alignment horizontal="center" vertical="center"/>
    </xf>
    <xf numFmtId="0" fontId="6" fillId="2" borderId="5" xfId="0" applyFont="1" applyFill="1" applyBorder="1" applyAlignment="1">
      <alignment horizontal="left" vertical="center"/>
    </xf>
    <xf numFmtId="3" fontId="6" fillId="2" borderId="5" xfId="0" applyNumberFormat="1" applyFont="1" applyFill="1" applyBorder="1" applyAlignment="1">
      <alignment horizontal="right" vertical="center"/>
    </xf>
    <xf numFmtId="0" fontId="6" fillId="2" borderId="6" xfId="0" applyFont="1" applyFill="1" applyBorder="1" applyAlignment="1">
      <alignment horizontal="left" vertical="center"/>
    </xf>
    <xf numFmtId="0" fontId="7" fillId="2" borderId="0" xfId="0" applyFont="1" applyFill="1" applyAlignment="1"/>
    <xf numFmtId="0" fontId="0" fillId="2" borderId="0" xfId="0" applyFont="1" applyFill="1" applyAlignment="1"/>
    <xf numFmtId="0" fontId="6" fillId="2" borderId="0" xfId="0" applyFont="1" applyFill="1" applyAlignment="1">
      <alignment vertical="center"/>
    </xf>
    <xf numFmtId="0" fontId="6" fillId="2" borderId="0" xfId="0" applyFont="1" applyFill="1" applyAlignment="1">
      <alignment horizontal="right" vertical="center"/>
    </xf>
    <xf numFmtId="0" fontId="8" fillId="2" borderId="7" xfId="0" applyFont="1" applyFill="1" applyBorder="1" applyAlignment="1">
      <alignment horizontal="center" vertical="center"/>
    </xf>
    <xf numFmtId="0" fontId="8" fillId="2" borderId="7" xfId="0" applyFont="1" applyFill="1" applyBorder="1" applyAlignment="1">
      <alignment horizontal="left" vertical="center"/>
    </xf>
    <xf numFmtId="3" fontId="6" fillId="2" borderId="7" xfId="0" applyNumberFormat="1" applyFont="1" applyFill="1" applyBorder="1" applyAlignment="1">
      <alignment horizontal="right" vertical="center"/>
    </xf>
    <xf numFmtId="0" fontId="6" fillId="2" borderId="7" xfId="0" applyFont="1" applyFill="1" applyBorder="1" applyAlignment="1">
      <alignment horizontal="left" vertical="center"/>
    </xf>
    <xf numFmtId="0" fontId="8" fillId="2" borderId="7" xfId="0" applyFont="1" applyFill="1" applyBorder="1" applyAlignment="1">
      <alignment vertical="center"/>
    </xf>
    <xf numFmtId="0" fontId="6" fillId="2" borderId="7" xfId="0" applyFont="1" applyFill="1" applyBorder="1" applyAlignment="1">
      <alignment vertical="center"/>
    </xf>
    <xf numFmtId="0" fontId="9" fillId="2" borderId="0" xfId="0" applyFont="1" applyFill="1" applyAlignment="1">
      <alignment horizontal="center" vertical="center"/>
    </xf>
    <xf numFmtId="3" fontId="6" fillId="2" borderId="8" xfId="0" applyNumberFormat="1" applyFont="1" applyFill="1" applyBorder="1" applyAlignment="1">
      <alignment horizontal="right" vertical="center"/>
    </xf>
    <xf numFmtId="0" fontId="8" fillId="2" borderId="9" xfId="0" applyFont="1" applyFill="1" applyBorder="1" applyAlignment="1">
      <alignment horizontal="left" vertical="center"/>
    </xf>
    <xf numFmtId="3" fontId="6" fillId="2" borderId="10" xfId="0" applyNumberFormat="1" applyFont="1" applyFill="1" applyBorder="1" applyAlignment="1">
      <alignment horizontal="right" vertical="center"/>
    </xf>
    <xf numFmtId="0" fontId="6" fillId="2" borderId="8" xfId="0" applyFont="1" applyFill="1" applyBorder="1" applyAlignment="1">
      <alignment horizontal="left" vertical="center"/>
    </xf>
    <xf numFmtId="0" fontId="8" fillId="2" borderId="8" xfId="0" applyFont="1" applyFill="1" applyBorder="1" applyAlignment="1">
      <alignment horizontal="left" vertical="center"/>
    </xf>
    <xf numFmtId="0" fontId="6" fillId="2" borderId="9" xfId="0" applyFont="1" applyFill="1" applyBorder="1" applyAlignment="1">
      <alignment horizontal="left" vertical="center"/>
    </xf>
    <xf numFmtId="0" fontId="10" fillId="0" borderId="0" xfId="0" applyFont="1">
      <alignment vertical="center"/>
    </xf>
    <xf numFmtId="0" fontId="11" fillId="0" borderId="0" xfId="0" applyFont="1">
      <alignmen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right" vertical="center"/>
    </xf>
    <xf numFmtId="0" fontId="0" fillId="2" borderId="0" xfId="0" applyFill="1" applyAlignment="1"/>
    <xf numFmtId="0" fontId="2" fillId="2" borderId="0" xfId="0" applyNumberFormat="1" applyFont="1" applyFill="1" applyAlignment="1" applyProtection="1">
      <alignment horizontal="center" vertical="center"/>
    </xf>
    <xf numFmtId="0" fontId="6" fillId="2" borderId="0" xfId="0" applyNumberFormat="1" applyFont="1" applyFill="1" applyAlignment="1" applyProtection="1">
      <alignment horizontal="right" vertical="center"/>
    </xf>
    <xf numFmtId="0" fontId="12" fillId="2" borderId="0" xfId="0" applyNumberFormat="1" applyFont="1" applyFill="1" applyAlignment="1" applyProtection="1">
      <alignment horizontal="right" vertical="center"/>
    </xf>
    <xf numFmtId="0" fontId="6" fillId="2" borderId="1" xfId="0" applyNumberFormat="1" applyFont="1" applyFill="1" applyBorder="1" applyAlignment="1" applyProtection="1">
      <alignment horizontal="center" vertical="center"/>
    </xf>
    <xf numFmtId="0" fontId="8" fillId="2" borderId="7" xfId="0" applyFont="1" applyFill="1" applyBorder="1" applyAlignment="1">
      <alignment horizontal="center" vertical="center" wrapText="1"/>
    </xf>
    <xf numFmtId="0" fontId="6" fillId="2" borderId="9" xfId="0" applyFont="1" applyFill="1" applyBorder="1" applyAlignment="1">
      <alignment vertical="center"/>
    </xf>
    <xf numFmtId="0" fontId="2" fillId="0" borderId="0" xfId="0" applyNumberFormat="1" applyFont="1" applyFill="1" applyAlignment="1" applyProtection="1">
      <alignment horizontal="center" vertical="center"/>
    </xf>
    <xf numFmtId="0" fontId="6" fillId="0" borderId="0" xfId="0" applyNumberFormat="1" applyFont="1" applyFill="1" applyAlignment="1" applyProtection="1">
      <alignment horizontal="right" vertical="center"/>
    </xf>
    <xf numFmtId="0" fontId="8" fillId="5" borderId="7" xfId="0" applyFont="1" applyFill="1" applyBorder="1" applyAlignment="1">
      <alignment horizontal="center" vertical="center"/>
    </xf>
    <xf numFmtId="0" fontId="8" fillId="5" borderId="7" xfId="0" applyFont="1" applyFill="1" applyBorder="1" applyAlignment="1">
      <alignment horizontal="center" vertical="center" wrapText="1"/>
    </xf>
    <xf numFmtId="0" fontId="9" fillId="2" borderId="0" xfId="49" applyNumberFormat="1" applyFont="1" applyFill="1" applyAlignment="1" applyProtection="1">
      <alignment horizontal="center" vertical="center"/>
    </xf>
    <xf numFmtId="0" fontId="6" fillId="2" borderId="0" xfId="49" applyNumberFormat="1" applyFont="1" applyFill="1" applyAlignment="1" applyProtection="1">
      <alignment horizontal="right" vertical="center"/>
    </xf>
    <xf numFmtId="0" fontId="6" fillId="2" borderId="11" xfId="49" applyNumberFormat="1" applyFont="1" applyFill="1" applyBorder="1" applyAlignment="1" applyProtection="1">
      <alignment horizontal="left" vertical="center"/>
    </xf>
    <xf numFmtId="0" fontId="6" fillId="2" borderId="1" xfId="0" applyNumberFormat="1" applyFont="1" applyFill="1" applyBorder="1" applyAlignment="1" applyProtection="1">
      <alignment horizontal="left" vertical="center"/>
    </xf>
    <xf numFmtId="3" fontId="6" fillId="2" borderId="1" xfId="0" applyNumberFormat="1" applyFont="1" applyFill="1" applyBorder="1" applyAlignment="1" applyProtection="1">
      <alignment horizontal="right" vertical="center"/>
    </xf>
    <xf numFmtId="0" fontId="6" fillId="2" borderId="11" xfId="0" applyNumberFormat="1" applyFont="1" applyFill="1" applyBorder="1" applyAlignment="1" applyProtection="1">
      <alignment horizontal="center" vertical="center"/>
    </xf>
    <xf numFmtId="0" fontId="2" fillId="2" borderId="0" xfId="49" applyNumberFormat="1" applyFont="1" applyFill="1" applyAlignment="1" applyProtection="1">
      <alignment horizontal="center" vertical="center"/>
    </xf>
    <xf numFmtId="0" fontId="6" fillId="2" borderId="0" xfId="49" applyNumberFormat="1" applyFont="1" applyFill="1" applyAlignment="1" applyProtection="1">
      <alignment horizontal="center" vertical="center"/>
    </xf>
    <xf numFmtId="0" fontId="6" fillId="2" borderId="11" xfId="49" applyNumberFormat="1" applyFont="1" applyFill="1" applyBorder="1" applyAlignment="1" applyProtection="1">
      <alignment vertical="center"/>
    </xf>
    <xf numFmtId="0" fontId="6" fillId="2" borderId="12" xfId="0" applyNumberFormat="1" applyFont="1" applyFill="1" applyBorder="1" applyAlignment="1" applyProtection="1">
      <alignment horizontal="center" vertical="center"/>
    </xf>
    <xf numFmtId="0" fontId="6" fillId="2" borderId="0" xfId="0" applyNumberFormat="1" applyFont="1" applyFill="1" applyAlignment="1" applyProtection="1">
      <alignment horizontal="center" vertical="center"/>
    </xf>
    <xf numFmtId="3" fontId="6" fillId="6" borderId="7" xfId="0" applyNumberFormat="1" applyFont="1" applyFill="1" applyBorder="1" applyAlignment="1">
      <alignment horizontal="right" vertical="center"/>
    </xf>
    <xf numFmtId="3" fontId="6" fillId="2" borderId="7" xfId="0" applyNumberFormat="1" applyFont="1" applyFill="1" applyBorder="1" applyAlignment="1">
      <alignment horizontal="right"/>
    </xf>
    <xf numFmtId="0" fontId="6" fillId="2" borderId="13" xfId="0" applyFont="1" applyFill="1" applyBorder="1" applyAlignment="1">
      <alignment vertical="center"/>
    </xf>
    <xf numFmtId="0" fontId="13" fillId="2" borderId="0" xfId="0" applyFont="1" applyFill="1" applyAlignment="1">
      <alignment horizontal="center" vertical="center"/>
    </xf>
    <xf numFmtId="0" fontId="0" fillId="2" borderId="0" xfId="0" applyFill="1" applyAlignment="1">
      <alignment horizontal="right" vertical="center"/>
    </xf>
    <xf numFmtId="0" fontId="6" fillId="2" borderId="11" xfId="0" applyNumberFormat="1" applyFont="1" applyFill="1" applyBorder="1" applyAlignment="1" applyProtection="1">
      <alignment horizontal="right" vertical="center"/>
    </xf>
    <xf numFmtId="0" fontId="6" fillId="2" borderId="0" xfId="0" applyNumberFormat="1" applyFont="1" applyFill="1" applyAlignment="1" applyProtection="1">
      <alignment vertical="center"/>
    </xf>
    <xf numFmtId="0" fontId="6" fillId="2" borderId="14" xfId="0" applyFont="1" applyFill="1" applyBorder="1" applyAlignment="1">
      <alignment horizontal="center" vertical="center"/>
    </xf>
    <xf numFmtId="0" fontId="2" fillId="7" borderId="0" xfId="0" applyNumberFormat="1" applyFont="1" applyFill="1" applyAlignment="1" applyProtection="1">
      <alignment horizontal="center" vertical="center"/>
    </xf>
    <xf numFmtId="0" fontId="6" fillId="7" borderId="0" xfId="0" applyNumberFormat="1" applyFont="1" applyFill="1" applyAlignment="1" applyProtection="1">
      <alignment horizontal="right" vertical="center"/>
    </xf>
    <xf numFmtId="0" fontId="6" fillId="7" borderId="1" xfId="0" applyNumberFormat="1" applyFont="1" applyFill="1" applyBorder="1" applyAlignment="1" applyProtection="1">
      <alignment horizontal="center" vertical="center"/>
    </xf>
    <xf numFmtId="0" fontId="6" fillId="7" borderId="1" xfId="0" applyNumberFormat="1" applyFont="1" applyFill="1" applyBorder="1" applyAlignment="1" applyProtection="1">
      <alignment horizontal="left" vertical="center"/>
    </xf>
    <xf numFmtId="3" fontId="6" fillId="7" borderId="1" xfId="0" applyNumberFormat="1" applyFont="1" applyFill="1" applyBorder="1" applyAlignment="1" applyProtection="1">
      <alignment horizontal="right" vertical="center"/>
    </xf>
    <xf numFmtId="0" fontId="0" fillId="2" borderId="5" xfId="0" applyFont="1" applyFill="1" applyBorder="1" applyAlignment="1"/>
    <xf numFmtId="0" fontId="9" fillId="2" borderId="0" xfId="0" applyNumberFormat="1" applyFont="1" applyFill="1" applyAlignment="1" applyProtection="1">
      <alignment horizontal="center" vertical="center"/>
    </xf>
    <xf numFmtId="0" fontId="7" fillId="2" borderId="0" xfId="0" applyFont="1" applyFill="1" applyAlignment="1">
      <alignment horizontal="center" vertical="center"/>
    </xf>
    <xf numFmtId="0" fontId="8" fillId="2" borderId="1" xfId="0" applyNumberFormat="1" applyFont="1" applyFill="1" applyBorder="1" applyAlignment="1" applyProtection="1">
      <alignment horizontal="center" vertical="center" wrapText="1"/>
    </xf>
    <xf numFmtId="0" fontId="8" fillId="2" borderId="15" xfId="0" applyNumberFormat="1" applyFont="1" applyFill="1" applyBorder="1" applyAlignment="1" applyProtection="1">
      <alignment horizontal="center" vertical="center" wrapText="1"/>
    </xf>
    <xf numFmtId="0" fontId="8" fillId="2" borderId="12" xfId="0" applyNumberFormat="1" applyFont="1" applyFill="1" applyBorder="1" applyAlignment="1" applyProtection="1">
      <alignment horizontal="center" vertical="center" wrapText="1"/>
    </xf>
    <xf numFmtId="3" fontId="6" fillId="2" borderId="14" xfId="0" applyNumberFormat="1" applyFont="1" applyFill="1" applyBorder="1" applyAlignment="1">
      <alignment horizontal="right" vertical="center"/>
    </xf>
    <xf numFmtId="0" fontId="0" fillId="2" borderId="1" xfId="0" applyFill="1" applyBorder="1">
      <alignment vertical="center"/>
    </xf>
    <xf numFmtId="3" fontId="6" fillId="2" borderId="16" xfId="0" applyNumberFormat="1" applyFont="1" applyFill="1" applyBorder="1" applyAlignment="1">
      <alignment horizontal="right" vertical="center"/>
    </xf>
    <xf numFmtId="0" fontId="7" fillId="2" borderId="1" xfId="0" applyNumberFormat="1" applyFont="1" applyFill="1" applyBorder="1" applyAlignment="1" applyProtection="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2018&#24180;-2024&#24180;&#24635;&#20915;&#31639;&#25968;&#25454;\2024&#24180;&#24635;&#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SEINFO"/>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s>
    <sheetDataSet>
      <sheetData sheetId="0" refreshError="1">
        <row r="2">
          <cell r="B2" t="str">
            <v>2024年</v>
          </cell>
        </row>
        <row r="7">
          <cell r="B7" t="str">
            <v>台安县</v>
          </cell>
        </row>
        <row r="19">
          <cell r="B19" t="str">
            <v>万元</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6">
          <cell r="C6">
            <v>38564</v>
          </cell>
        </row>
        <row r="6">
          <cell r="P6">
            <v>55642</v>
          </cell>
        </row>
        <row r="6">
          <cell r="AA6">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tabSelected="1" workbookViewId="0">
      <selection activeCell="I11" sqref="I11"/>
    </sheetView>
  </sheetViews>
  <sheetFormatPr defaultColWidth="8.88888888888889" defaultRowHeight="14.4" outlineLevelCol="3"/>
  <cols>
    <col min="1" max="1" width="29.8888888888889" style="18" customWidth="1"/>
    <col min="2" max="2" width="20.6666666666667" style="18" customWidth="1"/>
    <col min="3" max="3" width="21.5555555555556" style="18" customWidth="1"/>
    <col min="4" max="4" width="18.3333333333333" style="18" customWidth="1"/>
    <col min="5" max="16384" width="8.88888888888889" style="18"/>
  </cols>
  <sheetData>
    <row r="1" ht="22.2" spans="1:4">
      <c r="A1" s="48" t="s">
        <v>0</v>
      </c>
      <c r="B1" s="48"/>
      <c r="C1" s="48"/>
      <c r="D1" s="48"/>
    </row>
    <row r="2" spans="1:4">
      <c r="A2" s="49"/>
      <c r="B2" s="49"/>
      <c r="C2" s="49"/>
      <c r="D2" s="49"/>
    </row>
    <row r="3" spans="1:4">
      <c r="A3" s="49" t="s">
        <v>1</v>
      </c>
      <c r="B3" s="49"/>
      <c r="C3" s="49"/>
      <c r="D3" s="49"/>
    </row>
    <row r="4" ht="25" customHeight="1" spans="1:4">
      <c r="A4" s="51" t="s">
        <v>2</v>
      </c>
      <c r="B4" s="51" t="s">
        <v>3</v>
      </c>
      <c r="C4" s="51" t="s">
        <v>4</v>
      </c>
      <c r="D4" s="51" t="s">
        <v>5</v>
      </c>
    </row>
    <row r="5" ht="25" customHeight="1" spans="1:4">
      <c r="A5" s="61" t="s">
        <v>6</v>
      </c>
      <c r="B5" s="23">
        <v>84200</v>
      </c>
      <c r="C5" s="23">
        <v>80449</v>
      </c>
      <c r="D5" s="23">
        <v>78296</v>
      </c>
    </row>
    <row r="6" ht="25" customHeight="1" spans="1:4">
      <c r="A6" s="61" t="s">
        <v>7</v>
      </c>
      <c r="B6" s="23">
        <v>29000</v>
      </c>
      <c r="C6" s="23">
        <v>29000</v>
      </c>
      <c r="D6" s="23">
        <v>24956</v>
      </c>
    </row>
    <row r="7" ht="25" customHeight="1" spans="1:4">
      <c r="A7" s="61" t="s">
        <v>8</v>
      </c>
      <c r="B7" s="23">
        <v>9000</v>
      </c>
      <c r="C7" s="23">
        <v>9000</v>
      </c>
      <c r="D7" s="23">
        <v>7698</v>
      </c>
    </row>
    <row r="8" ht="25" customHeight="1" spans="1:4">
      <c r="A8" s="61" t="s">
        <v>9</v>
      </c>
      <c r="B8" s="23">
        <v>1700</v>
      </c>
      <c r="C8" s="23">
        <v>1700</v>
      </c>
      <c r="D8" s="23">
        <v>1315</v>
      </c>
    </row>
    <row r="9" ht="25" customHeight="1" spans="1:4">
      <c r="A9" s="61" t="s">
        <v>10</v>
      </c>
      <c r="B9" s="23">
        <v>6100</v>
      </c>
      <c r="C9" s="23">
        <v>6100</v>
      </c>
      <c r="D9" s="23">
        <v>4868</v>
      </c>
    </row>
    <row r="10" ht="25" customHeight="1" spans="1:4">
      <c r="A10" s="61" t="s">
        <v>11</v>
      </c>
      <c r="B10" s="23">
        <v>2700</v>
      </c>
      <c r="C10" s="23">
        <v>2700</v>
      </c>
      <c r="D10" s="23">
        <v>2196</v>
      </c>
    </row>
    <row r="11" ht="25" customHeight="1" spans="1:4">
      <c r="A11" s="61" t="s">
        <v>12</v>
      </c>
      <c r="B11" s="23">
        <v>4300</v>
      </c>
      <c r="C11" s="23">
        <v>4300</v>
      </c>
      <c r="D11" s="23">
        <v>3676</v>
      </c>
    </row>
    <row r="12" ht="25" customHeight="1" spans="1:4">
      <c r="A12" s="61" t="s">
        <v>13</v>
      </c>
      <c r="B12" s="23">
        <v>2200</v>
      </c>
      <c r="C12" s="23">
        <v>2200</v>
      </c>
      <c r="D12" s="23">
        <v>1752</v>
      </c>
    </row>
    <row r="13" ht="25" customHeight="1" spans="1:4">
      <c r="A13" s="61" t="s">
        <v>14</v>
      </c>
      <c r="B13" s="23">
        <v>13500</v>
      </c>
      <c r="C13" s="23">
        <v>13500</v>
      </c>
      <c r="D13" s="23">
        <v>17578</v>
      </c>
    </row>
    <row r="14" ht="25" customHeight="1" spans="1:4">
      <c r="A14" s="61" t="s">
        <v>15</v>
      </c>
      <c r="B14" s="23">
        <v>1800</v>
      </c>
      <c r="C14" s="23">
        <v>1800</v>
      </c>
      <c r="D14" s="23">
        <v>251</v>
      </c>
    </row>
    <row r="15" ht="25" customHeight="1" spans="1:4">
      <c r="A15" s="61" t="s">
        <v>16</v>
      </c>
      <c r="B15" s="23">
        <v>7000</v>
      </c>
      <c r="C15" s="23">
        <v>3249</v>
      </c>
      <c r="D15" s="23">
        <v>6677</v>
      </c>
    </row>
    <row r="16" ht="25" customHeight="1" spans="1:4">
      <c r="A16" s="61" t="s">
        <v>17</v>
      </c>
      <c r="B16" s="23">
        <v>2500</v>
      </c>
      <c r="C16" s="23">
        <v>2500</v>
      </c>
      <c r="D16" s="23">
        <v>1454</v>
      </c>
    </row>
    <row r="17" ht="25" customHeight="1" spans="1:4">
      <c r="A17" s="61" t="s">
        <v>18</v>
      </c>
      <c r="B17" s="23">
        <v>3900</v>
      </c>
      <c r="C17" s="23">
        <v>3900</v>
      </c>
      <c r="D17" s="23">
        <v>5626</v>
      </c>
    </row>
    <row r="18" ht="25" customHeight="1" spans="1:4">
      <c r="A18" s="61" t="s">
        <v>19</v>
      </c>
      <c r="B18" s="23"/>
      <c r="C18" s="23"/>
      <c r="D18" s="23"/>
    </row>
    <row r="19" ht="25" customHeight="1" spans="1:4">
      <c r="A19" s="61" t="s">
        <v>20</v>
      </c>
      <c r="B19" s="23">
        <v>500</v>
      </c>
      <c r="C19" s="23">
        <v>500</v>
      </c>
      <c r="D19" s="23">
        <v>230</v>
      </c>
    </row>
    <row r="20" ht="25" customHeight="1" spans="1:4">
      <c r="A20" s="61" t="s">
        <v>21</v>
      </c>
      <c r="B20" s="23"/>
      <c r="C20" s="23"/>
      <c r="D20" s="23">
        <v>19</v>
      </c>
    </row>
    <row r="21" ht="25" customHeight="1" spans="1:4">
      <c r="A21" s="61" t="s">
        <v>22</v>
      </c>
      <c r="B21" s="23">
        <v>19800</v>
      </c>
      <c r="C21" s="23">
        <v>19551</v>
      </c>
      <c r="D21" s="23">
        <v>21773</v>
      </c>
    </row>
    <row r="22" ht="25" customHeight="1" spans="1:4">
      <c r="A22" s="61" t="s">
        <v>23</v>
      </c>
      <c r="B22" s="23">
        <v>2500</v>
      </c>
      <c r="C22" s="23">
        <v>2251</v>
      </c>
      <c r="D22" s="23">
        <v>2138</v>
      </c>
    </row>
    <row r="23" ht="25" customHeight="1" spans="1:4">
      <c r="A23" s="61" t="s">
        <v>24</v>
      </c>
      <c r="B23" s="23">
        <v>2600</v>
      </c>
      <c r="C23" s="23">
        <v>2600</v>
      </c>
      <c r="D23" s="23">
        <v>3019</v>
      </c>
    </row>
    <row r="24" ht="25" customHeight="1" spans="1:4">
      <c r="A24" s="61" t="s">
        <v>25</v>
      </c>
      <c r="B24" s="23">
        <v>7500</v>
      </c>
      <c r="C24" s="23">
        <v>7500</v>
      </c>
      <c r="D24" s="23">
        <v>6160</v>
      </c>
    </row>
    <row r="25" ht="25" customHeight="1" spans="1:4">
      <c r="A25" s="61" t="s">
        <v>26</v>
      </c>
      <c r="B25" s="23"/>
      <c r="C25" s="23"/>
      <c r="D25" s="23">
        <v>25</v>
      </c>
    </row>
    <row r="26" ht="25" customHeight="1" spans="1:4">
      <c r="A26" s="61" t="s">
        <v>27</v>
      </c>
      <c r="B26" s="23">
        <v>7000</v>
      </c>
      <c r="C26" s="23">
        <v>7000</v>
      </c>
      <c r="D26" s="23">
        <v>9268</v>
      </c>
    </row>
    <row r="27" ht="25" customHeight="1" spans="1:4">
      <c r="A27" s="61" t="s">
        <v>28</v>
      </c>
      <c r="B27" s="23">
        <v>200</v>
      </c>
      <c r="C27" s="23">
        <v>200</v>
      </c>
      <c r="D27" s="23">
        <v>1163</v>
      </c>
    </row>
    <row r="28" ht="25" customHeight="1" spans="1:4">
      <c r="A28" s="91"/>
      <c r="B28" s="23"/>
      <c r="C28" s="23"/>
      <c r="D28" s="23"/>
    </row>
    <row r="29" ht="25" customHeight="1" spans="1:4">
      <c r="A29" s="91"/>
      <c r="B29" s="23"/>
      <c r="C29" s="23"/>
      <c r="D29" s="23"/>
    </row>
    <row r="30" ht="25" customHeight="1" spans="1:4">
      <c r="A30" s="61"/>
      <c r="B30" s="23"/>
      <c r="C30" s="23"/>
      <c r="D30" s="23"/>
    </row>
    <row r="31" ht="25" customHeight="1" spans="1:4">
      <c r="A31" s="61"/>
      <c r="B31" s="23"/>
      <c r="C31" s="23"/>
      <c r="D31" s="23"/>
    </row>
    <row r="32" ht="25" customHeight="1" spans="1:4">
      <c r="A32" s="51" t="s">
        <v>29</v>
      </c>
      <c r="B32" s="23">
        <v>104000</v>
      </c>
      <c r="C32" s="23">
        <v>100000</v>
      </c>
      <c r="D32" s="23">
        <v>100069</v>
      </c>
    </row>
  </sheetData>
  <mergeCells count="3">
    <mergeCell ref="A1:D1"/>
    <mergeCell ref="A2:D2"/>
    <mergeCell ref="A3:D3"/>
  </mergeCells>
  <pageMargins left="0.7" right="0.7" top="0.75" bottom="0.75" header="0.3" footer="0.3"/>
  <pageSetup paperSize="9" orientation="portrait"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
  <sheetViews>
    <sheetView workbookViewId="0">
      <selection activeCell="B8" sqref="B8"/>
    </sheetView>
  </sheetViews>
  <sheetFormatPr defaultColWidth="8.88888888888889" defaultRowHeight="25" customHeight="1" outlineLevelCol="1"/>
  <cols>
    <col min="1" max="1" width="50.5555555555556" style="18" customWidth="1"/>
    <col min="2" max="2" width="34.7777777777778" style="18" customWidth="1"/>
    <col min="3" max="16384" width="8.88888888888889" style="18"/>
  </cols>
  <sheetData>
    <row r="1" customHeight="1" spans="1:2">
      <c r="A1" s="48" t="s">
        <v>244</v>
      </c>
      <c r="B1" s="48"/>
    </row>
    <row r="2" customHeight="1" spans="1:2">
      <c r="A2" s="49"/>
      <c r="B2" s="49"/>
    </row>
    <row r="3" customHeight="1" spans="1:2">
      <c r="A3" s="74" t="s">
        <v>1</v>
      </c>
      <c r="B3" s="74"/>
    </row>
    <row r="4" customHeight="1" spans="1:2">
      <c r="A4" s="51" t="s">
        <v>245</v>
      </c>
      <c r="B4" s="51" t="s">
        <v>5</v>
      </c>
    </row>
    <row r="5" customHeight="1" spans="1:2">
      <c r="A5" s="61" t="s">
        <v>246</v>
      </c>
      <c r="B5" s="62">
        <v>37013</v>
      </c>
    </row>
    <row r="6" customHeight="1" spans="1:2">
      <c r="A6" s="61" t="s">
        <v>247</v>
      </c>
      <c r="B6" s="62">
        <v>0</v>
      </c>
    </row>
    <row r="7" customHeight="1" spans="1:2">
      <c r="A7" s="61" t="s">
        <v>248</v>
      </c>
      <c r="B7" s="62">
        <v>0</v>
      </c>
    </row>
    <row r="8" customHeight="1" spans="1:2">
      <c r="A8" s="61" t="s">
        <v>249</v>
      </c>
      <c r="B8" s="62">
        <v>853</v>
      </c>
    </row>
    <row r="9" customHeight="1" spans="1:2">
      <c r="A9" s="61" t="s">
        <v>250</v>
      </c>
      <c r="B9" s="62">
        <v>698</v>
      </c>
    </row>
    <row r="10" customHeight="1" spans="1:2">
      <c r="A10" s="61" t="s">
        <v>251</v>
      </c>
      <c r="B10" s="62">
        <v>0</v>
      </c>
    </row>
    <row r="11" customHeight="1" spans="1:2">
      <c r="A11" s="61" t="s">
        <v>252</v>
      </c>
      <c r="B11" s="62">
        <v>0</v>
      </c>
    </row>
    <row r="12" customHeight="1" spans="1:2">
      <c r="A12" s="61" t="s">
        <v>253</v>
      </c>
      <c r="B12" s="62"/>
    </row>
    <row r="13" customHeight="1" spans="1:2">
      <c r="A13" s="61"/>
      <c r="B13" s="62"/>
    </row>
    <row r="14" customHeight="1" spans="1:2">
      <c r="A14" s="61"/>
      <c r="B14" s="62"/>
    </row>
    <row r="15" customHeight="1" spans="1:2">
      <c r="A15" s="61"/>
      <c r="B15" s="62"/>
    </row>
    <row r="16" customHeight="1" spans="1:2">
      <c r="A16" s="61"/>
      <c r="B16" s="62"/>
    </row>
    <row r="17" customHeight="1" spans="1:2">
      <c r="A17" s="61"/>
      <c r="B17" s="62"/>
    </row>
    <row r="18" customHeight="1" spans="1:2">
      <c r="A18" s="61"/>
      <c r="B18" s="62"/>
    </row>
    <row r="19" customHeight="1" spans="1:2">
      <c r="A19" s="61"/>
      <c r="B19" s="62"/>
    </row>
    <row r="20" customHeight="1" spans="1:2">
      <c r="A20" s="61"/>
      <c r="B20" s="62"/>
    </row>
    <row r="21" customHeight="1" spans="1:2">
      <c r="A21" s="61"/>
      <c r="B21" s="62"/>
    </row>
    <row r="22" customHeight="1" spans="1:2">
      <c r="A22" s="61"/>
      <c r="B22" s="62"/>
    </row>
    <row r="23" customHeight="1" spans="1:2">
      <c r="A23" s="61"/>
      <c r="B23" s="62"/>
    </row>
    <row r="24" customHeight="1" spans="1:2">
      <c r="A24" s="61"/>
      <c r="B24" s="62"/>
    </row>
    <row r="25" customHeight="1" spans="1:2">
      <c r="A25" s="61"/>
      <c r="B25" s="62"/>
    </row>
    <row r="26" customHeight="1" spans="1:2">
      <c r="A26" s="61"/>
      <c r="B26" s="62"/>
    </row>
    <row r="27" customHeight="1" spans="1:2">
      <c r="A27" s="61"/>
      <c r="B27" s="62"/>
    </row>
    <row r="28" customHeight="1" spans="1:2">
      <c r="A28" s="51" t="s">
        <v>29</v>
      </c>
      <c r="B28" s="62">
        <v>38564</v>
      </c>
    </row>
  </sheetData>
  <mergeCells count="3">
    <mergeCell ref="A1:B1"/>
    <mergeCell ref="A2:B2"/>
    <mergeCell ref="A3:B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workbookViewId="0">
      <selection activeCell="B8" sqref="B8"/>
    </sheetView>
  </sheetViews>
  <sheetFormatPr defaultColWidth="8.88888888888889" defaultRowHeight="25" customHeight="1" outlineLevelCol="1"/>
  <cols>
    <col min="1" max="1" width="49.6666666666667" style="18" customWidth="1"/>
    <col min="2" max="2" width="43.7777777777778" style="18" customWidth="1"/>
    <col min="3" max="16384" width="8.88888888888889" style="18"/>
  </cols>
  <sheetData>
    <row r="1" customHeight="1" spans="1:2">
      <c r="A1" s="72" t="s">
        <v>254</v>
      </c>
      <c r="B1" s="72"/>
    </row>
    <row r="3" customHeight="1" spans="2:2">
      <c r="B3" s="73" t="s">
        <v>128</v>
      </c>
    </row>
    <row r="4" customHeight="1" spans="1:2">
      <c r="A4" s="51" t="s">
        <v>255</v>
      </c>
      <c r="B4" s="51" t="s">
        <v>5</v>
      </c>
    </row>
    <row r="5" customHeight="1" spans="1:2">
      <c r="A5" s="61" t="s">
        <v>256</v>
      </c>
      <c r="B5" s="23">
        <v>36393</v>
      </c>
    </row>
    <row r="6" customHeight="1" spans="1:2">
      <c r="A6" s="61" t="s">
        <v>257</v>
      </c>
      <c r="B6" s="23"/>
    </row>
    <row r="7" customHeight="1" spans="1:2">
      <c r="A7" s="61" t="s">
        <v>258</v>
      </c>
      <c r="B7" s="23"/>
    </row>
    <row r="8" customHeight="1" spans="1:2">
      <c r="A8" s="61" t="s">
        <v>259</v>
      </c>
      <c r="B8" s="23"/>
    </row>
    <row r="9" customHeight="1" spans="1:2">
      <c r="A9" s="61" t="s">
        <v>260</v>
      </c>
      <c r="B9" s="23">
        <v>915</v>
      </c>
    </row>
    <row r="10" customHeight="1" spans="1:2">
      <c r="A10" s="61" t="s">
        <v>261</v>
      </c>
      <c r="B10" s="23"/>
    </row>
    <row r="11" customHeight="1" spans="1:2">
      <c r="A11" s="61" t="s">
        <v>262</v>
      </c>
      <c r="B11" s="23">
        <v>389</v>
      </c>
    </row>
    <row r="12" customHeight="1" spans="1:2">
      <c r="A12" s="61" t="s">
        <v>243</v>
      </c>
      <c r="B12" s="23">
        <v>14076</v>
      </c>
    </row>
    <row r="13" customHeight="1" spans="1:2">
      <c r="A13" s="61" t="s">
        <v>263</v>
      </c>
      <c r="B13" s="23">
        <v>2642</v>
      </c>
    </row>
    <row r="14" customHeight="1" spans="1:2">
      <c r="A14" s="61"/>
      <c r="B14" s="62"/>
    </row>
    <row r="15" customHeight="1" spans="1:2">
      <c r="A15" s="61"/>
      <c r="B15" s="62"/>
    </row>
    <row r="16" customHeight="1" spans="1:2">
      <c r="A16" s="61"/>
      <c r="B16" s="62"/>
    </row>
    <row r="17" customHeight="1" spans="1:2">
      <c r="A17" s="61"/>
      <c r="B17" s="62"/>
    </row>
    <row r="18" customHeight="1" spans="1:2">
      <c r="A18" s="61"/>
      <c r="B18" s="62"/>
    </row>
    <row r="19" customHeight="1" spans="1:2">
      <c r="A19" s="61"/>
      <c r="B19" s="62"/>
    </row>
    <row r="20" customHeight="1" spans="1:2">
      <c r="A20" s="61"/>
      <c r="B20" s="62"/>
    </row>
    <row r="21" customHeight="1" spans="1:2">
      <c r="A21" s="61"/>
      <c r="B21" s="62"/>
    </row>
    <row r="22" customHeight="1" spans="1:2">
      <c r="A22" s="61"/>
      <c r="B22" s="62"/>
    </row>
    <row r="23" customHeight="1" spans="1:2">
      <c r="A23" s="61"/>
      <c r="B23" s="62"/>
    </row>
    <row r="24" customHeight="1" spans="1:2">
      <c r="A24" s="61"/>
      <c r="B24" s="62"/>
    </row>
    <row r="25" customHeight="1" spans="1:2">
      <c r="A25" s="61"/>
      <c r="B25" s="62"/>
    </row>
    <row r="26" customHeight="1" spans="1:2">
      <c r="A26" s="61"/>
      <c r="B26" s="62"/>
    </row>
    <row r="27" customHeight="1" spans="1:2">
      <c r="A27" s="51" t="s">
        <v>56</v>
      </c>
      <c r="B27" s="62">
        <v>54415</v>
      </c>
    </row>
  </sheetData>
  <mergeCells count="1">
    <mergeCell ref="A1:B1"/>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workbookViewId="0">
      <selection activeCell="E6" sqref="E6"/>
    </sheetView>
  </sheetViews>
  <sheetFormatPr defaultColWidth="32" defaultRowHeight="25" customHeight="1" outlineLevelCol="3"/>
  <cols>
    <col min="1" max="4" width="32" style="25"/>
    <col min="5" max="16384" width="32" style="26"/>
  </cols>
  <sheetData>
    <row r="1" customHeight="1" spans="1:4">
      <c r="A1" s="19" t="str">
        <f>'[1]##BASEINFO'!$B$2&amp;"度"&amp;'[1]##BASEINFO'!$B$7&amp;"政府性基金预算转移性收支决算表"</f>
        <v>2024年度台安县政府性基金预算转移性收支决算表</v>
      </c>
      <c r="B1" s="19"/>
      <c r="C1" s="19"/>
      <c r="D1" s="19"/>
    </row>
    <row r="2" customHeight="1" spans="1:4">
      <c r="A2" s="28" t="str">
        <f>"单位："&amp;'[1]##BASEINFO'!$B$19</f>
        <v>单位：万元</v>
      </c>
      <c r="B2" s="28"/>
      <c r="C2" s="28"/>
      <c r="D2" s="28"/>
    </row>
    <row r="3" customHeight="1" spans="1:4">
      <c r="A3" s="29" t="s">
        <v>264</v>
      </c>
      <c r="B3" s="29" t="s">
        <v>5</v>
      </c>
      <c r="C3" s="29" t="s">
        <v>264</v>
      </c>
      <c r="D3" s="29" t="s">
        <v>5</v>
      </c>
    </row>
    <row r="4" customHeight="1" spans="1:4">
      <c r="A4" s="34" t="s">
        <v>265</v>
      </c>
      <c r="B4" s="31">
        <f>'[1]L10'!C6</f>
        <v>38564</v>
      </c>
      <c r="C4" s="34" t="s">
        <v>266</v>
      </c>
      <c r="D4" s="31">
        <f>'[1]L10'!P6</f>
        <v>55642</v>
      </c>
    </row>
    <row r="5" customHeight="1" spans="1:4">
      <c r="A5" s="34" t="s">
        <v>267</v>
      </c>
      <c r="B5" s="31">
        <f>B6</f>
        <v>41901</v>
      </c>
      <c r="C5" s="34" t="s">
        <v>268</v>
      </c>
      <c r="D5" s="31">
        <f>D6</f>
        <v>0</v>
      </c>
    </row>
    <row r="6" customHeight="1" spans="1:4">
      <c r="A6" s="34" t="s">
        <v>269</v>
      </c>
      <c r="B6" s="31">
        <f>SUM(B7:B17)</f>
        <v>41901</v>
      </c>
      <c r="C6" s="34" t="s">
        <v>270</v>
      </c>
      <c r="D6" s="31">
        <f>SUM(D7:D17)</f>
        <v>0</v>
      </c>
    </row>
    <row r="7" customHeight="1" spans="1:4">
      <c r="A7" s="34" t="s">
        <v>271</v>
      </c>
      <c r="B7" s="69"/>
      <c r="C7" s="34" t="s">
        <v>271</v>
      </c>
      <c r="D7" s="69"/>
    </row>
    <row r="8" customHeight="1" spans="1:4">
      <c r="A8" s="34" t="s">
        <v>167</v>
      </c>
      <c r="B8" s="69">
        <v>19</v>
      </c>
      <c r="C8" s="34" t="s">
        <v>167</v>
      </c>
      <c r="D8" s="69"/>
    </row>
    <row r="9" customHeight="1" spans="1:4">
      <c r="A9" s="34" t="s">
        <v>272</v>
      </c>
      <c r="B9" s="69"/>
      <c r="C9" s="34" t="s">
        <v>272</v>
      </c>
      <c r="D9" s="69"/>
    </row>
    <row r="10" customHeight="1" spans="1:4">
      <c r="A10" s="34" t="s">
        <v>273</v>
      </c>
      <c r="B10" s="69"/>
      <c r="C10" s="34" t="s">
        <v>273</v>
      </c>
      <c r="D10" s="69"/>
    </row>
    <row r="11" customHeight="1" spans="1:4">
      <c r="A11" s="34" t="s">
        <v>274</v>
      </c>
      <c r="B11" s="69">
        <v>356</v>
      </c>
      <c r="C11" s="34" t="s">
        <v>274</v>
      </c>
      <c r="D11" s="69"/>
    </row>
    <row r="12" customHeight="1" spans="1:4">
      <c r="A12" s="34" t="s">
        <v>275</v>
      </c>
      <c r="B12" s="69">
        <v>153</v>
      </c>
      <c r="C12" s="34" t="s">
        <v>275</v>
      </c>
      <c r="D12" s="69"/>
    </row>
    <row r="13" customHeight="1" spans="1:4">
      <c r="A13" s="34" t="s">
        <v>276</v>
      </c>
      <c r="B13" s="69">
        <v>7</v>
      </c>
      <c r="C13" s="34" t="s">
        <v>276</v>
      </c>
      <c r="D13" s="69"/>
    </row>
    <row r="14" customHeight="1" spans="1:4">
      <c r="A14" s="34" t="s">
        <v>277</v>
      </c>
      <c r="B14" s="69"/>
      <c r="C14" s="34" t="s">
        <v>277</v>
      </c>
      <c r="D14" s="69"/>
    </row>
    <row r="15" customHeight="1" spans="1:4">
      <c r="A15" s="34" t="s">
        <v>187</v>
      </c>
      <c r="B15" s="69"/>
      <c r="C15" s="34" t="s">
        <v>187</v>
      </c>
      <c r="D15" s="69"/>
    </row>
    <row r="16" customHeight="1" spans="1:4">
      <c r="A16" s="34" t="s">
        <v>278</v>
      </c>
      <c r="B16" s="69">
        <v>40831</v>
      </c>
      <c r="C16" s="34" t="s">
        <v>279</v>
      </c>
      <c r="D16" s="69"/>
    </row>
    <row r="17" customHeight="1" spans="1:4">
      <c r="A17" s="34" t="s">
        <v>28</v>
      </c>
      <c r="B17" s="69">
        <v>535</v>
      </c>
      <c r="C17" s="34" t="s">
        <v>280</v>
      </c>
      <c r="D17" s="69"/>
    </row>
    <row r="18" customHeight="1" spans="1:4">
      <c r="A18" s="34" t="s">
        <v>281</v>
      </c>
      <c r="B18" s="31">
        <f>SUM(B19:B21)</f>
        <v>0</v>
      </c>
      <c r="C18" s="34" t="s">
        <v>282</v>
      </c>
      <c r="D18" s="31">
        <f>SUM(D19:D21)</f>
        <v>1438</v>
      </c>
    </row>
    <row r="19" customHeight="1" spans="1:4">
      <c r="A19" s="34" t="s">
        <v>283</v>
      </c>
      <c r="B19" s="69"/>
      <c r="C19" s="34" t="s">
        <v>284</v>
      </c>
      <c r="D19" s="69"/>
    </row>
    <row r="20" customHeight="1" spans="1:4">
      <c r="A20" s="34" t="s">
        <v>285</v>
      </c>
      <c r="B20" s="69"/>
      <c r="C20" s="34" t="s">
        <v>286</v>
      </c>
      <c r="D20" s="69"/>
    </row>
    <row r="21" customHeight="1" spans="1:4">
      <c r="A21" s="34" t="s">
        <v>287</v>
      </c>
      <c r="B21" s="69"/>
      <c r="C21" s="34" t="s">
        <v>288</v>
      </c>
      <c r="D21" s="69">
        <v>1438</v>
      </c>
    </row>
    <row r="22" customHeight="1" spans="1:4">
      <c r="A22" s="34" t="s">
        <v>289</v>
      </c>
      <c r="B22" s="31"/>
      <c r="C22" s="34"/>
      <c r="D22" s="31"/>
    </row>
    <row r="23" customHeight="1" spans="1:4">
      <c r="A23" s="34" t="s">
        <v>290</v>
      </c>
      <c r="B23" s="31">
        <v>6517</v>
      </c>
      <c r="C23" s="34"/>
      <c r="D23" s="31"/>
    </row>
    <row r="24" customHeight="1" spans="1:4">
      <c r="A24" s="34" t="s">
        <v>291</v>
      </c>
      <c r="B24" s="31">
        <f>B26</f>
        <v>7008</v>
      </c>
      <c r="C24" s="34" t="s">
        <v>292</v>
      </c>
      <c r="D24" s="31">
        <v>7339</v>
      </c>
    </row>
    <row r="25" customHeight="1" spans="1:4">
      <c r="A25" s="34" t="s">
        <v>293</v>
      </c>
      <c r="B25" s="70"/>
      <c r="C25" s="34"/>
      <c r="D25" s="31"/>
    </row>
    <row r="26" customHeight="1" spans="1:4">
      <c r="A26" s="34" t="s">
        <v>294</v>
      </c>
      <c r="B26" s="31">
        <f>SUM(B27:B32)</f>
        <v>7008</v>
      </c>
      <c r="C26" s="34"/>
      <c r="D26" s="31"/>
    </row>
    <row r="27" customHeight="1" spans="1:4">
      <c r="A27" s="34" t="s">
        <v>295</v>
      </c>
      <c r="B27" s="31"/>
      <c r="C27" s="34"/>
      <c r="D27" s="31"/>
    </row>
    <row r="28" customHeight="1" spans="1:4">
      <c r="A28" s="34" t="s">
        <v>296</v>
      </c>
      <c r="B28" s="31"/>
      <c r="C28" s="34"/>
      <c r="D28" s="31"/>
    </row>
    <row r="29" customHeight="1" spans="1:4">
      <c r="A29" s="34" t="s">
        <v>297</v>
      </c>
      <c r="B29" s="31">
        <v>4830</v>
      </c>
      <c r="C29" s="34"/>
      <c r="D29" s="31"/>
    </row>
    <row r="30" customHeight="1" spans="1:4">
      <c r="A30" s="34" t="s">
        <v>298</v>
      </c>
      <c r="B30" s="31"/>
      <c r="C30" s="34"/>
      <c r="D30" s="31"/>
    </row>
    <row r="31" customHeight="1" spans="1:4">
      <c r="A31" s="34" t="s">
        <v>299</v>
      </c>
      <c r="B31" s="31"/>
      <c r="C31" s="34"/>
      <c r="D31" s="31"/>
    </row>
    <row r="32" customHeight="1" spans="1:4">
      <c r="A32" s="34" t="s">
        <v>300</v>
      </c>
      <c r="B32" s="31">
        <v>2178</v>
      </c>
      <c r="C32" s="34"/>
      <c r="D32" s="70"/>
    </row>
    <row r="33" customHeight="1" spans="1:4">
      <c r="A33" s="34" t="s">
        <v>301</v>
      </c>
      <c r="B33" s="36">
        <f>B36</f>
        <v>0</v>
      </c>
      <c r="C33" s="34" t="s">
        <v>302</v>
      </c>
      <c r="D33" s="31">
        <f>D34</f>
        <v>0</v>
      </c>
    </row>
    <row r="34" customHeight="1" spans="1:4">
      <c r="A34" s="34" t="s">
        <v>303</v>
      </c>
      <c r="B34" s="34"/>
      <c r="C34" s="34" t="s">
        <v>304</v>
      </c>
      <c r="D34" s="31"/>
    </row>
    <row r="35" customHeight="1" spans="1:4">
      <c r="A35" s="34" t="s">
        <v>305</v>
      </c>
      <c r="B35" s="34"/>
      <c r="C35" s="34" t="s">
        <v>306</v>
      </c>
      <c r="D35" s="70"/>
    </row>
    <row r="36" customHeight="1" spans="1:4">
      <c r="A36" s="34" t="s">
        <v>307</v>
      </c>
      <c r="B36" s="36">
        <f>B37</f>
        <v>0</v>
      </c>
      <c r="C36" s="34" t="s">
        <v>308</v>
      </c>
      <c r="D36" s="70"/>
    </row>
    <row r="37" customHeight="1" spans="1:4">
      <c r="A37" s="53" t="s">
        <v>309</v>
      </c>
      <c r="B37" s="31"/>
      <c r="C37" s="71" t="s">
        <v>310</v>
      </c>
      <c r="D37" s="69"/>
    </row>
    <row r="38" customHeight="1" spans="1:4">
      <c r="A38" s="34" t="s">
        <v>311</v>
      </c>
      <c r="B38" s="38">
        <f>B39</f>
        <v>0</v>
      </c>
      <c r="C38" s="34"/>
      <c r="D38" s="31"/>
    </row>
    <row r="39" customHeight="1" spans="1:4">
      <c r="A39" s="34" t="s">
        <v>312</v>
      </c>
      <c r="B39" s="69"/>
      <c r="C39" s="34"/>
      <c r="D39" s="31"/>
    </row>
    <row r="40" customHeight="1" spans="1:4">
      <c r="A40" s="34" t="s">
        <v>313</v>
      </c>
      <c r="B40" s="69"/>
      <c r="C40" s="34" t="s">
        <v>314</v>
      </c>
      <c r="D40" s="69"/>
    </row>
    <row r="41" customHeight="1" spans="1:4">
      <c r="A41" s="34" t="s">
        <v>315</v>
      </c>
      <c r="B41" s="69"/>
      <c r="C41" s="34" t="s">
        <v>316</v>
      </c>
      <c r="D41" s="69"/>
    </row>
    <row r="42" customHeight="1" spans="1:4">
      <c r="A42" s="34" t="s">
        <v>317</v>
      </c>
      <c r="B42" s="31">
        <f>B43</f>
        <v>0</v>
      </c>
      <c r="C42" s="34" t="s">
        <v>318</v>
      </c>
      <c r="D42" s="31">
        <f>D43</f>
        <v>0</v>
      </c>
    </row>
    <row r="43" customHeight="1" spans="1:4">
      <c r="A43" s="34" t="s">
        <v>319</v>
      </c>
      <c r="B43" s="31"/>
      <c r="C43" s="34" t="s">
        <v>320</v>
      </c>
      <c r="D43" s="31"/>
    </row>
    <row r="44" customHeight="1" spans="1:4">
      <c r="A44" s="34"/>
      <c r="B44" s="31"/>
      <c r="C44" s="34" t="s">
        <v>321</v>
      </c>
      <c r="D44" s="31">
        <f>'[1]L10'!AA6</f>
        <v>0</v>
      </c>
    </row>
    <row r="45" customHeight="1" spans="1:4">
      <c r="A45" s="34"/>
      <c r="B45" s="31"/>
      <c r="C45" s="34" t="s">
        <v>322</v>
      </c>
      <c r="D45" s="31">
        <f>B46-D4-D5-D18-D24-D33-D37-D40-D41-D42-D44</f>
        <v>29571</v>
      </c>
    </row>
    <row r="46" customHeight="1" spans="1:4">
      <c r="A46" s="29" t="s">
        <v>323</v>
      </c>
      <c r="B46" s="31">
        <f>SUM(B4,B5,B18,B22:B24,B33,B38,B40:B42)</f>
        <v>93990</v>
      </c>
      <c r="C46" s="29" t="s">
        <v>324</v>
      </c>
      <c r="D46" s="31">
        <f>SUM(D4,D5,D18,D24,D33,D37,D40:D42,D44:D45)</f>
        <v>93990</v>
      </c>
    </row>
  </sheetData>
  <mergeCells count="2">
    <mergeCell ref="A1:D1"/>
    <mergeCell ref="A2:D2"/>
  </mergeCells>
  <dataValidations count="1">
    <dataValidation type="decimal" operator="between" allowBlank="1" showInputMessage="1" showErrorMessage="1" sqref="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B46 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B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B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B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B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B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B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B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B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B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B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B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B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B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B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B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WVJ983086 B4:B24 B26:B33 B36:B43 B65540:B65560 B65562:B65569 B65572:B65579 B131076:B131096 B131098:B131105 B131108:B131115 B196612:B196632 B196634:B196641 B196644:B196651 B262148:B262168 B262170:B262177 B262180:B262187 B327684:B327704 B327706:B327713 B327716:B327723 B393220:B393240 B393242:B393249 B393252:B393259 B458756:B458776 B458778:B458785 B458788:B458795 B524292:B524312 B524314:B524321 B524324:B524331 B589828:B589848 B589850:B589857 B589860:B589867 B655364:B655384 B655386:B655393 B655396:B655403 B720900:B720920 B720922:B720929 B720932:B720939 B786436:B786456 B786458:B786465 B786468:B786475 B851972:B851992 B851994:B852001 B852004:B852011 B917508:B917528 B917530:B917537 B917540:B917547 B983044:B983064 B983066:B983073 B983076:B983083 D4:D21 D33:D34 D40:D46 D65540:D65557 D65569:D65570 D65576:D65582 D131076:D131093 D131105:D131106 D131112:D131118 D196612:D196629 D196641:D196642 D196648:D196654 D262148:D262165 D262177:D262178 D262184:D262190 D327684:D327701 D327713:D327714 D327720:D327726 D393220:D393237 D393249:D393250 D393256:D393262 D458756:D458773 D458785:D458786 D458792:D458798 D524292:D524309 D524321:D524322 D524328:D524334 D589828:D589845 D589857:D589858 D589864:D589870 D655364:D655381 D655393:D655394 D655400:D655406 D720900:D720917 D720929:D720930 D720936:D720942 D786436:D786453 D786465:D786466 D786472:D786478 D851972:D851989 D852001:D852002 D852008:D852014 D917508:D917525 D917537:D917538 D917544:D917550 D983044:D983061 D983073:D983074 D983080:D983086 IX4:IX24 IX26:IX33 IX36:IX43 IX65540:IX65560 IX65562:IX65569 IX65572:IX65579 IX131076:IX131096 IX131098:IX131105 IX131108:IX131115 IX196612:IX196632 IX196634:IX196641 IX196644:IX196651 IX262148:IX262168 IX262170:IX262177 IX262180:IX262187 IX327684:IX327704 IX327706:IX327713 IX327716:IX327723 IX393220:IX393240 IX393242:IX393249 IX393252:IX393259 IX458756:IX458776 IX458778:IX458785 IX458788:IX458795 IX524292:IX524312 IX524314:IX524321 IX524324:IX524331 IX589828:IX589848 IX589850:IX589857 IX589860:IX589867 IX655364:IX655384 IX655386:IX655393 IX655396:IX655403 IX720900:IX720920 IX720922:IX720929 IX720932:IX720939 IX786436:IX786456 IX786458:IX786465 IX786468:IX786475 IX851972:IX851992 IX851994:IX852001 IX852004:IX852011 IX917508:IX917528 IX917530:IX917537 IX917540:IX917547 IX983044:IX983064 IX983066:IX983073 IX983076:IX983083 IZ4:IZ21 IZ33:IZ34 IZ40:IZ46 IZ65540:IZ65557 IZ65569:IZ65570 IZ65576:IZ65582 IZ131076:IZ131093 IZ131105:IZ131106 IZ131112:IZ131118 IZ196612:IZ196629 IZ196641:IZ196642 IZ196648:IZ196654 IZ262148:IZ262165 IZ262177:IZ262178 IZ262184:IZ262190 IZ327684:IZ327701 IZ327713:IZ327714 IZ327720:IZ327726 IZ393220:IZ393237 IZ393249:IZ393250 IZ393256:IZ393262 IZ458756:IZ458773 IZ458785:IZ458786 IZ458792:IZ458798 IZ524292:IZ524309 IZ524321:IZ524322 IZ524328:IZ524334 IZ589828:IZ589845 IZ589857:IZ589858 IZ589864:IZ589870 IZ655364:IZ655381 IZ655393:IZ655394 IZ655400:IZ655406 IZ720900:IZ720917 IZ720929:IZ720930 IZ720936:IZ720942 IZ786436:IZ786453 IZ786465:IZ786466 IZ786472:IZ786478 IZ851972:IZ851989 IZ852001:IZ852002 IZ852008:IZ852014 IZ917508:IZ917525 IZ917537:IZ917538 IZ917544:IZ917550 IZ983044:IZ983061 IZ983073:IZ983074 IZ983080:IZ983086 ST4:ST24 ST26:ST33 ST36:ST43 ST65540:ST65560 ST65562:ST65569 ST65572:ST65579 ST131076:ST131096 ST131098:ST131105 ST131108:ST131115 ST196612:ST196632 ST196634:ST196641 ST196644:ST196651 ST262148:ST262168 ST262170:ST262177 ST262180:ST262187 ST327684:ST327704 ST327706:ST327713 ST327716:ST327723 ST393220:ST393240 ST393242:ST393249 ST393252:ST393259 ST458756:ST458776 ST458778:ST458785 ST458788:ST458795 ST524292:ST524312 ST524314:ST524321 ST524324:ST524331 ST589828:ST589848 ST589850:ST589857 ST589860:ST589867 ST655364:ST655384 ST655386:ST655393 ST655396:ST655403 ST720900:ST720920 ST720922:ST720929 ST720932:ST720939 ST786436:ST786456 ST786458:ST786465 ST786468:ST786475 ST851972:ST851992 ST851994:ST852001 ST852004:ST852011 ST917508:ST917528 ST917530:ST917537 ST917540:ST917547 ST983044:ST983064 ST983066:ST983073 ST983076:ST983083 SV4:SV21 SV33:SV34 SV40:SV46 SV65540:SV65557 SV65569:SV65570 SV65576:SV65582 SV131076:SV131093 SV131105:SV131106 SV131112:SV131118 SV196612:SV196629 SV196641:SV196642 SV196648:SV196654 SV262148:SV262165 SV262177:SV262178 SV262184:SV262190 SV327684:SV327701 SV327713:SV327714 SV327720:SV327726 SV393220:SV393237 SV393249:SV393250 SV393256:SV393262 SV458756:SV458773 SV458785:SV458786 SV458792:SV458798 SV524292:SV524309 SV524321:SV524322 SV524328:SV524334 SV589828:SV589845 SV589857:SV589858 SV589864:SV589870 SV655364:SV655381 SV655393:SV655394 SV655400:SV655406 SV720900:SV720917 SV720929:SV720930 SV720936:SV720942 SV786436:SV786453 SV786465:SV786466 SV786472:SV786478 SV851972:SV851989 SV852001:SV852002 SV852008:SV852014 SV917508:SV917525 SV917537:SV917538 SV917544:SV917550 SV983044:SV983061 SV983073:SV983074 SV983080:SV983086 ACP4:ACP24 ACP26:ACP33 ACP36:ACP43 ACP65540:ACP65560 ACP65562:ACP65569 ACP65572:ACP65579 ACP131076:ACP131096 ACP131098:ACP131105 ACP131108:ACP131115 ACP196612:ACP196632 ACP196634:ACP196641 ACP196644:ACP196651 ACP262148:ACP262168 ACP262170:ACP262177 ACP262180:ACP262187 ACP327684:ACP327704 ACP327706:ACP327713 ACP327716:ACP327723 ACP393220:ACP393240 ACP393242:ACP393249 ACP393252:ACP393259 ACP458756:ACP458776 ACP458778:ACP458785 ACP458788:ACP458795 ACP524292:ACP524312 ACP524314:ACP524321 ACP524324:ACP524331 ACP589828:ACP589848 ACP589850:ACP589857 ACP589860:ACP589867 ACP655364:ACP655384 ACP655386:ACP655393 ACP655396:ACP655403 ACP720900:ACP720920 ACP720922:ACP720929 ACP720932:ACP720939 ACP786436:ACP786456 ACP786458:ACP786465 ACP786468:ACP786475 ACP851972:ACP851992 ACP851994:ACP852001 ACP852004:ACP852011 ACP917508:ACP917528 ACP917530:ACP917537 ACP917540:ACP917547 ACP983044:ACP983064 ACP983066:ACP983073 ACP983076:ACP983083 ACR4:ACR21 ACR33:ACR34 ACR40:ACR46 ACR65540:ACR65557 ACR65569:ACR65570 ACR65576:ACR65582 ACR131076:ACR131093 ACR131105:ACR131106 ACR131112:ACR131118 ACR196612:ACR196629 ACR196641:ACR196642 ACR196648:ACR196654 ACR262148:ACR262165 ACR262177:ACR262178 ACR262184:ACR262190 ACR327684:ACR327701 ACR327713:ACR327714 ACR327720:ACR327726 ACR393220:ACR393237 ACR393249:ACR393250 ACR393256:ACR393262 ACR458756:ACR458773 ACR458785:ACR458786 ACR458792:ACR458798 ACR524292:ACR524309 ACR524321:ACR524322 ACR524328:ACR524334 ACR589828:ACR589845 ACR589857:ACR589858 ACR589864:ACR589870 ACR655364:ACR655381 ACR655393:ACR655394 ACR655400:ACR655406 ACR720900:ACR720917 ACR720929:ACR720930 ACR720936:ACR720942 ACR786436:ACR786453 ACR786465:ACR786466 ACR786472:ACR786478 ACR851972:ACR851989 ACR852001:ACR852002 ACR852008:ACR852014 ACR917508:ACR917525 ACR917537:ACR917538 ACR917544:ACR917550 ACR983044:ACR983061 ACR983073:ACR983074 ACR983080:ACR983086 AML4:AML24 AML26:AML33 AML36:AML43 AML65540:AML65560 AML65562:AML65569 AML65572:AML65579 AML131076:AML131096 AML131098:AML131105 AML131108:AML131115 AML196612:AML196632 AML196634:AML196641 AML196644:AML196651 AML262148:AML262168 AML262170:AML262177 AML262180:AML262187 AML327684:AML327704 AML327706:AML327713 AML327716:AML327723 AML393220:AML393240 AML393242:AML393249 AML393252:AML393259 AML458756:AML458776 AML458778:AML458785 AML458788:AML458795 AML524292:AML524312 AML524314:AML524321 AML524324:AML524331 AML589828:AML589848 AML589850:AML589857 AML589860:AML589867 AML655364:AML655384 AML655386:AML655393 AML655396:AML655403 AML720900:AML720920 AML720922:AML720929 AML720932:AML720939 AML786436:AML786456 AML786458:AML786465 AML786468:AML786475 AML851972:AML851992 AML851994:AML852001 AML852004:AML852011 AML917508:AML917528 AML917530:AML917537 AML917540:AML917547 AML983044:AML983064 AML983066:AML983073 AML983076:AML983083 AMN4:AMN21 AMN33:AMN34 AMN40:AMN46 AMN65540:AMN65557 AMN65569:AMN65570 AMN65576:AMN65582 AMN131076:AMN131093 AMN131105:AMN131106 AMN131112:AMN131118 AMN196612:AMN196629 AMN196641:AMN196642 AMN196648:AMN196654 AMN262148:AMN262165 AMN262177:AMN262178 AMN262184:AMN262190 AMN327684:AMN327701 AMN327713:AMN327714 AMN327720:AMN327726 AMN393220:AMN393237 AMN393249:AMN393250 AMN393256:AMN393262 AMN458756:AMN458773 AMN458785:AMN458786 AMN458792:AMN458798 AMN524292:AMN524309 AMN524321:AMN524322 AMN524328:AMN524334 AMN589828:AMN589845 AMN589857:AMN589858 AMN589864:AMN589870 AMN655364:AMN655381 AMN655393:AMN655394 AMN655400:AMN655406 AMN720900:AMN720917 AMN720929:AMN720930 AMN720936:AMN720942 AMN786436:AMN786453 AMN786465:AMN786466 AMN786472:AMN786478 AMN851972:AMN851989 AMN852001:AMN852002 AMN852008:AMN852014 AMN917508:AMN917525 AMN917537:AMN917538 AMN917544:AMN917550 AMN983044:AMN983061 AMN983073:AMN983074 AMN983080:AMN983086 AWH4:AWH24 AWH26:AWH33 AWH36:AWH43 AWH65540:AWH65560 AWH65562:AWH65569 AWH65572:AWH65579 AWH131076:AWH131096 AWH131098:AWH131105 AWH131108:AWH131115 AWH196612:AWH196632 AWH196634:AWH196641 AWH196644:AWH196651 AWH262148:AWH262168 AWH262170:AWH262177 AWH262180:AWH262187 AWH327684:AWH327704 AWH327706:AWH327713 AWH327716:AWH327723 AWH393220:AWH393240 AWH393242:AWH393249 AWH393252:AWH393259 AWH458756:AWH458776 AWH458778:AWH458785 AWH458788:AWH458795 AWH524292:AWH524312 AWH524314:AWH524321 AWH524324:AWH524331 AWH589828:AWH589848 AWH589850:AWH589857 AWH589860:AWH589867 AWH655364:AWH655384 AWH655386:AWH655393 AWH655396:AWH655403 AWH720900:AWH720920 AWH720922:AWH720929 AWH720932:AWH720939 AWH786436:AWH786456 AWH786458:AWH786465 AWH786468:AWH786475 AWH851972:AWH851992 AWH851994:AWH852001 AWH852004:AWH852011 AWH917508:AWH917528 AWH917530:AWH917537 AWH917540:AWH917547 AWH983044:AWH983064 AWH983066:AWH983073 AWH983076:AWH983083 AWJ4:AWJ21 AWJ33:AWJ34 AWJ40:AWJ46 AWJ65540:AWJ65557 AWJ65569:AWJ65570 AWJ65576:AWJ65582 AWJ131076:AWJ131093 AWJ131105:AWJ131106 AWJ131112:AWJ131118 AWJ196612:AWJ196629 AWJ196641:AWJ196642 AWJ196648:AWJ196654 AWJ262148:AWJ262165 AWJ262177:AWJ262178 AWJ262184:AWJ262190 AWJ327684:AWJ327701 AWJ327713:AWJ327714 AWJ327720:AWJ327726 AWJ393220:AWJ393237 AWJ393249:AWJ393250 AWJ393256:AWJ393262 AWJ458756:AWJ458773 AWJ458785:AWJ458786 AWJ458792:AWJ458798 AWJ524292:AWJ524309 AWJ524321:AWJ524322 AWJ524328:AWJ524334 AWJ589828:AWJ589845 AWJ589857:AWJ589858 AWJ589864:AWJ589870 AWJ655364:AWJ655381 AWJ655393:AWJ655394 AWJ655400:AWJ655406 AWJ720900:AWJ720917 AWJ720929:AWJ720930 AWJ720936:AWJ720942 AWJ786436:AWJ786453 AWJ786465:AWJ786466 AWJ786472:AWJ786478 AWJ851972:AWJ851989 AWJ852001:AWJ852002 AWJ852008:AWJ852014 AWJ917508:AWJ917525 AWJ917537:AWJ917538 AWJ917544:AWJ917550 AWJ983044:AWJ983061 AWJ983073:AWJ983074 AWJ983080:AWJ983086 BGD4:BGD24 BGD26:BGD33 BGD36:BGD43 BGD65540:BGD65560 BGD65562:BGD65569 BGD65572:BGD65579 BGD131076:BGD131096 BGD131098:BGD131105 BGD131108:BGD131115 BGD196612:BGD196632 BGD196634:BGD196641 BGD196644:BGD196651 BGD262148:BGD262168 BGD262170:BGD262177 BGD262180:BGD262187 BGD327684:BGD327704 BGD327706:BGD327713 BGD327716:BGD327723 BGD393220:BGD393240 BGD393242:BGD393249 BGD393252:BGD393259 BGD458756:BGD458776 BGD458778:BGD458785 BGD458788:BGD458795 BGD524292:BGD524312 BGD524314:BGD524321 BGD524324:BGD524331 BGD589828:BGD589848 BGD589850:BGD589857 BGD589860:BGD589867 BGD655364:BGD655384 BGD655386:BGD655393 BGD655396:BGD655403 BGD720900:BGD720920 BGD720922:BGD720929 BGD720932:BGD720939 BGD786436:BGD786456 BGD786458:BGD786465 BGD786468:BGD786475 BGD851972:BGD851992 BGD851994:BGD852001 BGD852004:BGD852011 BGD917508:BGD917528 BGD917530:BGD917537 BGD917540:BGD917547 BGD983044:BGD983064 BGD983066:BGD983073 BGD983076:BGD983083 BGF4:BGF21 BGF33:BGF34 BGF40:BGF46 BGF65540:BGF65557 BGF65569:BGF65570 BGF65576:BGF65582 BGF131076:BGF131093 BGF131105:BGF131106 BGF131112:BGF131118 BGF196612:BGF196629 BGF196641:BGF196642 BGF196648:BGF196654 BGF262148:BGF262165 BGF262177:BGF262178 BGF262184:BGF262190 BGF327684:BGF327701 BGF327713:BGF327714 BGF327720:BGF327726 BGF393220:BGF393237 BGF393249:BGF393250 BGF393256:BGF393262 BGF458756:BGF458773 BGF458785:BGF458786 BGF458792:BGF458798 BGF524292:BGF524309 BGF524321:BGF524322 BGF524328:BGF524334 BGF589828:BGF589845 BGF589857:BGF589858 BGF589864:BGF589870 BGF655364:BGF655381 BGF655393:BGF655394 BGF655400:BGF655406 BGF720900:BGF720917 BGF720929:BGF720930 BGF720936:BGF720942 BGF786436:BGF786453 BGF786465:BGF786466 BGF786472:BGF786478 BGF851972:BGF851989 BGF852001:BGF852002 BGF852008:BGF852014 BGF917508:BGF917525 BGF917537:BGF917538 BGF917544:BGF917550 BGF983044:BGF983061 BGF983073:BGF983074 BGF983080:BGF983086 BPZ4:BPZ24 BPZ26:BPZ33 BPZ36:BPZ43 BPZ65540:BPZ65560 BPZ65562:BPZ65569 BPZ65572:BPZ65579 BPZ131076:BPZ131096 BPZ131098:BPZ131105 BPZ131108:BPZ131115 BPZ196612:BPZ196632 BPZ196634:BPZ196641 BPZ196644:BPZ196651 BPZ262148:BPZ262168 BPZ262170:BPZ262177 BPZ262180:BPZ262187 BPZ327684:BPZ327704 BPZ327706:BPZ327713 BPZ327716:BPZ327723 BPZ393220:BPZ393240 BPZ393242:BPZ393249 BPZ393252:BPZ393259 BPZ458756:BPZ458776 BPZ458778:BPZ458785 BPZ458788:BPZ458795 BPZ524292:BPZ524312 BPZ524314:BPZ524321 BPZ524324:BPZ524331 BPZ589828:BPZ589848 BPZ589850:BPZ589857 BPZ589860:BPZ589867 BPZ655364:BPZ655384 BPZ655386:BPZ655393 BPZ655396:BPZ655403 BPZ720900:BPZ720920 BPZ720922:BPZ720929 BPZ720932:BPZ720939 BPZ786436:BPZ786456 BPZ786458:BPZ786465 BPZ786468:BPZ786475 BPZ851972:BPZ851992 BPZ851994:BPZ852001 BPZ852004:BPZ852011 BPZ917508:BPZ917528 BPZ917530:BPZ917537 BPZ917540:BPZ917547 BPZ983044:BPZ983064 BPZ983066:BPZ983073 BPZ983076:BPZ983083 BQB4:BQB21 BQB33:BQB34 BQB40:BQB46 BQB65540:BQB65557 BQB65569:BQB65570 BQB65576:BQB65582 BQB131076:BQB131093 BQB131105:BQB131106 BQB131112:BQB131118 BQB196612:BQB196629 BQB196641:BQB196642 BQB196648:BQB196654 BQB262148:BQB262165 BQB262177:BQB262178 BQB262184:BQB262190 BQB327684:BQB327701 BQB327713:BQB327714 BQB327720:BQB327726 BQB393220:BQB393237 BQB393249:BQB393250 BQB393256:BQB393262 BQB458756:BQB458773 BQB458785:BQB458786 BQB458792:BQB458798 BQB524292:BQB524309 BQB524321:BQB524322 BQB524328:BQB524334 BQB589828:BQB589845 BQB589857:BQB589858 BQB589864:BQB589870 BQB655364:BQB655381 BQB655393:BQB655394 BQB655400:BQB655406 BQB720900:BQB720917 BQB720929:BQB720930 BQB720936:BQB720942 BQB786436:BQB786453 BQB786465:BQB786466 BQB786472:BQB786478 BQB851972:BQB851989 BQB852001:BQB852002 BQB852008:BQB852014 BQB917508:BQB917525 BQB917537:BQB917538 BQB917544:BQB917550 BQB983044:BQB983061 BQB983073:BQB983074 BQB983080:BQB983086 BZV4:BZV24 BZV26:BZV33 BZV36:BZV43 BZV65540:BZV65560 BZV65562:BZV65569 BZV65572:BZV65579 BZV131076:BZV131096 BZV131098:BZV131105 BZV131108:BZV131115 BZV196612:BZV196632 BZV196634:BZV196641 BZV196644:BZV196651 BZV262148:BZV262168 BZV262170:BZV262177 BZV262180:BZV262187 BZV327684:BZV327704 BZV327706:BZV327713 BZV327716:BZV327723 BZV393220:BZV393240 BZV393242:BZV393249 BZV393252:BZV393259 BZV458756:BZV458776 BZV458778:BZV458785 BZV458788:BZV458795 BZV524292:BZV524312 BZV524314:BZV524321 BZV524324:BZV524331 BZV589828:BZV589848 BZV589850:BZV589857 BZV589860:BZV589867 BZV655364:BZV655384 BZV655386:BZV655393 BZV655396:BZV655403 BZV720900:BZV720920 BZV720922:BZV720929 BZV720932:BZV720939 BZV786436:BZV786456 BZV786458:BZV786465 BZV786468:BZV786475 BZV851972:BZV851992 BZV851994:BZV852001 BZV852004:BZV852011 BZV917508:BZV917528 BZV917530:BZV917537 BZV917540:BZV917547 BZV983044:BZV983064 BZV983066:BZV983073 BZV983076:BZV983083 BZX4:BZX21 BZX33:BZX34 BZX40:BZX46 BZX65540:BZX65557 BZX65569:BZX65570 BZX65576:BZX65582 BZX131076:BZX131093 BZX131105:BZX131106 BZX131112:BZX131118 BZX196612:BZX196629 BZX196641:BZX196642 BZX196648:BZX196654 BZX262148:BZX262165 BZX262177:BZX262178 BZX262184:BZX262190 BZX327684:BZX327701 BZX327713:BZX327714 BZX327720:BZX327726 BZX393220:BZX393237 BZX393249:BZX393250 BZX393256:BZX393262 BZX458756:BZX458773 BZX458785:BZX458786 BZX458792:BZX458798 BZX524292:BZX524309 BZX524321:BZX524322 BZX524328:BZX524334 BZX589828:BZX589845 BZX589857:BZX589858 BZX589864:BZX589870 BZX655364:BZX655381 BZX655393:BZX655394 BZX655400:BZX655406 BZX720900:BZX720917 BZX720929:BZX720930 BZX720936:BZX720942 BZX786436:BZX786453 BZX786465:BZX786466 BZX786472:BZX786478 BZX851972:BZX851989 BZX852001:BZX852002 BZX852008:BZX852014 BZX917508:BZX917525 BZX917537:BZX917538 BZX917544:BZX917550 BZX983044:BZX983061 BZX983073:BZX983074 BZX983080:BZX983086 CJR4:CJR24 CJR26:CJR33 CJR36:CJR43 CJR65540:CJR65560 CJR65562:CJR65569 CJR65572:CJR65579 CJR131076:CJR131096 CJR131098:CJR131105 CJR131108:CJR131115 CJR196612:CJR196632 CJR196634:CJR196641 CJR196644:CJR196651 CJR262148:CJR262168 CJR262170:CJR262177 CJR262180:CJR262187 CJR327684:CJR327704 CJR327706:CJR327713 CJR327716:CJR327723 CJR393220:CJR393240 CJR393242:CJR393249 CJR393252:CJR393259 CJR458756:CJR458776 CJR458778:CJR458785 CJR458788:CJR458795 CJR524292:CJR524312 CJR524314:CJR524321 CJR524324:CJR524331 CJR589828:CJR589848 CJR589850:CJR589857 CJR589860:CJR589867 CJR655364:CJR655384 CJR655386:CJR655393 CJR655396:CJR655403 CJR720900:CJR720920 CJR720922:CJR720929 CJR720932:CJR720939 CJR786436:CJR786456 CJR786458:CJR786465 CJR786468:CJR786475 CJR851972:CJR851992 CJR851994:CJR852001 CJR852004:CJR852011 CJR917508:CJR917528 CJR917530:CJR917537 CJR917540:CJR917547 CJR983044:CJR983064 CJR983066:CJR983073 CJR983076:CJR983083 CJT4:CJT21 CJT33:CJT34 CJT40:CJT46 CJT65540:CJT65557 CJT65569:CJT65570 CJT65576:CJT65582 CJT131076:CJT131093 CJT131105:CJT131106 CJT131112:CJT131118 CJT196612:CJT196629 CJT196641:CJT196642 CJT196648:CJT196654 CJT262148:CJT262165 CJT262177:CJT262178 CJT262184:CJT262190 CJT327684:CJT327701 CJT327713:CJT327714 CJT327720:CJT327726 CJT393220:CJT393237 CJT393249:CJT393250 CJT393256:CJT393262 CJT458756:CJT458773 CJT458785:CJT458786 CJT458792:CJT458798 CJT524292:CJT524309 CJT524321:CJT524322 CJT524328:CJT524334 CJT589828:CJT589845 CJT589857:CJT589858 CJT589864:CJT589870 CJT655364:CJT655381 CJT655393:CJT655394 CJT655400:CJT655406 CJT720900:CJT720917 CJT720929:CJT720930 CJT720936:CJT720942 CJT786436:CJT786453 CJT786465:CJT786466 CJT786472:CJT786478 CJT851972:CJT851989 CJT852001:CJT852002 CJT852008:CJT852014 CJT917508:CJT917525 CJT917537:CJT917538 CJT917544:CJT917550 CJT983044:CJT983061 CJT983073:CJT983074 CJT983080:CJT983086 CTN4:CTN24 CTN26:CTN33 CTN36:CTN43 CTN65540:CTN65560 CTN65562:CTN65569 CTN65572:CTN65579 CTN131076:CTN131096 CTN131098:CTN131105 CTN131108:CTN131115 CTN196612:CTN196632 CTN196634:CTN196641 CTN196644:CTN196651 CTN262148:CTN262168 CTN262170:CTN262177 CTN262180:CTN262187 CTN327684:CTN327704 CTN327706:CTN327713 CTN327716:CTN327723 CTN393220:CTN393240 CTN393242:CTN393249 CTN393252:CTN393259 CTN458756:CTN458776 CTN458778:CTN458785 CTN458788:CTN458795 CTN524292:CTN524312 CTN524314:CTN524321 CTN524324:CTN524331 CTN589828:CTN589848 CTN589850:CTN589857 CTN589860:CTN589867 CTN655364:CTN655384 CTN655386:CTN655393 CTN655396:CTN655403 CTN720900:CTN720920 CTN720922:CTN720929 CTN720932:CTN720939 CTN786436:CTN786456 CTN786458:CTN786465 CTN786468:CTN786475 CTN851972:CTN851992 CTN851994:CTN852001 CTN852004:CTN852011 CTN917508:CTN917528 CTN917530:CTN917537 CTN917540:CTN917547 CTN983044:CTN983064 CTN983066:CTN983073 CTN983076:CTN983083 CTP4:CTP21 CTP33:CTP34 CTP40:CTP46 CTP65540:CTP65557 CTP65569:CTP65570 CTP65576:CTP65582 CTP131076:CTP131093 CTP131105:CTP131106 CTP131112:CTP131118 CTP196612:CTP196629 CTP196641:CTP196642 CTP196648:CTP196654 CTP262148:CTP262165 CTP262177:CTP262178 CTP262184:CTP262190 CTP327684:CTP327701 CTP327713:CTP327714 CTP327720:CTP327726 CTP393220:CTP393237 CTP393249:CTP393250 CTP393256:CTP393262 CTP458756:CTP458773 CTP458785:CTP458786 CTP458792:CTP458798 CTP524292:CTP524309 CTP524321:CTP524322 CTP524328:CTP524334 CTP589828:CTP589845 CTP589857:CTP589858 CTP589864:CTP589870 CTP655364:CTP655381 CTP655393:CTP655394 CTP655400:CTP655406 CTP720900:CTP720917 CTP720929:CTP720930 CTP720936:CTP720942 CTP786436:CTP786453 CTP786465:CTP786466 CTP786472:CTP786478 CTP851972:CTP851989 CTP852001:CTP852002 CTP852008:CTP852014 CTP917508:CTP917525 CTP917537:CTP917538 CTP917544:CTP917550 CTP983044:CTP983061 CTP983073:CTP983074 CTP983080:CTP983086 DDJ4:DDJ24 DDJ26:DDJ33 DDJ36:DDJ43 DDJ65540:DDJ65560 DDJ65562:DDJ65569 DDJ65572:DDJ65579 DDJ131076:DDJ131096 DDJ131098:DDJ131105 DDJ131108:DDJ131115 DDJ196612:DDJ196632 DDJ196634:DDJ196641 DDJ196644:DDJ196651 DDJ262148:DDJ262168 DDJ262170:DDJ262177 DDJ262180:DDJ262187 DDJ327684:DDJ327704 DDJ327706:DDJ327713 DDJ327716:DDJ327723 DDJ393220:DDJ393240 DDJ393242:DDJ393249 DDJ393252:DDJ393259 DDJ458756:DDJ458776 DDJ458778:DDJ458785 DDJ458788:DDJ458795 DDJ524292:DDJ524312 DDJ524314:DDJ524321 DDJ524324:DDJ524331 DDJ589828:DDJ589848 DDJ589850:DDJ589857 DDJ589860:DDJ589867 DDJ655364:DDJ655384 DDJ655386:DDJ655393 DDJ655396:DDJ655403 DDJ720900:DDJ720920 DDJ720922:DDJ720929 DDJ720932:DDJ720939 DDJ786436:DDJ786456 DDJ786458:DDJ786465 DDJ786468:DDJ786475 DDJ851972:DDJ851992 DDJ851994:DDJ852001 DDJ852004:DDJ852011 DDJ917508:DDJ917528 DDJ917530:DDJ917537 DDJ917540:DDJ917547 DDJ983044:DDJ983064 DDJ983066:DDJ983073 DDJ983076:DDJ983083 DDL4:DDL21 DDL33:DDL34 DDL40:DDL46 DDL65540:DDL65557 DDL65569:DDL65570 DDL65576:DDL65582 DDL131076:DDL131093 DDL131105:DDL131106 DDL131112:DDL131118 DDL196612:DDL196629 DDL196641:DDL196642 DDL196648:DDL196654 DDL262148:DDL262165 DDL262177:DDL262178 DDL262184:DDL262190 DDL327684:DDL327701 DDL327713:DDL327714 DDL327720:DDL327726 DDL393220:DDL393237 DDL393249:DDL393250 DDL393256:DDL393262 DDL458756:DDL458773 DDL458785:DDL458786 DDL458792:DDL458798 DDL524292:DDL524309 DDL524321:DDL524322 DDL524328:DDL524334 DDL589828:DDL589845 DDL589857:DDL589858 DDL589864:DDL589870 DDL655364:DDL655381 DDL655393:DDL655394 DDL655400:DDL655406 DDL720900:DDL720917 DDL720929:DDL720930 DDL720936:DDL720942 DDL786436:DDL786453 DDL786465:DDL786466 DDL786472:DDL786478 DDL851972:DDL851989 DDL852001:DDL852002 DDL852008:DDL852014 DDL917508:DDL917525 DDL917537:DDL917538 DDL917544:DDL917550 DDL983044:DDL983061 DDL983073:DDL983074 DDL983080:DDL983086 DNF4:DNF24 DNF26:DNF33 DNF36:DNF43 DNF65540:DNF65560 DNF65562:DNF65569 DNF65572:DNF65579 DNF131076:DNF131096 DNF131098:DNF131105 DNF131108:DNF131115 DNF196612:DNF196632 DNF196634:DNF196641 DNF196644:DNF196651 DNF262148:DNF262168 DNF262170:DNF262177 DNF262180:DNF262187 DNF327684:DNF327704 DNF327706:DNF327713 DNF327716:DNF327723 DNF393220:DNF393240 DNF393242:DNF393249 DNF393252:DNF393259 DNF458756:DNF458776 DNF458778:DNF458785 DNF458788:DNF458795 DNF524292:DNF524312 DNF524314:DNF524321 DNF524324:DNF524331 DNF589828:DNF589848 DNF589850:DNF589857 DNF589860:DNF589867 DNF655364:DNF655384 DNF655386:DNF655393 DNF655396:DNF655403 DNF720900:DNF720920 DNF720922:DNF720929 DNF720932:DNF720939 DNF786436:DNF786456 DNF786458:DNF786465 DNF786468:DNF786475 DNF851972:DNF851992 DNF851994:DNF852001 DNF852004:DNF852011 DNF917508:DNF917528 DNF917530:DNF917537 DNF917540:DNF917547 DNF983044:DNF983064 DNF983066:DNF983073 DNF983076:DNF983083 DNH4:DNH21 DNH33:DNH34 DNH40:DNH46 DNH65540:DNH65557 DNH65569:DNH65570 DNH65576:DNH65582 DNH131076:DNH131093 DNH131105:DNH131106 DNH131112:DNH131118 DNH196612:DNH196629 DNH196641:DNH196642 DNH196648:DNH196654 DNH262148:DNH262165 DNH262177:DNH262178 DNH262184:DNH262190 DNH327684:DNH327701 DNH327713:DNH327714 DNH327720:DNH327726 DNH393220:DNH393237 DNH393249:DNH393250 DNH393256:DNH393262 DNH458756:DNH458773 DNH458785:DNH458786 DNH458792:DNH458798 DNH524292:DNH524309 DNH524321:DNH524322 DNH524328:DNH524334 DNH589828:DNH589845 DNH589857:DNH589858 DNH589864:DNH589870 DNH655364:DNH655381 DNH655393:DNH655394 DNH655400:DNH655406 DNH720900:DNH720917 DNH720929:DNH720930 DNH720936:DNH720942 DNH786436:DNH786453 DNH786465:DNH786466 DNH786472:DNH786478 DNH851972:DNH851989 DNH852001:DNH852002 DNH852008:DNH852014 DNH917508:DNH917525 DNH917537:DNH917538 DNH917544:DNH917550 DNH983044:DNH983061 DNH983073:DNH983074 DNH983080:DNH983086 DXB4:DXB24 DXB26:DXB33 DXB36:DXB43 DXB65540:DXB65560 DXB65562:DXB65569 DXB65572:DXB65579 DXB131076:DXB131096 DXB131098:DXB131105 DXB131108:DXB131115 DXB196612:DXB196632 DXB196634:DXB196641 DXB196644:DXB196651 DXB262148:DXB262168 DXB262170:DXB262177 DXB262180:DXB262187 DXB327684:DXB327704 DXB327706:DXB327713 DXB327716:DXB327723 DXB393220:DXB393240 DXB393242:DXB393249 DXB393252:DXB393259 DXB458756:DXB458776 DXB458778:DXB458785 DXB458788:DXB458795 DXB524292:DXB524312 DXB524314:DXB524321 DXB524324:DXB524331 DXB589828:DXB589848 DXB589850:DXB589857 DXB589860:DXB589867 DXB655364:DXB655384 DXB655386:DXB655393 DXB655396:DXB655403 DXB720900:DXB720920 DXB720922:DXB720929 DXB720932:DXB720939 DXB786436:DXB786456 DXB786458:DXB786465 DXB786468:DXB786475 DXB851972:DXB851992 DXB851994:DXB852001 DXB852004:DXB852011 DXB917508:DXB917528 DXB917530:DXB917537 DXB917540:DXB917547 DXB983044:DXB983064 DXB983066:DXB983073 DXB983076:DXB983083 DXD4:DXD21 DXD33:DXD34 DXD40:DXD46 DXD65540:DXD65557 DXD65569:DXD65570 DXD65576:DXD65582 DXD131076:DXD131093 DXD131105:DXD131106 DXD131112:DXD131118 DXD196612:DXD196629 DXD196641:DXD196642 DXD196648:DXD196654 DXD262148:DXD262165 DXD262177:DXD262178 DXD262184:DXD262190 DXD327684:DXD327701 DXD327713:DXD327714 DXD327720:DXD327726 DXD393220:DXD393237 DXD393249:DXD393250 DXD393256:DXD393262 DXD458756:DXD458773 DXD458785:DXD458786 DXD458792:DXD458798 DXD524292:DXD524309 DXD524321:DXD524322 DXD524328:DXD524334 DXD589828:DXD589845 DXD589857:DXD589858 DXD589864:DXD589870 DXD655364:DXD655381 DXD655393:DXD655394 DXD655400:DXD655406 DXD720900:DXD720917 DXD720929:DXD720930 DXD720936:DXD720942 DXD786436:DXD786453 DXD786465:DXD786466 DXD786472:DXD786478 DXD851972:DXD851989 DXD852001:DXD852002 DXD852008:DXD852014 DXD917508:DXD917525 DXD917537:DXD917538 DXD917544:DXD917550 DXD983044:DXD983061 DXD983073:DXD983074 DXD983080:DXD983086 EGX4:EGX24 EGX26:EGX33 EGX36:EGX43 EGX65540:EGX65560 EGX65562:EGX65569 EGX65572:EGX65579 EGX131076:EGX131096 EGX131098:EGX131105 EGX131108:EGX131115 EGX196612:EGX196632 EGX196634:EGX196641 EGX196644:EGX196651 EGX262148:EGX262168 EGX262170:EGX262177 EGX262180:EGX262187 EGX327684:EGX327704 EGX327706:EGX327713 EGX327716:EGX327723 EGX393220:EGX393240 EGX393242:EGX393249 EGX393252:EGX393259 EGX458756:EGX458776 EGX458778:EGX458785 EGX458788:EGX458795 EGX524292:EGX524312 EGX524314:EGX524321 EGX524324:EGX524331 EGX589828:EGX589848 EGX589850:EGX589857 EGX589860:EGX589867 EGX655364:EGX655384 EGX655386:EGX655393 EGX655396:EGX655403 EGX720900:EGX720920 EGX720922:EGX720929 EGX720932:EGX720939 EGX786436:EGX786456 EGX786458:EGX786465 EGX786468:EGX786475 EGX851972:EGX851992 EGX851994:EGX852001 EGX852004:EGX852011 EGX917508:EGX917528 EGX917530:EGX917537 EGX917540:EGX917547 EGX983044:EGX983064 EGX983066:EGX983073 EGX983076:EGX983083 EGZ4:EGZ21 EGZ33:EGZ34 EGZ40:EGZ46 EGZ65540:EGZ65557 EGZ65569:EGZ65570 EGZ65576:EGZ65582 EGZ131076:EGZ131093 EGZ131105:EGZ131106 EGZ131112:EGZ131118 EGZ196612:EGZ196629 EGZ196641:EGZ196642 EGZ196648:EGZ196654 EGZ262148:EGZ262165 EGZ262177:EGZ262178 EGZ262184:EGZ262190 EGZ327684:EGZ327701 EGZ327713:EGZ327714 EGZ327720:EGZ327726 EGZ393220:EGZ393237 EGZ393249:EGZ393250 EGZ393256:EGZ393262 EGZ458756:EGZ458773 EGZ458785:EGZ458786 EGZ458792:EGZ458798 EGZ524292:EGZ524309 EGZ524321:EGZ524322 EGZ524328:EGZ524334 EGZ589828:EGZ589845 EGZ589857:EGZ589858 EGZ589864:EGZ589870 EGZ655364:EGZ655381 EGZ655393:EGZ655394 EGZ655400:EGZ655406 EGZ720900:EGZ720917 EGZ720929:EGZ720930 EGZ720936:EGZ720942 EGZ786436:EGZ786453 EGZ786465:EGZ786466 EGZ786472:EGZ786478 EGZ851972:EGZ851989 EGZ852001:EGZ852002 EGZ852008:EGZ852014 EGZ917508:EGZ917525 EGZ917537:EGZ917538 EGZ917544:EGZ917550 EGZ983044:EGZ983061 EGZ983073:EGZ983074 EGZ983080:EGZ983086 EQT4:EQT24 EQT26:EQT33 EQT36:EQT43 EQT65540:EQT65560 EQT65562:EQT65569 EQT65572:EQT65579 EQT131076:EQT131096 EQT131098:EQT131105 EQT131108:EQT131115 EQT196612:EQT196632 EQT196634:EQT196641 EQT196644:EQT196651 EQT262148:EQT262168 EQT262170:EQT262177 EQT262180:EQT262187 EQT327684:EQT327704 EQT327706:EQT327713 EQT327716:EQT327723 EQT393220:EQT393240 EQT393242:EQT393249 EQT393252:EQT393259 EQT458756:EQT458776 EQT458778:EQT458785 EQT458788:EQT458795 EQT524292:EQT524312 EQT524314:EQT524321 EQT524324:EQT524331 EQT589828:EQT589848 EQT589850:EQT589857 EQT589860:EQT589867 EQT655364:EQT655384 EQT655386:EQT655393 EQT655396:EQT655403 EQT720900:EQT720920 EQT720922:EQT720929 EQT720932:EQT720939 EQT786436:EQT786456 EQT786458:EQT786465 EQT786468:EQT786475 EQT851972:EQT851992 EQT851994:EQT852001 EQT852004:EQT852011 EQT917508:EQT917528 EQT917530:EQT917537 EQT917540:EQT917547 EQT983044:EQT983064 EQT983066:EQT983073 EQT983076:EQT983083 EQV4:EQV21 EQV33:EQV34 EQV40:EQV46 EQV65540:EQV65557 EQV65569:EQV65570 EQV65576:EQV65582 EQV131076:EQV131093 EQV131105:EQV131106 EQV131112:EQV131118 EQV196612:EQV196629 EQV196641:EQV196642 EQV196648:EQV196654 EQV262148:EQV262165 EQV262177:EQV262178 EQV262184:EQV262190 EQV327684:EQV327701 EQV327713:EQV327714 EQV327720:EQV327726 EQV393220:EQV393237 EQV393249:EQV393250 EQV393256:EQV393262 EQV458756:EQV458773 EQV458785:EQV458786 EQV458792:EQV458798 EQV524292:EQV524309 EQV524321:EQV524322 EQV524328:EQV524334 EQV589828:EQV589845 EQV589857:EQV589858 EQV589864:EQV589870 EQV655364:EQV655381 EQV655393:EQV655394 EQV655400:EQV655406 EQV720900:EQV720917 EQV720929:EQV720930 EQV720936:EQV720942 EQV786436:EQV786453 EQV786465:EQV786466 EQV786472:EQV786478 EQV851972:EQV851989 EQV852001:EQV852002 EQV852008:EQV852014 EQV917508:EQV917525 EQV917537:EQV917538 EQV917544:EQV917550 EQV983044:EQV983061 EQV983073:EQV983074 EQV983080:EQV983086 FAP4:FAP24 FAP26:FAP33 FAP36:FAP43 FAP65540:FAP65560 FAP65562:FAP65569 FAP65572:FAP65579 FAP131076:FAP131096 FAP131098:FAP131105 FAP131108:FAP131115 FAP196612:FAP196632 FAP196634:FAP196641 FAP196644:FAP196651 FAP262148:FAP262168 FAP262170:FAP262177 FAP262180:FAP262187 FAP327684:FAP327704 FAP327706:FAP327713 FAP327716:FAP327723 FAP393220:FAP393240 FAP393242:FAP393249 FAP393252:FAP393259 FAP458756:FAP458776 FAP458778:FAP458785 FAP458788:FAP458795 FAP524292:FAP524312 FAP524314:FAP524321 FAP524324:FAP524331 FAP589828:FAP589848 FAP589850:FAP589857 FAP589860:FAP589867 FAP655364:FAP655384 FAP655386:FAP655393 FAP655396:FAP655403 FAP720900:FAP720920 FAP720922:FAP720929 FAP720932:FAP720939 FAP786436:FAP786456 FAP786458:FAP786465 FAP786468:FAP786475 FAP851972:FAP851992 FAP851994:FAP852001 FAP852004:FAP852011 FAP917508:FAP917528 FAP917530:FAP917537 FAP917540:FAP917547 FAP983044:FAP983064 FAP983066:FAP983073 FAP983076:FAP983083 FAR4:FAR21 FAR33:FAR34 FAR40:FAR46 FAR65540:FAR65557 FAR65569:FAR65570 FAR65576:FAR65582 FAR131076:FAR131093 FAR131105:FAR131106 FAR131112:FAR131118 FAR196612:FAR196629 FAR196641:FAR196642 FAR196648:FAR196654 FAR262148:FAR262165 FAR262177:FAR262178 FAR262184:FAR262190 FAR327684:FAR327701 FAR327713:FAR327714 FAR327720:FAR327726 FAR393220:FAR393237 FAR393249:FAR393250 FAR393256:FAR393262 FAR458756:FAR458773 FAR458785:FAR458786 FAR458792:FAR458798 FAR524292:FAR524309 FAR524321:FAR524322 FAR524328:FAR524334 FAR589828:FAR589845 FAR589857:FAR589858 FAR589864:FAR589870 FAR655364:FAR655381 FAR655393:FAR655394 FAR655400:FAR655406 FAR720900:FAR720917 FAR720929:FAR720930 FAR720936:FAR720942 FAR786436:FAR786453 FAR786465:FAR786466 FAR786472:FAR786478 FAR851972:FAR851989 FAR852001:FAR852002 FAR852008:FAR852014 FAR917508:FAR917525 FAR917537:FAR917538 FAR917544:FAR917550 FAR983044:FAR983061 FAR983073:FAR983074 FAR983080:FAR983086 FKL4:FKL24 FKL26:FKL33 FKL36:FKL43 FKL65540:FKL65560 FKL65562:FKL65569 FKL65572:FKL65579 FKL131076:FKL131096 FKL131098:FKL131105 FKL131108:FKL131115 FKL196612:FKL196632 FKL196634:FKL196641 FKL196644:FKL196651 FKL262148:FKL262168 FKL262170:FKL262177 FKL262180:FKL262187 FKL327684:FKL327704 FKL327706:FKL327713 FKL327716:FKL327723 FKL393220:FKL393240 FKL393242:FKL393249 FKL393252:FKL393259 FKL458756:FKL458776 FKL458778:FKL458785 FKL458788:FKL458795 FKL524292:FKL524312 FKL524314:FKL524321 FKL524324:FKL524331 FKL589828:FKL589848 FKL589850:FKL589857 FKL589860:FKL589867 FKL655364:FKL655384 FKL655386:FKL655393 FKL655396:FKL655403 FKL720900:FKL720920 FKL720922:FKL720929 FKL720932:FKL720939 FKL786436:FKL786456 FKL786458:FKL786465 FKL786468:FKL786475 FKL851972:FKL851992 FKL851994:FKL852001 FKL852004:FKL852011 FKL917508:FKL917528 FKL917530:FKL917537 FKL917540:FKL917547 FKL983044:FKL983064 FKL983066:FKL983073 FKL983076:FKL983083 FKN4:FKN21 FKN33:FKN34 FKN40:FKN46 FKN65540:FKN65557 FKN65569:FKN65570 FKN65576:FKN65582 FKN131076:FKN131093 FKN131105:FKN131106 FKN131112:FKN131118 FKN196612:FKN196629 FKN196641:FKN196642 FKN196648:FKN196654 FKN262148:FKN262165 FKN262177:FKN262178 FKN262184:FKN262190 FKN327684:FKN327701 FKN327713:FKN327714 FKN327720:FKN327726 FKN393220:FKN393237 FKN393249:FKN393250 FKN393256:FKN393262 FKN458756:FKN458773 FKN458785:FKN458786 FKN458792:FKN458798 FKN524292:FKN524309 FKN524321:FKN524322 FKN524328:FKN524334 FKN589828:FKN589845 FKN589857:FKN589858 FKN589864:FKN589870 FKN655364:FKN655381 FKN655393:FKN655394 FKN655400:FKN655406 FKN720900:FKN720917 FKN720929:FKN720930 FKN720936:FKN720942 FKN786436:FKN786453 FKN786465:FKN786466 FKN786472:FKN786478 FKN851972:FKN851989 FKN852001:FKN852002 FKN852008:FKN852014 FKN917508:FKN917525 FKN917537:FKN917538 FKN917544:FKN917550 FKN983044:FKN983061 FKN983073:FKN983074 FKN983080:FKN983086 FUH4:FUH24 FUH26:FUH33 FUH36:FUH43 FUH65540:FUH65560 FUH65562:FUH65569 FUH65572:FUH65579 FUH131076:FUH131096 FUH131098:FUH131105 FUH131108:FUH131115 FUH196612:FUH196632 FUH196634:FUH196641 FUH196644:FUH196651 FUH262148:FUH262168 FUH262170:FUH262177 FUH262180:FUH262187 FUH327684:FUH327704 FUH327706:FUH327713 FUH327716:FUH327723 FUH393220:FUH393240 FUH393242:FUH393249 FUH393252:FUH393259 FUH458756:FUH458776 FUH458778:FUH458785 FUH458788:FUH458795 FUH524292:FUH524312 FUH524314:FUH524321 FUH524324:FUH524331 FUH589828:FUH589848 FUH589850:FUH589857 FUH589860:FUH589867 FUH655364:FUH655384 FUH655386:FUH655393 FUH655396:FUH655403 FUH720900:FUH720920 FUH720922:FUH720929 FUH720932:FUH720939 FUH786436:FUH786456 FUH786458:FUH786465 FUH786468:FUH786475 FUH851972:FUH851992 FUH851994:FUH852001 FUH852004:FUH852011 FUH917508:FUH917528 FUH917530:FUH917537 FUH917540:FUH917547 FUH983044:FUH983064 FUH983066:FUH983073 FUH983076:FUH983083 FUJ4:FUJ21 FUJ33:FUJ34 FUJ40:FUJ46 FUJ65540:FUJ65557 FUJ65569:FUJ65570 FUJ65576:FUJ65582 FUJ131076:FUJ131093 FUJ131105:FUJ131106 FUJ131112:FUJ131118 FUJ196612:FUJ196629 FUJ196641:FUJ196642 FUJ196648:FUJ196654 FUJ262148:FUJ262165 FUJ262177:FUJ262178 FUJ262184:FUJ262190 FUJ327684:FUJ327701 FUJ327713:FUJ327714 FUJ327720:FUJ327726 FUJ393220:FUJ393237 FUJ393249:FUJ393250 FUJ393256:FUJ393262 FUJ458756:FUJ458773 FUJ458785:FUJ458786 FUJ458792:FUJ458798 FUJ524292:FUJ524309 FUJ524321:FUJ524322 FUJ524328:FUJ524334 FUJ589828:FUJ589845 FUJ589857:FUJ589858 FUJ589864:FUJ589870 FUJ655364:FUJ655381 FUJ655393:FUJ655394 FUJ655400:FUJ655406 FUJ720900:FUJ720917 FUJ720929:FUJ720930 FUJ720936:FUJ720942 FUJ786436:FUJ786453 FUJ786465:FUJ786466 FUJ786472:FUJ786478 FUJ851972:FUJ851989 FUJ852001:FUJ852002 FUJ852008:FUJ852014 FUJ917508:FUJ917525 FUJ917537:FUJ917538 FUJ917544:FUJ917550 FUJ983044:FUJ983061 FUJ983073:FUJ983074 FUJ983080:FUJ983086 GED4:GED24 GED26:GED33 GED36:GED43 GED65540:GED65560 GED65562:GED65569 GED65572:GED65579 GED131076:GED131096 GED131098:GED131105 GED131108:GED131115 GED196612:GED196632 GED196634:GED196641 GED196644:GED196651 GED262148:GED262168 GED262170:GED262177 GED262180:GED262187 GED327684:GED327704 GED327706:GED327713 GED327716:GED327723 GED393220:GED393240 GED393242:GED393249 GED393252:GED393259 GED458756:GED458776 GED458778:GED458785 GED458788:GED458795 GED524292:GED524312 GED524314:GED524321 GED524324:GED524331 GED589828:GED589848 GED589850:GED589857 GED589860:GED589867 GED655364:GED655384 GED655386:GED655393 GED655396:GED655403 GED720900:GED720920 GED720922:GED720929 GED720932:GED720939 GED786436:GED786456 GED786458:GED786465 GED786468:GED786475 GED851972:GED851992 GED851994:GED852001 GED852004:GED852011 GED917508:GED917528 GED917530:GED917537 GED917540:GED917547 GED983044:GED983064 GED983066:GED983073 GED983076:GED983083 GEF4:GEF21 GEF33:GEF34 GEF40:GEF46 GEF65540:GEF65557 GEF65569:GEF65570 GEF65576:GEF65582 GEF131076:GEF131093 GEF131105:GEF131106 GEF131112:GEF131118 GEF196612:GEF196629 GEF196641:GEF196642 GEF196648:GEF196654 GEF262148:GEF262165 GEF262177:GEF262178 GEF262184:GEF262190 GEF327684:GEF327701 GEF327713:GEF327714 GEF327720:GEF327726 GEF393220:GEF393237 GEF393249:GEF393250 GEF393256:GEF393262 GEF458756:GEF458773 GEF458785:GEF458786 GEF458792:GEF458798 GEF524292:GEF524309 GEF524321:GEF524322 GEF524328:GEF524334 GEF589828:GEF589845 GEF589857:GEF589858 GEF589864:GEF589870 GEF655364:GEF655381 GEF655393:GEF655394 GEF655400:GEF655406 GEF720900:GEF720917 GEF720929:GEF720930 GEF720936:GEF720942 GEF786436:GEF786453 GEF786465:GEF786466 GEF786472:GEF786478 GEF851972:GEF851989 GEF852001:GEF852002 GEF852008:GEF852014 GEF917508:GEF917525 GEF917537:GEF917538 GEF917544:GEF917550 GEF983044:GEF983061 GEF983073:GEF983074 GEF983080:GEF983086 GNZ4:GNZ24 GNZ26:GNZ33 GNZ36:GNZ43 GNZ65540:GNZ65560 GNZ65562:GNZ65569 GNZ65572:GNZ65579 GNZ131076:GNZ131096 GNZ131098:GNZ131105 GNZ131108:GNZ131115 GNZ196612:GNZ196632 GNZ196634:GNZ196641 GNZ196644:GNZ196651 GNZ262148:GNZ262168 GNZ262170:GNZ262177 GNZ262180:GNZ262187 GNZ327684:GNZ327704 GNZ327706:GNZ327713 GNZ327716:GNZ327723 GNZ393220:GNZ393240 GNZ393242:GNZ393249 GNZ393252:GNZ393259 GNZ458756:GNZ458776 GNZ458778:GNZ458785 GNZ458788:GNZ458795 GNZ524292:GNZ524312 GNZ524314:GNZ524321 GNZ524324:GNZ524331 GNZ589828:GNZ589848 GNZ589850:GNZ589857 GNZ589860:GNZ589867 GNZ655364:GNZ655384 GNZ655386:GNZ655393 GNZ655396:GNZ655403 GNZ720900:GNZ720920 GNZ720922:GNZ720929 GNZ720932:GNZ720939 GNZ786436:GNZ786456 GNZ786458:GNZ786465 GNZ786468:GNZ786475 GNZ851972:GNZ851992 GNZ851994:GNZ852001 GNZ852004:GNZ852011 GNZ917508:GNZ917528 GNZ917530:GNZ917537 GNZ917540:GNZ917547 GNZ983044:GNZ983064 GNZ983066:GNZ983073 GNZ983076:GNZ983083 GOB4:GOB21 GOB33:GOB34 GOB40:GOB46 GOB65540:GOB65557 GOB65569:GOB65570 GOB65576:GOB65582 GOB131076:GOB131093 GOB131105:GOB131106 GOB131112:GOB131118 GOB196612:GOB196629 GOB196641:GOB196642 GOB196648:GOB196654 GOB262148:GOB262165 GOB262177:GOB262178 GOB262184:GOB262190 GOB327684:GOB327701 GOB327713:GOB327714 GOB327720:GOB327726 GOB393220:GOB393237 GOB393249:GOB393250 GOB393256:GOB393262 GOB458756:GOB458773 GOB458785:GOB458786 GOB458792:GOB458798 GOB524292:GOB524309 GOB524321:GOB524322 GOB524328:GOB524334 GOB589828:GOB589845 GOB589857:GOB589858 GOB589864:GOB589870 GOB655364:GOB655381 GOB655393:GOB655394 GOB655400:GOB655406 GOB720900:GOB720917 GOB720929:GOB720930 GOB720936:GOB720942 GOB786436:GOB786453 GOB786465:GOB786466 GOB786472:GOB786478 GOB851972:GOB851989 GOB852001:GOB852002 GOB852008:GOB852014 GOB917508:GOB917525 GOB917537:GOB917538 GOB917544:GOB917550 GOB983044:GOB983061 GOB983073:GOB983074 GOB983080:GOB983086 GXV4:GXV24 GXV26:GXV33 GXV36:GXV43 GXV65540:GXV65560 GXV65562:GXV65569 GXV65572:GXV65579 GXV131076:GXV131096 GXV131098:GXV131105 GXV131108:GXV131115 GXV196612:GXV196632 GXV196634:GXV196641 GXV196644:GXV196651 GXV262148:GXV262168 GXV262170:GXV262177 GXV262180:GXV262187 GXV327684:GXV327704 GXV327706:GXV327713 GXV327716:GXV327723 GXV393220:GXV393240 GXV393242:GXV393249 GXV393252:GXV393259 GXV458756:GXV458776 GXV458778:GXV458785 GXV458788:GXV458795 GXV524292:GXV524312 GXV524314:GXV524321 GXV524324:GXV524331 GXV589828:GXV589848 GXV589850:GXV589857 GXV589860:GXV589867 GXV655364:GXV655384 GXV655386:GXV655393 GXV655396:GXV655403 GXV720900:GXV720920 GXV720922:GXV720929 GXV720932:GXV720939 GXV786436:GXV786456 GXV786458:GXV786465 GXV786468:GXV786475 GXV851972:GXV851992 GXV851994:GXV852001 GXV852004:GXV852011 GXV917508:GXV917528 GXV917530:GXV917537 GXV917540:GXV917547 GXV983044:GXV983064 GXV983066:GXV983073 GXV983076:GXV983083 GXX4:GXX21 GXX33:GXX34 GXX40:GXX46 GXX65540:GXX65557 GXX65569:GXX65570 GXX65576:GXX65582 GXX131076:GXX131093 GXX131105:GXX131106 GXX131112:GXX131118 GXX196612:GXX196629 GXX196641:GXX196642 GXX196648:GXX196654 GXX262148:GXX262165 GXX262177:GXX262178 GXX262184:GXX262190 GXX327684:GXX327701 GXX327713:GXX327714 GXX327720:GXX327726 GXX393220:GXX393237 GXX393249:GXX393250 GXX393256:GXX393262 GXX458756:GXX458773 GXX458785:GXX458786 GXX458792:GXX458798 GXX524292:GXX524309 GXX524321:GXX524322 GXX524328:GXX524334 GXX589828:GXX589845 GXX589857:GXX589858 GXX589864:GXX589870 GXX655364:GXX655381 GXX655393:GXX655394 GXX655400:GXX655406 GXX720900:GXX720917 GXX720929:GXX720930 GXX720936:GXX720942 GXX786436:GXX786453 GXX786465:GXX786466 GXX786472:GXX786478 GXX851972:GXX851989 GXX852001:GXX852002 GXX852008:GXX852014 GXX917508:GXX917525 GXX917537:GXX917538 GXX917544:GXX917550 GXX983044:GXX983061 GXX983073:GXX983074 GXX983080:GXX983086 HHR4:HHR24 HHR26:HHR33 HHR36:HHR43 HHR65540:HHR65560 HHR65562:HHR65569 HHR65572:HHR65579 HHR131076:HHR131096 HHR131098:HHR131105 HHR131108:HHR131115 HHR196612:HHR196632 HHR196634:HHR196641 HHR196644:HHR196651 HHR262148:HHR262168 HHR262170:HHR262177 HHR262180:HHR262187 HHR327684:HHR327704 HHR327706:HHR327713 HHR327716:HHR327723 HHR393220:HHR393240 HHR393242:HHR393249 HHR393252:HHR393259 HHR458756:HHR458776 HHR458778:HHR458785 HHR458788:HHR458795 HHR524292:HHR524312 HHR524314:HHR524321 HHR524324:HHR524331 HHR589828:HHR589848 HHR589850:HHR589857 HHR589860:HHR589867 HHR655364:HHR655384 HHR655386:HHR655393 HHR655396:HHR655403 HHR720900:HHR720920 HHR720922:HHR720929 HHR720932:HHR720939 HHR786436:HHR786456 HHR786458:HHR786465 HHR786468:HHR786475 HHR851972:HHR851992 HHR851994:HHR852001 HHR852004:HHR852011 HHR917508:HHR917528 HHR917530:HHR917537 HHR917540:HHR917547 HHR983044:HHR983064 HHR983066:HHR983073 HHR983076:HHR983083 HHT4:HHT21 HHT33:HHT34 HHT40:HHT46 HHT65540:HHT65557 HHT65569:HHT65570 HHT65576:HHT65582 HHT131076:HHT131093 HHT131105:HHT131106 HHT131112:HHT131118 HHT196612:HHT196629 HHT196641:HHT196642 HHT196648:HHT196654 HHT262148:HHT262165 HHT262177:HHT262178 HHT262184:HHT262190 HHT327684:HHT327701 HHT327713:HHT327714 HHT327720:HHT327726 HHT393220:HHT393237 HHT393249:HHT393250 HHT393256:HHT393262 HHT458756:HHT458773 HHT458785:HHT458786 HHT458792:HHT458798 HHT524292:HHT524309 HHT524321:HHT524322 HHT524328:HHT524334 HHT589828:HHT589845 HHT589857:HHT589858 HHT589864:HHT589870 HHT655364:HHT655381 HHT655393:HHT655394 HHT655400:HHT655406 HHT720900:HHT720917 HHT720929:HHT720930 HHT720936:HHT720942 HHT786436:HHT786453 HHT786465:HHT786466 HHT786472:HHT786478 HHT851972:HHT851989 HHT852001:HHT852002 HHT852008:HHT852014 HHT917508:HHT917525 HHT917537:HHT917538 HHT917544:HHT917550 HHT983044:HHT983061 HHT983073:HHT983074 HHT983080:HHT983086 HRN4:HRN24 HRN26:HRN33 HRN36:HRN43 HRN65540:HRN65560 HRN65562:HRN65569 HRN65572:HRN65579 HRN131076:HRN131096 HRN131098:HRN131105 HRN131108:HRN131115 HRN196612:HRN196632 HRN196634:HRN196641 HRN196644:HRN196651 HRN262148:HRN262168 HRN262170:HRN262177 HRN262180:HRN262187 HRN327684:HRN327704 HRN327706:HRN327713 HRN327716:HRN327723 HRN393220:HRN393240 HRN393242:HRN393249 HRN393252:HRN393259 HRN458756:HRN458776 HRN458778:HRN458785 HRN458788:HRN458795 HRN524292:HRN524312 HRN524314:HRN524321 HRN524324:HRN524331 HRN589828:HRN589848 HRN589850:HRN589857 HRN589860:HRN589867 HRN655364:HRN655384 HRN655386:HRN655393 HRN655396:HRN655403 HRN720900:HRN720920 HRN720922:HRN720929 HRN720932:HRN720939 HRN786436:HRN786456 HRN786458:HRN786465 HRN786468:HRN786475 HRN851972:HRN851992 HRN851994:HRN852001 HRN852004:HRN852011 HRN917508:HRN917528 HRN917530:HRN917537 HRN917540:HRN917547 HRN983044:HRN983064 HRN983066:HRN983073 HRN983076:HRN983083 HRP4:HRP21 HRP33:HRP34 HRP40:HRP46 HRP65540:HRP65557 HRP65569:HRP65570 HRP65576:HRP65582 HRP131076:HRP131093 HRP131105:HRP131106 HRP131112:HRP131118 HRP196612:HRP196629 HRP196641:HRP196642 HRP196648:HRP196654 HRP262148:HRP262165 HRP262177:HRP262178 HRP262184:HRP262190 HRP327684:HRP327701 HRP327713:HRP327714 HRP327720:HRP327726 HRP393220:HRP393237 HRP393249:HRP393250 HRP393256:HRP393262 HRP458756:HRP458773 HRP458785:HRP458786 HRP458792:HRP458798 HRP524292:HRP524309 HRP524321:HRP524322 HRP524328:HRP524334 HRP589828:HRP589845 HRP589857:HRP589858 HRP589864:HRP589870 HRP655364:HRP655381 HRP655393:HRP655394 HRP655400:HRP655406 HRP720900:HRP720917 HRP720929:HRP720930 HRP720936:HRP720942 HRP786436:HRP786453 HRP786465:HRP786466 HRP786472:HRP786478 HRP851972:HRP851989 HRP852001:HRP852002 HRP852008:HRP852014 HRP917508:HRP917525 HRP917537:HRP917538 HRP917544:HRP917550 HRP983044:HRP983061 HRP983073:HRP983074 HRP983080:HRP983086 IBJ4:IBJ24 IBJ26:IBJ33 IBJ36:IBJ43 IBJ65540:IBJ65560 IBJ65562:IBJ65569 IBJ65572:IBJ65579 IBJ131076:IBJ131096 IBJ131098:IBJ131105 IBJ131108:IBJ131115 IBJ196612:IBJ196632 IBJ196634:IBJ196641 IBJ196644:IBJ196651 IBJ262148:IBJ262168 IBJ262170:IBJ262177 IBJ262180:IBJ262187 IBJ327684:IBJ327704 IBJ327706:IBJ327713 IBJ327716:IBJ327723 IBJ393220:IBJ393240 IBJ393242:IBJ393249 IBJ393252:IBJ393259 IBJ458756:IBJ458776 IBJ458778:IBJ458785 IBJ458788:IBJ458795 IBJ524292:IBJ524312 IBJ524314:IBJ524321 IBJ524324:IBJ524331 IBJ589828:IBJ589848 IBJ589850:IBJ589857 IBJ589860:IBJ589867 IBJ655364:IBJ655384 IBJ655386:IBJ655393 IBJ655396:IBJ655403 IBJ720900:IBJ720920 IBJ720922:IBJ720929 IBJ720932:IBJ720939 IBJ786436:IBJ786456 IBJ786458:IBJ786465 IBJ786468:IBJ786475 IBJ851972:IBJ851992 IBJ851994:IBJ852001 IBJ852004:IBJ852011 IBJ917508:IBJ917528 IBJ917530:IBJ917537 IBJ917540:IBJ917547 IBJ983044:IBJ983064 IBJ983066:IBJ983073 IBJ983076:IBJ983083 IBL4:IBL21 IBL33:IBL34 IBL40:IBL46 IBL65540:IBL65557 IBL65569:IBL65570 IBL65576:IBL65582 IBL131076:IBL131093 IBL131105:IBL131106 IBL131112:IBL131118 IBL196612:IBL196629 IBL196641:IBL196642 IBL196648:IBL196654 IBL262148:IBL262165 IBL262177:IBL262178 IBL262184:IBL262190 IBL327684:IBL327701 IBL327713:IBL327714 IBL327720:IBL327726 IBL393220:IBL393237 IBL393249:IBL393250 IBL393256:IBL393262 IBL458756:IBL458773 IBL458785:IBL458786 IBL458792:IBL458798 IBL524292:IBL524309 IBL524321:IBL524322 IBL524328:IBL524334 IBL589828:IBL589845 IBL589857:IBL589858 IBL589864:IBL589870 IBL655364:IBL655381 IBL655393:IBL655394 IBL655400:IBL655406 IBL720900:IBL720917 IBL720929:IBL720930 IBL720936:IBL720942 IBL786436:IBL786453 IBL786465:IBL786466 IBL786472:IBL786478 IBL851972:IBL851989 IBL852001:IBL852002 IBL852008:IBL852014 IBL917508:IBL917525 IBL917537:IBL917538 IBL917544:IBL917550 IBL983044:IBL983061 IBL983073:IBL983074 IBL983080:IBL983086 ILF4:ILF24 ILF26:ILF33 ILF36:ILF43 ILF65540:ILF65560 ILF65562:ILF65569 ILF65572:ILF65579 ILF131076:ILF131096 ILF131098:ILF131105 ILF131108:ILF131115 ILF196612:ILF196632 ILF196634:ILF196641 ILF196644:ILF196651 ILF262148:ILF262168 ILF262170:ILF262177 ILF262180:ILF262187 ILF327684:ILF327704 ILF327706:ILF327713 ILF327716:ILF327723 ILF393220:ILF393240 ILF393242:ILF393249 ILF393252:ILF393259 ILF458756:ILF458776 ILF458778:ILF458785 ILF458788:ILF458795 ILF524292:ILF524312 ILF524314:ILF524321 ILF524324:ILF524331 ILF589828:ILF589848 ILF589850:ILF589857 ILF589860:ILF589867 ILF655364:ILF655384 ILF655386:ILF655393 ILF655396:ILF655403 ILF720900:ILF720920 ILF720922:ILF720929 ILF720932:ILF720939 ILF786436:ILF786456 ILF786458:ILF786465 ILF786468:ILF786475 ILF851972:ILF851992 ILF851994:ILF852001 ILF852004:ILF852011 ILF917508:ILF917528 ILF917530:ILF917537 ILF917540:ILF917547 ILF983044:ILF983064 ILF983066:ILF983073 ILF983076:ILF983083 ILH4:ILH21 ILH33:ILH34 ILH40:ILH46 ILH65540:ILH65557 ILH65569:ILH65570 ILH65576:ILH65582 ILH131076:ILH131093 ILH131105:ILH131106 ILH131112:ILH131118 ILH196612:ILH196629 ILH196641:ILH196642 ILH196648:ILH196654 ILH262148:ILH262165 ILH262177:ILH262178 ILH262184:ILH262190 ILH327684:ILH327701 ILH327713:ILH327714 ILH327720:ILH327726 ILH393220:ILH393237 ILH393249:ILH393250 ILH393256:ILH393262 ILH458756:ILH458773 ILH458785:ILH458786 ILH458792:ILH458798 ILH524292:ILH524309 ILH524321:ILH524322 ILH524328:ILH524334 ILH589828:ILH589845 ILH589857:ILH589858 ILH589864:ILH589870 ILH655364:ILH655381 ILH655393:ILH655394 ILH655400:ILH655406 ILH720900:ILH720917 ILH720929:ILH720930 ILH720936:ILH720942 ILH786436:ILH786453 ILH786465:ILH786466 ILH786472:ILH786478 ILH851972:ILH851989 ILH852001:ILH852002 ILH852008:ILH852014 ILH917508:ILH917525 ILH917537:ILH917538 ILH917544:ILH917550 ILH983044:ILH983061 ILH983073:ILH983074 ILH983080:ILH983086 IVB4:IVB24 IVB26:IVB33 IVB36:IVB43 IVB65540:IVB65560 IVB65562:IVB65569 IVB65572:IVB65579 IVB131076:IVB131096 IVB131098:IVB131105 IVB131108:IVB131115 IVB196612:IVB196632 IVB196634:IVB196641 IVB196644:IVB196651 IVB262148:IVB262168 IVB262170:IVB262177 IVB262180:IVB262187 IVB327684:IVB327704 IVB327706:IVB327713 IVB327716:IVB327723 IVB393220:IVB393240 IVB393242:IVB393249 IVB393252:IVB393259 IVB458756:IVB458776 IVB458778:IVB458785 IVB458788:IVB458795 IVB524292:IVB524312 IVB524314:IVB524321 IVB524324:IVB524331 IVB589828:IVB589848 IVB589850:IVB589857 IVB589860:IVB589867 IVB655364:IVB655384 IVB655386:IVB655393 IVB655396:IVB655403 IVB720900:IVB720920 IVB720922:IVB720929 IVB720932:IVB720939 IVB786436:IVB786456 IVB786458:IVB786465 IVB786468:IVB786475 IVB851972:IVB851992 IVB851994:IVB852001 IVB852004:IVB852011 IVB917508:IVB917528 IVB917530:IVB917537 IVB917540:IVB917547 IVB983044:IVB983064 IVB983066:IVB983073 IVB983076:IVB983083 IVD4:IVD21 IVD33:IVD34 IVD40:IVD46 IVD65540:IVD65557 IVD65569:IVD65570 IVD65576:IVD65582 IVD131076:IVD131093 IVD131105:IVD131106 IVD131112:IVD131118 IVD196612:IVD196629 IVD196641:IVD196642 IVD196648:IVD196654 IVD262148:IVD262165 IVD262177:IVD262178 IVD262184:IVD262190 IVD327684:IVD327701 IVD327713:IVD327714 IVD327720:IVD327726 IVD393220:IVD393237 IVD393249:IVD393250 IVD393256:IVD393262 IVD458756:IVD458773 IVD458785:IVD458786 IVD458792:IVD458798 IVD524292:IVD524309 IVD524321:IVD524322 IVD524328:IVD524334 IVD589828:IVD589845 IVD589857:IVD589858 IVD589864:IVD589870 IVD655364:IVD655381 IVD655393:IVD655394 IVD655400:IVD655406 IVD720900:IVD720917 IVD720929:IVD720930 IVD720936:IVD720942 IVD786436:IVD786453 IVD786465:IVD786466 IVD786472:IVD786478 IVD851972:IVD851989 IVD852001:IVD852002 IVD852008:IVD852014 IVD917508:IVD917525 IVD917537:IVD917538 IVD917544:IVD917550 IVD983044:IVD983061 IVD983073:IVD983074 IVD983080:IVD983086 JEX4:JEX24 JEX26:JEX33 JEX36:JEX43 JEX65540:JEX65560 JEX65562:JEX65569 JEX65572:JEX65579 JEX131076:JEX131096 JEX131098:JEX131105 JEX131108:JEX131115 JEX196612:JEX196632 JEX196634:JEX196641 JEX196644:JEX196651 JEX262148:JEX262168 JEX262170:JEX262177 JEX262180:JEX262187 JEX327684:JEX327704 JEX327706:JEX327713 JEX327716:JEX327723 JEX393220:JEX393240 JEX393242:JEX393249 JEX393252:JEX393259 JEX458756:JEX458776 JEX458778:JEX458785 JEX458788:JEX458795 JEX524292:JEX524312 JEX524314:JEX524321 JEX524324:JEX524331 JEX589828:JEX589848 JEX589850:JEX589857 JEX589860:JEX589867 JEX655364:JEX655384 JEX655386:JEX655393 JEX655396:JEX655403 JEX720900:JEX720920 JEX720922:JEX720929 JEX720932:JEX720939 JEX786436:JEX786456 JEX786458:JEX786465 JEX786468:JEX786475 JEX851972:JEX851992 JEX851994:JEX852001 JEX852004:JEX852011 JEX917508:JEX917528 JEX917530:JEX917537 JEX917540:JEX917547 JEX983044:JEX983064 JEX983066:JEX983073 JEX983076:JEX983083 JEZ4:JEZ21 JEZ33:JEZ34 JEZ40:JEZ46 JEZ65540:JEZ65557 JEZ65569:JEZ65570 JEZ65576:JEZ65582 JEZ131076:JEZ131093 JEZ131105:JEZ131106 JEZ131112:JEZ131118 JEZ196612:JEZ196629 JEZ196641:JEZ196642 JEZ196648:JEZ196654 JEZ262148:JEZ262165 JEZ262177:JEZ262178 JEZ262184:JEZ262190 JEZ327684:JEZ327701 JEZ327713:JEZ327714 JEZ327720:JEZ327726 JEZ393220:JEZ393237 JEZ393249:JEZ393250 JEZ393256:JEZ393262 JEZ458756:JEZ458773 JEZ458785:JEZ458786 JEZ458792:JEZ458798 JEZ524292:JEZ524309 JEZ524321:JEZ524322 JEZ524328:JEZ524334 JEZ589828:JEZ589845 JEZ589857:JEZ589858 JEZ589864:JEZ589870 JEZ655364:JEZ655381 JEZ655393:JEZ655394 JEZ655400:JEZ655406 JEZ720900:JEZ720917 JEZ720929:JEZ720930 JEZ720936:JEZ720942 JEZ786436:JEZ786453 JEZ786465:JEZ786466 JEZ786472:JEZ786478 JEZ851972:JEZ851989 JEZ852001:JEZ852002 JEZ852008:JEZ852014 JEZ917508:JEZ917525 JEZ917537:JEZ917538 JEZ917544:JEZ917550 JEZ983044:JEZ983061 JEZ983073:JEZ983074 JEZ983080:JEZ983086 JOT4:JOT24 JOT26:JOT33 JOT36:JOT43 JOT65540:JOT65560 JOT65562:JOT65569 JOT65572:JOT65579 JOT131076:JOT131096 JOT131098:JOT131105 JOT131108:JOT131115 JOT196612:JOT196632 JOT196634:JOT196641 JOT196644:JOT196651 JOT262148:JOT262168 JOT262170:JOT262177 JOT262180:JOT262187 JOT327684:JOT327704 JOT327706:JOT327713 JOT327716:JOT327723 JOT393220:JOT393240 JOT393242:JOT393249 JOT393252:JOT393259 JOT458756:JOT458776 JOT458778:JOT458785 JOT458788:JOT458795 JOT524292:JOT524312 JOT524314:JOT524321 JOT524324:JOT524331 JOT589828:JOT589848 JOT589850:JOT589857 JOT589860:JOT589867 JOT655364:JOT655384 JOT655386:JOT655393 JOT655396:JOT655403 JOT720900:JOT720920 JOT720922:JOT720929 JOT720932:JOT720939 JOT786436:JOT786456 JOT786458:JOT786465 JOT786468:JOT786475 JOT851972:JOT851992 JOT851994:JOT852001 JOT852004:JOT852011 JOT917508:JOT917528 JOT917530:JOT917537 JOT917540:JOT917547 JOT983044:JOT983064 JOT983066:JOT983073 JOT983076:JOT983083 JOV4:JOV21 JOV33:JOV34 JOV40:JOV46 JOV65540:JOV65557 JOV65569:JOV65570 JOV65576:JOV65582 JOV131076:JOV131093 JOV131105:JOV131106 JOV131112:JOV131118 JOV196612:JOV196629 JOV196641:JOV196642 JOV196648:JOV196654 JOV262148:JOV262165 JOV262177:JOV262178 JOV262184:JOV262190 JOV327684:JOV327701 JOV327713:JOV327714 JOV327720:JOV327726 JOV393220:JOV393237 JOV393249:JOV393250 JOV393256:JOV393262 JOV458756:JOV458773 JOV458785:JOV458786 JOV458792:JOV458798 JOV524292:JOV524309 JOV524321:JOV524322 JOV524328:JOV524334 JOV589828:JOV589845 JOV589857:JOV589858 JOV589864:JOV589870 JOV655364:JOV655381 JOV655393:JOV655394 JOV655400:JOV655406 JOV720900:JOV720917 JOV720929:JOV720930 JOV720936:JOV720942 JOV786436:JOV786453 JOV786465:JOV786466 JOV786472:JOV786478 JOV851972:JOV851989 JOV852001:JOV852002 JOV852008:JOV852014 JOV917508:JOV917525 JOV917537:JOV917538 JOV917544:JOV917550 JOV983044:JOV983061 JOV983073:JOV983074 JOV983080:JOV983086 JYP4:JYP24 JYP26:JYP33 JYP36:JYP43 JYP65540:JYP65560 JYP65562:JYP65569 JYP65572:JYP65579 JYP131076:JYP131096 JYP131098:JYP131105 JYP131108:JYP131115 JYP196612:JYP196632 JYP196634:JYP196641 JYP196644:JYP196651 JYP262148:JYP262168 JYP262170:JYP262177 JYP262180:JYP262187 JYP327684:JYP327704 JYP327706:JYP327713 JYP327716:JYP327723 JYP393220:JYP393240 JYP393242:JYP393249 JYP393252:JYP393259 JYP458756:JYP458776 JYP458778:JYP458785 JYP458788:JYP458795 JYP524292:JYP524312 JYP524314:JYP524321 JYP524324:JYP524331 JYP589828:JYP589848 JYP589850:JYP589857 JYP589860:JYP589867 JYP655364:JYP655384 JYP655386:JYP655393 JYP655396:JYP655403 JYP720900:JYP720920 JYP720922:JYP720929 JYP720932:JYP720939 JYP786436:JYP786456 JYP786458:JYP786465 JYP786468:JYP786475 JYP851972:JYP851992 JYP851994:JYP852001 JYP852004:JYP852011 JYP917508:JYP917528 JYP917530:JYP917537 JYP917540:JYP917547 JYP983044:JYP983064 JYP983066:JYP983073 JYP983076:JYP983083 JYR4:JYR21 JYR33:JYR34 JYR40:JYR46 JYR65540:JYR65557 JYR65569:JYR65570 JYR65576:JYR65582 JYR131076:JYR131093 JYR131105:JYR131106 JYR131112:JYR131118 JYR196612:JYR196629 JYR196641:JYR196642 JYR196648:JYR196654 JYR262148:JYR262165 JYR262177:JYR262178 JYR262184:JYR262190 JYR327684:JYR327701 JYR327713:JYR327714 JYR327720:JYR327726 JYR393220:JYR393237 JYR393249:JYR393250 JYR393256:JYR393262 JYR458756:JYR458773 JYR458785:JYR458786 JYR458792:JYR458798 JYR524292:JYR524309 JYR524321:JYR524322 JYR524328:JYR524334 JYR589828:JYR589845 JYR589857:JYR589858 JYR589864:JYR589870 JYR655364:JYR655381 JYR655393:JYR655394 JYR655400:JYR655406 JYR720900:JYR720917 JYR720929:JYR720930 JYR720936:JYR720942 JYR786436:JYR786453 JYR786465:JYR786466 JYR786472:JYR786478 JYR851972:JYR851989 JYR852001:JYR852002 JYR852008:JYR852014 JYR917508:JYR917525 JYR917537:JYR917538 JYR917544:JYR917550 JYR983044:JYR983061 JYR983073:JYR983074 JYR983080:JYR983086 KIL4:KIL24 KIL26:KIL33 KIL36:KIL43 KIL65540:KIL65560 KIL65562:KIL65569 KIL65572:KIL65579 KIL131076:KIL131096 KIL131098:KIL131105 KIL131108:KIL131115 KIL196612:KIL196632 KIL196634:KIL196641 KIL196644:KIL196651 KIL262148:KIL262168 KIL262170:KIL262177 KIL262180:KIL262187 KIL327684:KIL327704 KIL327706:KIL327713 KIL327716:KIL327723 KIL393220:KIL393240 KIL393242:KIL393249 KIL393252:KIL393259 KIL458756:KIL458776 KIL458778:KIL458785 KIL458788:KIL458795 KIL524292:KIL524312 KIL524314:KIL524321 KIL524324:KIL524331 KIL589828:KIL589848 KIL589850:KIL589857 KIL589860:KIL589867 KIL655364:KIL655384 KIL655386:KIL655393 KIL655396:KIL655403 KIL720900:KIL720920 KIL720922:KIL720929 KIL720932:KIL720939 KIL786436:KIL786456 KIL786458:KIL786465 KIL786468:KIL786475 KIL851972:KIL851992 KIL851994:KIL852001 KIL852004:KIL852011 KIL917508:KIL917528 KIL917530:KIL917537 KIL917540:KIL917547 KIL983044:KIL983064 KIL983066:KIL983073 KIL983076:KIL983083 KIN4:KIN21 KIN33:KIN34 KIN40:KIN46 KIN65540:KIN65557 KIN65569:KIN65570 KIN65576:KIN65582 KIN131076:KIN131093 KIN131105:KIN131106 KIN131112:KIN131118 KIN196612:KIN196629 KIN196641:KIN196642 KIN196648:KIN196654 KIN262148:KIN262165 KIN262177:KIN262178 KIN262184:KIN262190 KIN327684:KIN327701 KIN327713:KIN327714 KIN327720:KIN327726 KIN393220:KIN393237 KIN393249:KIN393250 KIN393256:KIN393262 KIN458756:KIN458773 KIN458785:KIN458786 KIN458792:KIN458798 KIN524292:KIN524309 KIN524321:KIN524322 KIN524328:KIN524334 KIN589828:KIN589845 KIN589857:KIN589858 KIN589864:KIN589870 KIN655364:KIN655381 KIN655393:KIN655394 KIN655400:KIN655406 KIN720900:KIN720917 KIN720929:KIN720930 KIN720936:KIN720942 KIN786436:KIN786453 KIN786465:KIN786466 KIN786472:KIN786478 KIN851972:KIN851989 KIN852001:KIN852002 KIN852008:KIN852014 KIN917508:KIN917525 KIN917537:KIN917538 KIN917544:KIN917550 KIN983044:KIN983061 KIN983073:KIN983074 KIN983080:KIN983086 KSH4:KSH24 KSH26:KSH33 KSH36:KSH43 KSH65540:KSH65560 KSH65562:KSH65569 KSH65572:KSH65579 KSH131076:KSH131096 KSH131098:KSH131105 KSH131108:KSH131115 KSH196612:KSH196632 KSH196634:KSH196641 KSH196644:KSH196651 KSH262148:KSH262168 KSH262170:KSH262177 KSH262180:KSH262187 KSH327684:KSH327704 KSH327706:KSH327713 KSH327716:KSH327723 KSH393220:KSH393240 KSH393242:KSH393249 KSH393252:KSH393259 KSH458756:KSH458776 KSH458778:KSH458785 KSH458788:KSH458795 KSH524292:KSH524312 KSH524314:KSH524321 KSH524324:KSH524331 KSH589828:KSH589848 KSH589850:KSH589857 KSH589860:KSH589867 KSH655364:KSH655384 KSH655386:KSH655393 KSH655396:KSH655403 KSH720900:KSH720920 KSH720922:KSH720929 KSH720932:KSH720939 KSH786436:KSH786456 KSH786458:KSH786465 KSH786468:KSH786475 KSH851972:KSH851992 KSH851994:KSH852001 KSH852004:KSH852011 KSH917508:KSH917528 KSH917530:KSH917537 KSH917540:KSH917547 KSH983044:KSH983064 KSH983066:KSH983073 KSH983076:KSH983083 KSJ4:KSJ21 KSJ33:KSJ34 KSJ40:KSJ46 KSJ65540:KSJ65557 KSJ65569:KSJ65570 KSJ65576:KSJ65582 KSJ131076:KSJ131093 KSJ131105:KSJ131106 KSJ131112:KSJ131118 KSJ196612:KSJ196629 KSJ196641:KSJ196642 KSJ196648:KSJ196654 KSJ262148:KSJ262165 KSJ262177:KSJ262178 KSJ262184:KSJ262190 KSJ327684:KSJ327701 KSJ327713:KSJ327714 KSJ327720:KSJ327726 KSJ393220:KSJ393237 KSJ393249:KSJ393250 KSJ393256:KSJ393262 KSJ458756:KSJ458773 KSJ458785:KSJ458786 KSJ458792:KSJ458798 KSJ524292:KSJ524309 KSJ524321:KSJ524322 KSJ524328:KSJ524334 KSJ589828:KSJ589845 KSJ589857:KSJ589858 KSJ589864:KSJ589870 KSJ655364:KSJ655381 KSJ655393:KSJ655394 KSJ655400:KSJ655406 KSJ720900:KSJ720917 KSJ720929:KSJ720930 KSJ720936:KSJ720942 KSJ786436:KSJ786453 KSJ786465:KSJ786466 KSJ786472:KSJ786478 KSJ851972:KSJ851989 KSJ852001:KSJ852002 KSJ852008:KSJ852014 KSJ917508:KSJ917525 KSJ917537:KSJ917538 KSJ917544:KSJ917550 KSJ983044:KSJ983061 KSJ983073:KSJ983074 KSJ983080:KSJ983086 LCD4:LCD24 LCD26:LCD33 LCD36:LCD43 LCD65540:LCD65560 LCD65562:LCD65569 LCD65572:LCD65579 LCD131076:LCD131096 LCD131098:LCD131105 LCD131108:LCD131115 LCD196612:LCD196632 LCD196634:LCD196641 LCD196644:LCD196651 LCD262148:LCD262168 LCD262170:LCD262177 LCD262180:LCD262187 LCD327684:LCD327704 LCD327706:LCD327713 LCD327716:LCD327723 LCD393220:LCD393240 LCD393242:LCD393249 LCD393252:LCD393259 LCD458756:LCD458776 LCD458778:LCD458785 LCD458788:LCD458795 LCD524292:LCD524312 LCD524314:LCD524321 LCD524324:LCD524331 LCD589828:LCD589848 LCD589850:LCD589857 LCD589860:LCD589867 LCD655364:LCD655384 LCD655386:LCD655393 LCD655396:LCD655403 LCD720900:LCD720920 LCD720922:LCD720929 LCD720932:LCD720939 LCD786436:LCD786456 LCD786458:LCD786465 LCD786468:LCD786475 LCD851972:LCD851992 LCD851994:LCD852001 LCD852004:LCD852011 LCD917508:LCD917528 LCD917530:LCD917537 LCD917540:LCD917547 LCD983044:LCD983064 LCD983066:LCD983073 LCD983076:LCD983083 LCF4:LCF21 LCF33:LCF34 LCF40:LCF46 LCF65540:LCF65557 LCF65569:LCF65570 LCF65576:LCF65582 LCF131076:LCF131093 LCF131105:LCF131106 LCF131112:LCF131118 LCF196612:LCF196629 LCF196641:LCF196642 LCF196648:LCF196654 LCF262148:LCF262165 LCF262177:LCF262178 LCF262184:LCF262190 LCF327684:LCF327701 LCF327713:LCF327714 LCF327720:LCF327726 LCF393220:LCF393237 LCF393249:LCF393250 LCF393256:LCF393262 LCF458756:LCF458773 LCF458785:LCF458786 LCF458792:LCF458798 LCF524292:LCF524309 LCF524321:LCF524322 LCF524328:LCF524334 LCF589828:LCF589845 LCF589857:LCF589858 LCF589864:LCF589870 LCF655364:LCF655381 LCF655393:LCF655394 LCF655400:LCF655406 LCF720900:LCF720917 LCF720929:LCF720930 LCF720936:LCF720942 LCF786436:LCF786453 LCF786465:LCF786466 LCF786472:LCF786478 LCF851972:LCF851989 LCF852001:LCF852002 LCF852008:LCF852014 LCF917508:LCF917525 LCF917537:LCF917538 LCF917544:LCF917550 LCF983044:LCF983061 LCF983073:LCF983074 LCF983080:LCF983086 LLZ4:LLZ24 LLZ26:LLZ33 LLZ36:LLZ43 LLZ65540:LLZ65560 LLZ65562:LLZ65569 LLZ65572:LLZ65579 LLZ131076:LLZ131096 LLZ131098:LLZ131105 LLZ131108:LLZ131115 LLZ196612:LLZ196632 LLZ196634:LLZ196641 LLZ196644:LLZ196651 LLZ262148:LLZ262168 LLZ262170:LLZ262177 LLZ262180:LLZ262187 LLZ327684:LLZ327704 LLZ327706:LLZ327713 LLZ327716:LLZ327723 LLZ393220:LLZ393240 LLZ393242:LLZ393249 LLZ393252:LLZ393259 LLZ458756:LLZ458776 LLZ458778:LLZ458785 LLZ458788:LLZ458795 LLZ524292:LLZ524312 LLZ524314:LLZ524321 LLZ524324:LLZ524331 LLZ589828:LLZ589848 LLZ589850:LLZ589857 LLZ589860:LLZ589867 LLZ655364:LLZ655384 LLZ655386:LLZ655393 LLZ655396:LLZ655403 LLZ720900:LLZ720920 LLZ720922:LLZ720929 LLZ720932:LLZ720939 LLZ786436:LLZ786456 LLZ786458:LLZ786465 LLZ786468:LLZ786475 LLZ851972:LLZ851992 LLZ851994:LLZ852001 LLZ852004:LLZ852011 LLZ917508:LLZ917528 LLZ917530:LLZ917537 LLZ917540:LLZ917547 LLZ983044:LLZ983064 LLZ983066:LLZ983073 LLZ983076:LLZ983083 LMB4:LMB21 LMB33:LMB34 LMB40:LMB46 LMB65540:LMB65557 LMB65569:LMB65570 LMB65576:LMB65582 LMB131076:LMB131093 LMB131105:LMB131106 LMB131112:LMB131118 LMB196612:LMB196629 LMB196641:LMB196642 LMB196648:LMB196654 LMB262148:LMB262165 LMB262177:LMB262178 LMB262184:LMB262190 LMB327684:LMB327701 LMB327713:LMB327714 LMB327720:LMB327726 LMB393220:LMB393237 LMB393249:LMB393250 LMB393256:LMB393262 LMB458756:LMB458773 LMB458785:LMB458786 LMB458792:LMB458798 LMB524292:LMB524309 LMB524321:LMB524322 LMB524328:LMB524334 LMB589828:LMB589845 LMB589857:LMB589858 LMB589864:LMB589870 LMB655364:LMB655381 LMB655393:LMB655394 LMB655400:LMB655406 LMB720900:LMB720917 LMB720929:LMB720930 LMB720936:LMB720942 LMB786436:LMB786453 LMB786465:LMB786466 LMB786472:LMB786478 LMB851972:LMB851989 LMB852001:LMB852002 LMB852008:LMB852014 LMB917508:LMB917525 LMB917537:LMB917538 LMB917544:LMB917550 LMB983044:LMB983061 LMB983073:LMB983074 LMB983080:LMB983086 LVV4:LVV24 LVV26:LVV33 LVV36:LVV43 LVV65540:LVV65560 LVV65562:LVV65569 LVV65572:LVV65579 LVV131076:LVV131096 LVV131098:LVV131105 LVV131108:LVV131115 LVV196612:LVV196632 LVV196634:LVV196641 LVV196644:LVV196651 LVV262148:LVV262168 LVV262170:LVV262177 LVV262180:LVV262187 LVV327684:LVV327704 LVV327706:LVV327713 LVV327716:LVV327723 LVV393220:LVV393240 LVV393242:LVV393249 LVV393252:LVV393259 LVV458756:LVV458776 LVV458778:LVV458785 LVV458788:LVV458795 LVV524292:LVV524312 LVV524314:LVV524321 LVV524324:LVV524331 LVV589828:LVV589848 LVV589850:LVV589857 LVV589860:LVV589867 LVV655364:LVV655384 LVV655386:LVV655393 LVV655396:LVV655403 LVV720900:LVV720920 LVV720922:LVV720929 LVV720932:LVV720939 LVV786436:LVV786456 LVV786458:LVV786465 LVV786468:LVV786475 LVV851972:LVV851992 LVV851994:LVV852001 LVV852004:LVV852011 LVV917508:LVV917528 LVV917530:LVV917537 LVV917540:LVV917547 LVV983044:LVV983064 LVV983066:LVV983073 LVV983076:LVV983083 LVX4:LVX21 LVX33:LVX34 LVX40:LVX46 LVX65540:LVX65557 LVX65569:LVX65570 LVX65576:LVX65582 LVX131076:LVX131093 LVX131105:LVX131106 LVX131112:LVX131118 LVX196612:LVX196629 LVX196641:LVX196642 LVX196648:LVX196654 LVX262148:LVX262165 LVX262177:LVX262178 LVX262184:LVX262190 LVX327684:LVX327701 LVX327713:LVX327714 LVX327720:LVX327726 LVX393220:LVX393237 LVX393249:LVX393250 LVX393256:LVX393262 LVX458756:LVX458773 LVX458785:LVX458786 LVX458792:LVX458798 LVX524292:LVX524309 LVX524321:LVX524322 LVX524328:LVX524334 LVX589828:LVX589845 LVX589857:LVX589858 LVX589864:LVX589870 LVX655364:LVX655381 LVX655393:LVX655394 LVX655400:LVX655406 LVX720900:LVX720917 LVX720929:LVX720930 LVX720936:LVX720942 LVX786436:LVX786453 LVX786465:LVX786466 LVX786472:LVX786478 LVX851972:LVX851989 LVX852001:LVX852002 LVX852008:LVX852014 LVX917508:LVX917525 LVX917537:LVX917538 LVX917544:LVX917550 LVX983044:LVX983061 LVX983073:LVX983074 LVX983080:LVX983086 MFR4:MFR24 MFR26:MFR33 MFR36:MFR43 MFR65540:MFR65560 MFR65562:MFR65569 MFR65572:MFR65579 MFR131076:MFR131096 MFR131098:MFR131105 MFR131108:MFR131115 MFR196612:MFR196632 MFR196634:MFR196641 MFR196644:MFR196651 MFR262148:MFR262168 MFR262170:MFR262177 MFR262180:MFR262187 MFR327684:MFR327704 MFR327706:MFR327713 MFR327716:MFR327723 MFR393220:MFR393240 MFR393242:MFR393249 MFR393252:MFR393259 MFR458756:MFR458776 MFR458778:MFR458785 MFR458788:MFR458795 MFR524292:MFR524312 MFR524314:MFR524321 MFR524324:MFR524331 MFR589828:MFR589848 MFR589850:MFR589857 MFR589860:MFR589867 MFR655364:MFR655384 MFR655386:MFR655393 MFR655396:MFR655403 MFR720900:MFR720920 MFR720922:MFR720929 MFR720932:MFR720939 MFR786436:MFR786456 MFR786458:MFR786465 MFR786468:MFR786475 MFR851972:MFR851992 MFR851994:MFR852001 MFR852004:MFR852011 MFR917508:MFR917528 MFR917530:MFR917537 MFR917540:MFR917547 MFR983044:MFR983064 MFR983066:MFR983073 MFR983076:MFR983083 MFT4:MFT21 MFT33:MFT34 MFT40:MFT46 MFT65540:MFT65557 MFT65569:MFT65570 MFT65576:MFT65582 MFT131076:MFT131093 MFT131105:MFT131106 MFT131112:MFT131118 MFT196612:MFT196629 MFT196641:MFT196642 MFT196648:MFT196654 MFT262148:MFT262165 MFT262177:MFT262178 MFT262184:MFT262190 MFT327684:MFT327701 MFT327713:MFT327714 MFT327720:MFT327726 MFT393220:MFT393237 MFT393249:MFT393250 MFT393256:MFT393262 MFT458756:MFT458773 MFT458785:MFT458786 MFT458792:MFT458798 MFT524292:MFT524309 MFT524321:MFT524322 MFT524328:MFT524334 MFT589828:MFT589845 MFT589857:MFT589858 MFT589864:MFT589870 MFT655364:MFT655381 MFT655393:MFT655394 MFT655400:MFT655406 MFT720900:MFT720917 MFT720929:MFT720930 MFT720936:MFT720942 MFT786436:MFT786453 MFT786465:MFT786466 MFT786472:MFT786478 MFT851972:MFT851989 MFT852001:MFT852002 MFT852008:MFT852014 MFT917508:MFT917525 MFT917537:MFT917538 MFT917544:MFT917550 MFT983044:MFT983061 MFT983073:MFT983074 MFT983080:MFT983086 MPN4:MPN24 MPN26:MPN33 MPN36:MPN43 MPN65540:MPN65560 MPN65562:MPN65569 MPN65572:MPN65579 MPN131076:MPN131096 MPN131098:MPN131105 MPN131108:MPN131115 MPN196612:MPN196632 MPN196634:MPN196641 MPN196644:MPN196651 MPN262148:MPN262168 MPN262170:MPN262177 MPN262180:MPN262187 MPN327684:MPN327704 MPN327706:MPN327713 MPN327716:MPN327723 MPN393220:MPN393240 MPN393242:MPN393249 MPN393252:MPN393259 MPN458756:MPN458776 MPN458778:MPN458785 MPN458788:MPN458795 MPN524292:MPN524312 MPN524314:MPN524321 MPN524324:MPN524331 MPN589828:MPN589848 MPN589850:MPN589857 MPN589860:MPN589867 MPN655364:MPN655384 MPN655386:MPN655393 MPN655396:MPN655403 MPN720900:MPN720920 MPN720922:MPN720929 MPN720932:MPN720939 MPN786436:MPN786456 MPN786458:MPN786465 MPN786468:MPN786475 MPN851972:MPN851992 MPN851994:MPN852001 MPN852004:MPN852011 MPN917508:MPN917528 MPN917530:MPN917537 MPN917540:MPN917547 MPN983044:MPN983064 MPN983066:MPN983073 MPN983076:MPN983083 MPP4:MPP21 MPP33:MPP34 MPP40:MPP46 MPP65540:MPP65557 MPP65569:MPP65570 MPP65576:MPP65582 MPP131076:MPP131093 MPP131105:MPP131106 MPP131112:MPP131118 MPP196612:MPP196629 MPP196641:MPP196642 MPP196648:MPP196654 MPP262148:MPP262165 MPP262177:MPP262178 MPP262184:MPP262190 MPP327684:MPP327701 MPP327713:MPP327714 MPP327720:MPP327726 MPP393220:MPP393237 MPP393249:MPP393250 MPP393256:MPP393262 MPP458756:MPP458773 MPP458785:MPP458786 MPP458792:MPP458798 MPP524292:MPP524309 MPP524321:MPP524322 MPP524328:MPP524334 MPP589828:MPP589845 MPP589857:MPP589858 MPP589864:MPP589870 MPP655364:MPP655381 MPP655393:MPP655394 MPP655400:MPP655406 MPP720900:MPP720917 MPP720929:MPP720930 MPP720936:MPP720942 MPP786436:MPP786453 MPP786465:MPP786466 MPP786472:MPP786478 MPP851972:MPP851989 MPP852001:MPP852002 MPP852008:MPP852014 MPP917508:MPP917525 MPP917537:MPP917538 MPP917544:MPP917550 MPP983044:MPP983061 MPP983073:MPP983074 MPP983080:MPP983086 MZJ4:MZJ24 MZJ26:MZJ33 MZJ36:MZJ43 MZJ65540:MZJ65560 MZJ65562:MZJ65569 MZJ65572:MZJ65579 MZJ131076:MZJ131096 MZJ131098:MZJ131105 MZJ131108:MZJ131115 MZJ196612:MZJ196632 MZJ196634:MZJ196641 MZJ196644:MZJ196651 MZJ262148:MZJ262168 MZJ262170:MZJ262177 MZJ262180:MZJ262187 MZJ327684:MZJ327704 MZJ327706:MZJ327713 MZJ327716:MZJ327723 MZJ393220:MZJ393240 MZJ393242:MZJ393249 MZJ393252:MZJ393259 MZJ458756:MZJ458776 MZJ458778:MZJ458785 MZJ458788:MZJ458795 MZJ524292:MZJ524312 MZJ524314:MZJ524321 MZJ524324:MZJ524331 MZJ589828:MZJ589848 MZJ589850:MZJ589857 MZJ589860:MZJ589867 MZJ655364:MZJ655384 MZJ655386:MZJ655393 MZJ655396:MZJ655403 MZJ720900:MZJ720920 MZJ720922:MZJ720929 MZJ720932:MZJ720939 MZJ786436:MZJ786456 MZJ786458:MZJ786465 MZJ786468:MZJ786475 MZJ851972:MZJ851992 MZJ851994:MZJ852001 MZJ852004:MZJ852011 MZJ917508:MZJ917528 MZJ917530:MZJ917537 MZJ917540:MZJ917547 MZJ983044:MZJ983064 MZJ983066:MZJ983073 MZJ983076:MZJ983083 MZL4:MZL21 MZL33:MZL34 MZL40:MZL46 MZL65540:MZL65557 MZL65569:MZL65570 MZL65576:MZL65582 MZL131076:MZL131093 MZL131105:MZL131106 MZL131112:MZL131118 MZL196612:MZL196629 MZL196641:MZL196642 MZL196648:MZL196654 MZL262148:MZL262165 MZL262177:MZL262178 MZL262184:MZL262190 MZL327684:MZL327701 MZL327713:MZL327714 MZL327720:MZL327726 MZL393220:MZL393237 MZL393249:MZL393250 MZL393256:MZL393262 MZL458756:MZL458773 MZL458785:MZL458786 MZL458792:MZL458798 MZL524292:MZL524309 MZL524321:MZL524322 MZL524328:MZL524334 MZL589828:MZL589845 MZL589857:MZL589858 MZL589864:MZL589870 MZL655364:MZL655381 MZL655393:MZL655394 MZL655400:MZL655406 MZL720900:MZL720917 MZL720929:MZL720930 MZL720936:MZL720942 MZL786436:MZL786453 MZL786465:MZL786466 MZL786472:MZL786478 MZL851972:MZL851989 MZL852001:MZL852002 MZL852008:MZL852014 MZL917508:MZL917525 MZL917537:MZL917538 MZL917544:MZL917550 MZL983044:MZL983061 MZL983073:MZL983074 MZL983080:MZL983086 NJF4:NJF24 NJF26:NJF33 NJF36:NJF43 NJF65540:NJF65560 NJF65562:NJF65569 NJF65572:NJF65579 NJF131076:NJF131096 NJF131098:NJF131105 NJF131108:NJF131115 NJF196612:NJF196632 NJF196634:NJF196641 NJF196644:NJF196651 NJF262148:NJF262168 NJF262170:NJF262177 NJF262180:NJF262187 NJF327684:NJF327704 NJF327706:NJF327713 NJF327716:NJF327723 NJF393220:NJF393240 NJF393242:NJF393249 NJF393252:NJF393259 NJF458756:NJF458776 NJF458778:NJF458785 NJF458788:NJF458795 NJF524292:NJF524312 NJF524314:NJF524321 NJF524324:NJF524331 NJF589828:NJF589848 NJF589850:NJF589857 NJF589860:NJF589867 NJF655364:NJF655384 NJF655386:NJF655393 NJF655396:NJF655403 NJF720900:NJF720920 NJF720922:NJF720929 NJF720932:NJF720939 NJF786436:NJF786456 NJF786458:NJF786465 NJF786468:NJF786475 NJF851972:NJF851992 NJF851994:NJF852001 NJF852004:NJF852011 NJF917508:NJF917528 NJF917530:NJF917537 NJF917540:NJF917547 NJF983044:NJF983064 NJF983066:NJF983073 NJF983076:NJF983083 NJH4:NJH21 NJH33:NJH34 NJH40:NJH46 NJH65540:NJH65557 NJH65569:NJH65570 NJH65576:NJH65582 NJH131076:NJH131093 NJH131105:NJH131106 NJH131112:NJH131118 NJH196612:NJH196629 NJH196641:NJH196642 NJH196648:NJH196654 NJH262148:NJH262165 NJH262177:NJH262178 NJH262184:NJH262190 NJH327684:NJH327701 NJH327713:NJH327714 NJH327720:NJH327726 NJH393220:NJH393237 NJH393249:NJH393250 NJH393256:NJH393262 NJH458756:NJH458773 NJH458785:NJH458786 NJH458792:NJH458798 NJH524292:NJH524309 NJH524321:NJH524322 NJH524328:NJH524334 NJH589828:NJH589845 NJH589857:NJH589858 NJH589864:NJH589870 NJH655364:NJH655381 NJH655393:NJH655394 NJH655400:NJH655406 NJH720900:NJH720917 NJH720929:NJH720930 NJH720936:NJH720942 NJH786436:NJH786453 NJH786465:NJH786466 NJH786472:NJH786478 NJH851972:NJH851989 NJH852001:NJH852002 NJH852008:NJH852014 NJH917508:NJH917525 NJH917537:NJH917538 NJH917544:NJH917550 NJH983044:NJH983061 NJH983073:NJH983074 NJH983080:NJH983086 NTB4:NTB24 NTB26:NTB33 NTB36:NTB43 NTB65540:NTB65560 NTB65562:NTB65569 NTB65572:NTB65579 NTB131076:NTB131096 NTB131098:NTB131105 NTB131108:NTB131115 NTB196612:NTB196632 NTB196634:NTB196641 NTB196644:NTB196651 NTB262148:NTB262168 NTB262170:NTB262177 NTB262180:NTB262187 NTB327684:NTB327704 NTB327706:NTB327713 NTB327716:NTB327723 NTB393220:NTB393240 NTB393242:NTB393249 NTB393252:NTB393259 NTB458756:NTB458776 NTB458778:NTB458785 NTB458788:NTB458795 NTB524292:NTB524312 NTB524314:NTB524321 NTB524324:NTB524331 NTB589828:NTB589848 NTB589850:NTB589857 NTB589860:NTB589867 NTB655364:NTB655384 NTB655386:NTB655393 NTB655396:NTB655403 NTB720900:NTB720920 NTB720922:NTB720929 NTB720932:NTB720939 NTB786436:NTB786456 NTB786458:NTB786465 NTB786468:NTB786475 NTB851972:NTB851992 NTB851994:NTB852001 NTB852004:NTB852011 NTB917508:NTB917528 NTB917530:NTB917537 NTB917540:NTB917547 NTB983044:NTB983064 NTB983066:NTB983073 NTB983076:NTB983083 NTD4:NTD21 NTD33:NTD34 NTD40:NTD46 NTD65540:NTD65557 NTD65569:NTD65570 NTD65576:NTD65582 NTD131076:NTD131093 NTD131105:NTD131106 NTD131112:NTD131118 NTD196612:NTD196629 NTD196641:NTD196642 NTD196648:NTD196654 NTD262148:NTD262165 NTD262177:NTD262178 NTD262184:NTD262190 NTD327684:NTD327701 NTD327713:NTD327714 NTD327720:NTD327726 NTD393220:NTD393237 NTD393249:NTD393250 NTD393256:NTD393262 NTD458756:NTD458773 NTD458785:NTD458786 NTD458792:NTD458798 NTD524292:NTD524309 NTD524321:NTD524322 NTD524328:NTD524334 NTD589828:NTD589845 NTD589857:NTD589858 NTD589864:NTD589870 NTD655364:NTD655381 NTD655393:NTD655394 NTD655400:NTD655406 NTD720900:NTD720917 NTD720929:NTD720930 NTD720936:NTD720942 NTD786436:NTD786453 NTD786465:NTD786466 NTD786472:NTD786478 NTD851972:NTD851989 NTD852001:NTD852002 NTD852008:NTD852014 NTD917508:NTD917525 NTD917537:NTD917538 NTD917544:NTD917550 NTD983044:NTD983061 NTD983073:NTD983074 NTD983080:NTD983086 OCX4:OCX24 OCX26:OCX33 OCX36:OCX43 OCX65540:OCX65560 OCX65562:OCX65569 OCX65572:OCX65579 OCX131076:OCX131096 OCX131098:OCX131105 OCX131108:OCX131115 OCX196612:OCX196632 OCX196634:OCX196641 OCX196644:OCX196651 OCX262148:OCX262168 OCX262170:OCX262177 OCX262180:OCX262187 OCX327684:OCX327704 OCX327706:OCX327713 OCX327716:OCX327723 OCX393220:OCX393240 OCX393242:OCX393249 OCX393252:OCX393259 OCX458756:OCX458776 OCX458778:OCX458785 OCX458788:OCX458795 OCX524292:OCX524312 OCX524314:OCX524321 OCX524324:OCX524331 OCX589828:OCX589848 OCX589850:OCX589857 OCX589860:OCX589867 OCX655364:OCX655384 OCX655386:OCX655393 OCX655396:OCX655403 OCX720900:OCX720920 OCX720922:OCX720929 OCX720932:OCX720939 OCX786436:OCX786456 OCX786458:OCX786465 OCX786468:OCX786475 OCX851972:OCX851992 OCX851994:OCX852001 OCX852004:OCX852011 OCX917508:OCX917528 OCX917530:OCX917537 OCX917540:OCX917547 OCX983044:OCX983064 OCX983066:OCX983073 OCX983076:OCX983083 OCZ4:OCZ21 OCZ33:OCZ34 OCZ40:OCZ46 OCZ65540:OCZ65557 OCZ65569:OCZ65570 OCZ65576:OCZ65582 OCZ131076:OCZ131093 OCZ131105:OCZ131106 OCZ131112:OCZ131118 OCZ196612:OCZ196629 OCZ196641:OCZ196642 OCZ196648:OCZ196654 OCZ262148:OCZ262165 OCZ262177:OCZ262178 OCZ262184:OCZ262190 OCZ327684:OCZ327701 OCZ327713:OCZ327714 OCZ327720:OCZ327726 OCZ393220:OCZ393237 OCZ393249:OCZ393250 OCZ393256:OCZ393262 OCZ458756:OCZ458773 OCZ458785:OCZ458786 OCZ458792:OCZ458798 OCZ524292:OCZ524309 OCZ524321:OCZ524322 OCZ524328:OCZ524334 OCZ589828:OCZ589845 OCZ589857:OCZ589858 OCZ589864:OCZ589870 OCZ655364:OCZ655381 OCZ655393:OCZ655394 OCZ655400:OCZ655406 OCZ720900:OCZ720917 OCZ720929:OCZ720930 OCZ720936:OCZ720942 OCZ786436:OCZ786453 OCZ786465:OCZ786466 OCZ786472:OCZ786478 OCZ851972:OCZ851989 OCZ852001:OCZ852002 OCZ852008:OCZ852014 OCZ917508:OCZ917525 OCZ917537:OCZ917538 OCZ917544:OCZ917550 OCZ983044:OCZ983061 OCZ983073:OCZ983074 OCZ983080:OCZ983086 OMT4:OMT24 OMT26:OMT33 OMT36:OMT43 OMT65540:OMT65560 OMT65562:OMT65569 OMT65572:OMT65579 OMT131076:OMT131096 OMT131098:OMT131105 OMT131108:OMT131115 OMT196612:OMT196632 OMT196634:OMT196641 OMT196644:OMT196651 OMT262148:OMT262168 OMT262170:OMT262177 OMT262180:OMT262187 OMT327684:OMT327704 OMT327706:OMT327713 OMT327716:OMT327723 OMT393220:OMT393240 OMT393242:OMT393249 OMT393252:OMT393259 OMT458756:OMT458776 OMT458778:OMT458785 OMT458788:OMT458795 OMT524292:OMT524312 OMT524314:OMT524321 OMT524324:OMT524331 OMT589828:OMT589848 OMT589850:OMT589857 OMT589860:OMT589867 OMT655364:OMT655384 OMT655386:OMT655393 OMT655396:OMT655403 OMT720900:OMT720920 OMT720922:OMT720929 OMT720932:OMT720939 OMT786436:OMT786456 OMT786458:OMT786465 OMT786468:OMT786475 OMT851972:OMT851992 OMT851994:OMT852001 OMT852004:OMT852011 OMT917508:OMT917528 OMT917530:OMT917537 OMT917540:OMT917547 OMT983044:OMT983064 OMT983066:OMT983073 OMT983076:OMT983083 OMV4:OMV21 OMV33:OMV34 OMV40:OMV46 OMV65540:OMV65557 OMV65569:OMV65570 OMV65576:OMV65582 OMV131076:OMV131093 OMV131105:OMV131106 OMV131112:OMV131118 OMV196612:OMV196629 OMV196641:OMV196642 OMV196648:OMV196654 OMV262148:OMV262165 OMV262177:OMV262178 OMV262184:OMV262190 OMV327684:OMV327701 OMV327713:OMV327714 OMV327720:OMV327726 OMV393220:OMV393237 OMV393249:OMV393250 OMV393256:OMV393262 OMV458756:OMV458773 OMV458785:OMV458786 OMV458792:OMV458798 OMV524292:OMV524309 OMV524321:OMV524322 OMV524328:OMV524334 OMV589828:OMV589845 OMV589857:OMV589858 OMV589864:OMV589870 OMV655364:OMV655381 OMV655393:OMV655394 OMV655400:OMV655406 OMV720900:OMV720917 OMV720929:OMV720930 OMV720936:OMV720942 OMV786436:OMV786453 OMV786465:OMV786466 OMV786472:OMV786478 OMV851972:OMV851989 OMV852001:OMV852002 OMV852008:OMV852014 OMV917508:OMV917525 OMV917537:OMV917538 OMV917544:OMV917550 OMV983044:OMV983061 OMV983073:OMV983074 OMV983080:OMV983086 OWP4:OWP24 OWP26:OWP33 OWP36:OWP43 OWP65540:OWP65560 OWP65562:OWP65569 OWP65572:OWP65579 OWP131076:OWP131096 OWP131098:OWP131105 OWP131108:OWP131115 OWP196612:OWP196632 OWP196634:OWP196641 OWP196644:OWP196651 OWP262148:OWP262168 OWP262170:OWP262177 OWP262180:OWP262187 OWP327684:OWP327704 OWP327706:OWP327713 OWP327716:OWP327723 OWP393220:OWP393240 OWP393242:OWP393249 OWP393252:OWP393259 OWP458756:OWP458776 OWP458778:OWP458785 OWP458788:OWP458795 OWP524292:OWP524312 OWP524314:OWP524321 OWP524324:OWP524331 OWP589828:OWP589848 OWP589850:OWP589857 OWP589860:OWP589867 OWP655364:OWP655384 OWP655386:OWP655393 OWP655396:OWP655403 OWP720900:OWP720920 OWP720922:OWP720929 OWP720932:OWP720939 OWP786436:OWP786456 OWP786458:OWP786465 OWP786468:OWP786475 OWP851972:OWP851992 OWP851994:OWP852001 OWP852004:OWP852011 OWP917508:OWP917528 OWP917530:OWP917537 OWP917540:OWP917547 OWP983044:OWP983064 OWP983066:OWP983073 OWP983076:OWP983083 OWR4:OWR21 OWR33:OWR34 OWR40:OWR46 OWR65540:OWR65557 OWR65569:OWR65570 OWR65576:OWR65582 OWR131076:OWR131093 OWR131105:OWR131106 OWR131112:OWR131118 OWR196612:OWR196629 OWR196641:OWR196642 OWR196648:OWR196654 OWR262148:OWR262165 OWR262177:OWR262178 OWR262184:OWR262190 OWR327684:OWR327701 OWR327713:OWR327714 OWR327720:OWR327726 OWR393220:OWR393237 OWR393249:OWR393250 OWR393256:OWR393262 OWR458756:OWR458773 OWR458785:OWR458786 OWR458792:OWR458798 OWR524292:OWR524309 OWR524321:OWR524322 OWR524328:OWR524334 OWR589828:OWR589845 OWR589857:OWR589858 OWR589864:OWR589870 OWR655364:OWR655381 OWR655393:OWR655394 OWR655400:OWR655406 OWR720900:OWR720917 OWR720929:OWR720930 OWR720936:OWR720942 OWR786436:OWR786453 OWR786465:OWR786466 OWR786472:OWR786478 OWR851972:OWR851989 OWR852001:OWR852002 OWR852008:OWR852014 OWR917508:OWR917525 OWR917537:OWR917538 OWR917544:OWR917550 OWR983044:OWR983061 OWR983073:OWR983074 OWR983080:OWR983086 PGL4:PGL24 PGL26:PGL33 PGL36:PGL43 PGL65540:PGL65560 PGL65562:PGL65569 PGL65572:PGL65579 PGL131076:PGL131096 PGL131098:PGL131105 PGL131108:PGL131115 PGL196612:PGL196632 PGL196634:PGL196641 PGL196644:PGL196651 PGL262148:PGL262168 PGL262170:PGL262177 PGL262180:PGL262187 PGL327684:PGL327704 PGL327706:PGL327713 PGL327716:PGL327723 PGL393220:PGL393240 PGL393242:PGL393249 PGL393252:PGL393259 PGL458756:PGL458776 PGL458778:PGL458785 PGL458788:PGL458795 PGL524292:PGL524312 PGL524314:PGL524321 PGL524324:PGL524331 PGL589828:PGL589848 PGL589850:PGL589857 PGL589860:PGL589867 PGL655364:PGL655384 PGL655386:PGL655393 PGL655396:PGL655403 PGL720900:PGL720920 PGL720922:PGL720929 PGL720932:PGL720939 PGL786436:PGL786456 PGL786458:PGL786465 PGL786468:PGL786475 PGL851972:PGL851992 PGL851994:PGL852001 PGL852004:PGL852011 PGL917508:PGL917528 PGL917530:PGL917537 PGL917540:PGL917547 PGL983044:PGL983064 PGL983066:PGL983073 PGL983076:PGL983083 PGN4:PGN21 PGN33:PGN34 PGN40:PGN46 PGN65540:PGN65557 PGN65569:PGN65570 PGN65576:PGN65582 PGN131076:PGN131093 PGN131105:PGN131106 PGN131112:PGN131118 PGN196612:PGN196629 PGN196641:PGN196642 PGN196648:PGN196654 PGN262148:PGN262165 PGN262177:PGN262178 PGN262184:PGN262190 PGN327684:PGN327701 PGN327713:PGN327714 PGN327720:PGN327726 PGN393220:PGN393237 PGN393249:PGN393250 PGN393256:PGN393262 PGN458756:PGN458773 PGN458785:PGN458786 PGN458792:PGN458798 PGN524292:PGN524309 PGN524321:PGN524322 PGN524328:PGN524334 PGN589828:PGN589845 PGN589857:PGN589858 PGN589864:PGN589870 PGN655364:PGN655381 PGN655393:PGN655394 PGN655400:PGN655406 PGN720900:PGN720917 PGN720929:PGN720930 PGN720936:PGN720942 PGN786436:PGN786453 PGN786465:PGN786466 PGN786472:PGN786478 PGN851972:PGN851989 PGN852001:PGN852002 PGN852008:PGN852014 PGN917508:PGN917525 PGN917537:PGN917538 PGN917544:PGN917550 PGN983044:PGN983061 PGN983073:PGN983074 PGN983080:PGN983086 PQH4:PQH24 PQH26:PQH33 PQH36:PQH43 PQH65540:PQH65560 PQH65562:PQH65569 PQH65572:PQH65579 PQH131076:PQH131096 PQH131098:PQH131105 PQH131108:PQH131115 PQH196612:PQH196632 PQH196634:PQH196641 PQH196644:PQH196651 PQH262148:PQH262168 PQH262170:PQH262177 PQH262180:PQH262187 PQH327684:PQH327704 PQH327706:PQH327713 PQH327716:PQH327723 PQH393220:PQH393240 PQH393242:PQH393249 PQH393252:PQH393259 PQH458756:PQH458776 PQH458778:PQH458785 PQH458788:PQH458795 PQH524292:PQH524312 PQH524314:PQH524321 PQH524324:PQH524331 PQH589828:PQH589848 PQH589850:PQH589857 PQH589860:PQH589867 PQH655364:PQH655384 PQH655386:PQH655393 PQH655396:PQH655403 PQH720900:PQH720920 PQH720922:PQH720929 PQH720932:PQH720939 PQH786436:PQH786456 PQH786458:PQH786465 PQH786468:PQH786475 PQH851972:PQH851992 PQH851994:PQH852001 PQH852004:PQH852011 PQH917508:PQH917528 PQH917530:PQH917537 PQH917540:PQH917547 PQH983044:PQH983064 PQH983066:PQH983073 PQH983076:PQH983083 PQJ4:PQJ21 PQJ33:PQJ34 PQJ40:PQJ46 PQJ65540:PQJ65557 PQJ65569:PQJ65570 PQJ65576:PQJ65582 PQJ131076:PQJ131093 PQJ131105:PQJ131106 PQJ131112:PQJ131118 PQJ196612:PQJ196629 PQJ196641:PQJ196642 PQJ196648:PQJ196654 PQJ262148:PQJ262165 PQJ262177:PQJ262178 PQJ262184:PQJ262190 PQJ327684:PQJ327701 PQJ327713:PQJ327714 PQJ327720:PQJ327726 PQJ393220:PQJ393237 PQJ393249:PQJ393250 PQJ393256:PQJ393262 PQJ458756:PQJ458773 PQJ458785:PQJ458786 PQJ458792:PQJ458798 PQJ524292:PQJ524309 PQJ524321:PQJ524322 PQJ524328:PQJ524334 PQJ589828:PQJ589845 PQJ589857:PQJ589858 PQJ589864:PQJ589870 PQJ655364:PQJ655381 PQJ655393:PQJ655394 PQJ655400:PQJ655406 PQJ720900:PQJ720917 PQJ720929:PQJ720930 PQJ720936:PQJ720942 PQJ786436:PQJ786453 PQJ786465:PQJ786466 PQJ786472:PQJ786478 PQJ851972:PQJ851989 PQJ852001:PQJ852002 PQJ852008:PQJ852014 PQJ917508:PQJ917525 PQJ917537:PQJ917538 PQJ917544:PQJ917550 PQJ983044:PQJ983061 PQJ983073:PQJ983074 PQJ983080:PQJ983086 QAD4:QAD24 QAD26:QAD33 QAD36:QAD43 QAD65540:QAD65560 QAD65562:QAD65569 QAD65572:QAD65579 QAD131076:QAD131096 QAD131098:QAD131105 QAD131108:QAD131115 QAD196612:QAD196632 QAD196634:QAD196641 QAD196644:QAD196651 QAD262148:QAD262168 QAD262170:QAD262177 QAD262180:QAD262187 QAD327684:QAD327704 QAD327706:QAD327713 QAD327716:QAD327723 QAD393220:QAD393240 QAD393242:QAD393249 QAD393252:QAD393259 QAD458756:QAD458776 QAD458778:QAD458785 QAD458788:QAD458795 QAD524292:QAD524312 QAD524314:QAD524321 QAD524324:QAD524331 QAD589828:QAD589848 QAD589850:QAD589857 QAD589860:QAD589867 QAD655364:QAD655384 QAD655386:QAD655393 QAD655396:QAD655403 QAD720900:QAD720920 QAD720922:QAD720929 QAD720932:QAD720939 QAD786436:QAD786456 QAD786458:QAD786465 QAD786468:QAD786475 QAD851972:QAD851992 QAD851994:QAD852001 QAD852004:QAD852011 QAD917508:QAD917528 QAD917530:QAD917537 QAD917540:QAD917547 QAD983044:QAD983064 QAD983066:QAD983073 QAD983076:QAD983083 QAF4:QAF21 QAF33:QAF34 QAF40:QAF46 QAF65540:QAF65557 QAF65569:QAF65570 QAF65576:QAF65582 QAF131076:QAF131093 QAF131105:QAF131106 QAF131112:QAF131118 QAF196612:QAF196629 QAF196641:QAF196642 QAF196648:QAF196654 QAF262148:QAF262165 QAF262177:QAF262178 QAF262184:QAF262190 QAF327684:QAF327701 QAF327713:QAF327714 QAF327720:QAF327726 QAF393220:QAF393237 QAF393249:QAF393250 QAF393256:QAF393262 QAF458756:QAF458773 QAF458785:QAF458786 QAF458792:QAF458798 QAF524292:QAF524309 QAF524321:QAF524322 QAF524328:QAF524334 QAF589828:QAF589845 QAF589857:QAF589858 QAF589864:QAF589870 QAF655364:QAF655381 QAF655393:QAF655394 QAF655400:QAF655406 QAF720900:QAF720917 QAF720929:QAF720930 QAF720936:QAF720942 QAF786436:QAF786453 QAF786465:QAF786466 QAF786472:QAF786478 QAF851972:QAF851989 QAF852001:QAF852002 QAF852008:QAF852014 QAF917508:QAF917525 QAF917537:QAF917538 QAF917544:QAF917550 QAF983044:QAF983061 QAF983073:QAF983074 QAF983080:QAF983086 QJZ4:QJZ24 QJZ26:QJZ33 QJZ36:QJZ43 QJZ65540:QJZ65560 QJZ65562:QJZ65569 QJZ65572:QJZ65579 QJZ131076:QJZ131096 QJZ131098:QJZ131105 QJZ131108:QJZ131115 QJZ196612:QJZ196632 QJZ196634:QJZ196641 QJZ196644:QJZ196651 QJZ262148:QJZ262168 QJZ262170:QJZ262177 QJZ262180:QJZ262187 QJZ327684:QJZ327704 QJZ327706:QJZ327713 QJZ327716:QJZ327723 QJZ393220:QJZ393240 QJZ393242:QJZ393249 QJZ393252:QJZ393259 QJZ458756:QJZ458776 QJZ458778:QJZ458785 QJZ458788:QJZ458795 QJZ524292:QJZ524312 QJZ524314:QJZ524321 QJZ524324:QJZ524331 QJZ589828:QJZ589848 QJZ589850:QJZ589857 QJZ589860:QJZ589867 QJZ655364:QJZ655384 QJZ655386:QJZ655393 QJZ655396:QJZ655403 QJZ720900:QJZ720920 QJZ720922:QJZ720929 QJZ720932:QJZ720939 QJZ786436:QJZ786456 QJZ786458:QJZ786465 QJZ786468:QJZ786475 QJZ851972:QJZ851992 QJZ851994:QJZ852001 QJZ852004:QJZ852011 QJZ917508:QJZ917528 QJZ917530:QJZ917537 QJZ917540:QJZ917547 QJZ983044:QJZ983064 QJZ983066:QJZ983073 QJZ983076:QJZ983083 QKB4:QKB21 QKB33:QKB34 QKB40:QKB46 QKB65540:QKB65557 QKB65569:QKB65570 QKB65576:QKB65582 QKB131076:QKB131093 QKB131105:QKB131106 QKB131112:QKB131118 QKB196612:QKB196629 QKB196641:QKB196642 QKB196648:QKB196654 QKB262148:QKB262165 QKB262177:QKB262178 QKB262184:QKB262190 QKB327684:QKB327701 QKB327713:QKB327714 QKB327720:QKB327726 QKB393220:QKB393237 QKB393249:QKB393250 QKB393256:QKB393262 QKB458756:QKB458773 QKB458785:QKB458786 QKB458792:QKB458798 QKB524292:QKB524309 QKB524321:QKB524322 QKB524328:QKB524334 QKB589828:QKB589845 QKB589857:QKB589858 QKB589864:QKB589870 QKB655364:QKB655381 QKB655393:QKB655394 QKB655400:QKB655406 QKB720900:QKB720917 QKB720929:QKB720930 QKB720936:QKB720942 QKB786436:QKB786453 QKB786465:QKB786466 QKB786472:QKB786478 QKB851972:QKB851989 QKB852001:QKB852002 QKB852008:QKB852014 QKB917508:QKB917525 QKB917537:QKB917538 QKB917544:QKB917550 QKB983044:QKB983061 QKB983073:QKB983074 QKB983080:QKB983086 QTV4:QTV24 QTV26:QTV33 QTV36:QTV43 QTV65540:QTV65560 QTV65562:QTV65569 QTV65572:QTV65579 QTV131076:QTV131096 QTV131098:QTV131105 QTV131108:QTV131115 QTV196612:QTV196632 QTV196634:QTV196641 QTV196644:QTV196651 QTV262148:QTV262168 QTV262170:QTV262177 QTV262180:QTV262187 QTV327684:QTV327704 QTV327706:QTV327713 QTV327716:QTV327723 QTV393220:QTV393240 QTV393242:QTV393249 QTV393252:QTV393259 QTV458756:QTV458776 QTV458778:QTV458785 QTV458788:QTV458795 QTV524292:QTV524312 QTV524314:QTV524321 QTV524324:QTV524331 QTV589828:QTV589848 QTV589850:QTV589857 QTV589860:QTV589867 QTV655364:QTV655384 QTV655386:QTV655393 QTV655396:QTV655403 QTV720900:QTV720920 QTV720922:QTV720929 QTV720932:QTV720939 QTV786436:QTV786456 QTV786458:QTV786465 QTV786468:QTV786475 QTV851972:QTV851992 QTV851994:QTV852001 QTV852004:QTV852011 QTV917508:QTV917528 QTV917530:QTV917537 QTV917540:QTV917547 QTV983044:QTV983064 QTV983066:QTV983073 QTV983076:QTV983083 QTX4:QTX21 QTX33:QTX34 QTX40:QTX46 QTX65540:QTX65557 QTX65569:QTX65570 QTX65576:QTX65582 QTX131076:QTX131093 QTX131105:QTX131106 QTX131112:QTX131118 QTX196612:QTX196629 QTX196641:QTX196642 QTX196648:QTX196654 QTX262148:QTX262165 QTX262177:QTX262178 QTX262184:QTX262190 QTX327684:QTX327701 QTX327713:QTX327714 QTX327720:QTX327726 QTX393220:QTX393237 QTX393249:QTX393250 QTX393256:QTX393262 QTX458756:QTX458773 QTX458785:QTX458786 QTX458792:QTX458798 QTX524292:QTX524309 QTX524321:QTX524322 QTX524328:QTX524334 QTX589828:QTX589845 QTX589857:QTX589858 QTX589864:QTX589870 QTX655364:QTX655381 QTX655393:QTX655394 QTX655400:QTX655406 QTX720900:QTX720917 QTX720929:QTX720930 QTX720936:QTX720942 QTX786436:QTX786453 QTX786465:QTX786466 QTX786472:QTX786478 QTX851972:QTX851989 QTX852001:QTX852002 QTX852008:QTX852014 QTX917508:QTX917525 QTX917537:QTX917538 QTX917544:QTX917550 QTX983044:QTX983061 QTX983073:QTX983074 QTX983080:QTX983086 RDR4:RDR24 RDR26:RDR33 RDR36:RDR43 RDR65540:RDR65560 RDR65562:RDR65569 RDR65572:RDR65579 RDR131076:RDR131096 RDR131098:RDR131105 RDR131108:RDR131115 RDR196612:RDR196632 RDR196634:RDR196641 RDR196644:RDR196651 RDR262148:RDR262168 RDR262170:RDR262177 RDR262180:RDR262187 RDR327684:RDR327704 RDR327706:RDR327713 RDR327716:RDR327723 RDR393220:RDR393240 RDR393242:RDR393249 RDR393252:RDR393259 RDR458756:RDR458776 RDR458778:RDR458785 RDR458788:RDR458795 RDR524292:RDR524312 RDR524314:RDR524321 RDR524324:RDR524331 RDR589828:RDR589848 RDR589850:RDR589857 RDR589860:RDR589867 RDR655364:RDR655384 RDR655386:RDR655393 RDR655396:RDR655403 RDR720900:RDR720920 RDR720922:RDR720929 RDR720932:RDR720939 RDR786436:RDR786456 RDR786458:RDR786465 RDR786468:RDR786475 RDR851972:RDR851992 RDR851994:RDR852001 RDR852004:RDR852011 RDR917508:RDR917528 RDR917530:RDR917537 RDR917540:RDR917547 RDR983044:RDR983064 RDR983066:RDR983073 RDR983076:RDR983083 RDT4:RDT21 RDT33:RDT34 RDT40:RDT46 RDT65540:RDT65557 RDT65569:RDT65570 RDT65576:RDT65582 RDT131076:RDT131093 RDT131105:RDT131106 RDT131112:RDT131118 RDT196612:RDT196629 RDT196641:RDT196642 RDT196648:RDT196654 RDT262148:RDT262165 RDT262177:RDT262178 RDT262184:RDT262190 RDT327684:RDT327701 RDT327713:RDT327714 RDT327720:RDT327726 RDT393220:RDT393237 RDT393249:RDT393250 RDT393256:RDT393262 RDT458756:RDT458773 RDT458785:RDT458786 RDT458792:RDT458798 RDT524292:RDT524309 RDT524321:RDT524322 RDT524328:RDT524334 RDT589828:RDT589845 RDT589857:RDT589858 RDT589864:RDT589870 RDT655364:RDT655381 RDT655393:RDT655394 RDT655400:RDT655406 RDT720900:RDT720917 RDT720929:RDT720930 RDT720936:RDT720942 RDT786436:RDT786453 RDT786465:RDT786466 RDT786472:RDT786478 RDT851972:RDT851989 RDT852001:RDT852002 RDT852008:RDT852014 RDT917508:RDT917525 RDT917537:RDT917538 RDT917544:RDT917550 RDT983044:RDT983061 RDT983073:RDT983074 RDT983080:RDT983086 RNN4:RNN24 RNN26:RNN33 RNN36:RNN43 RNN65540:RNN65560 RNN65562:RNN65569 RNN65572:RNN65579 RNN131076:RNN131096 RNN131098:RNN131105 RNN131108:RNN131115 RNN196612:RNN196632 RNN196634:RNN196641 RNN196644:RNN196651 RNN262148:RNN262168 RNN262170:RNN262177 RNN262180:RNN262187 RNN327684:RNN327704 RNN327706:RNN327713 RNN327716:RNN327723 RNN393220:RNN393240 RNN393242:RNN393249 RNN393252:RNN393259 RNN458756:RNN458776 RNN458778:RNN458785 RNN458788:RNN458795 RNN524292:RNN524312 RNN524314:RNN524321 RNN524324:RNN524331 RNN589828:RNN589848 RNN589850:RNN589857 RNN589860:RNN589867 RNN655364:RNN655384 RNN655386:RNN655393 RNN655396:RNN655403 RNN720900:RNN720920 RNN720922:RNN720929 RNN720932:RNN720939 RNN786436:RNN786456 RNN786458:RNN786465 RNN786468:RNN786475 RNN851972:RNN851992 RNN851994:RNN852001 RNN852004:RNN852011 RNN917508:RNN917528 RNN917530:RNN917537 RNN917540:RNN917547 RNN983044:RNN983064 RNN983066:RNN983073 RNN983076:RNN983083 RNP4:RNP21 RNP33:RNP34 RNP40:RNP46 RNP65540:RNP65557 RNP65569:RNP65570 RNP65576:RNP65582 RNP131076:RNP131093 RNP131105:RNP131106 RNP131112:RNP131118 RNP196612:RNP196629 RNP196641:RNP196642 RNP196648:RNP196654 RNP262148:RNP262165 RNP262177:RNP262178 RNP262184:RNP262190 RNP327684:RNP327701 RNP327713:RNP327714 RNP327720:RNP327726 RNP393220:RNP393237 RNP393249:RNP393250 RNP393256:RNP393262 RNP458756:RNP458773 RNP458785:RNP458786 RNP458792:RNP458798 RNP524292:RNP524309 RNP524321:RNP524322 RNP524328:RNP524334 RNP589828:RNP589845 RNP589857:RNP589858 RNP589864:RNP589870 RNP655364:RNP655381 RNP655393:RNP655394 RNP655400:RNP655406 RNP720900:RNP720917 RNP720929:RNP720930 RNP720936:RNP720942 RNP786436:RNP786453 RNP786465:RNP786466 RNP786472:RNP786478 RNP851972:RNP851989 RNP852001:RNP852002 RNP852008:RNP852014 RNP917508:RNP917525 RNP917537:RNP917538 RNP917544:RNP917550 RNP983044:RNP983061 RNP983073:RNP983074 RNP983080:RNP983086 RXJ4:RXJ24 RXJ26:RXJ33 RXJ36:RXJ43 RXJ65540:RXJ65560 RXJ65562:RXJ65569 RXJ65572:RXJ65579 RXJ131076:RXJ131096 RXJ131098:RXJ131105 RXJ131108:RXJ131115 RXJ196612:RXJ196632 RXJ196634:RXJ196641 RXJ196644:RXJ196651 RXJ262148:RXJ262168 RXJ262170:RXJ262177 RXJ262180:RXJ262187 RXJ327684:RXJ327704 RXJ327706:RXJ327713 RXJ327716:RXJ327723 RXJ393220:RXJ393240 RXJ393242:RXJ393249 RXJ393252:RXJ393259 RXJ458756:RXJ458776 RXJ458778:RXJ458785 RXJ458788:RXJ458795 RXJ524292:RXJ524312 RXJ524314:RXJ524321 RXJ524324:RXJ524331 RXJ589828:RXJ589848 RXJ589850:RXJ589857 RXJ589860:RXJ589867 RXJ655364:RXJ655384 RXJ655386:RXJ655393 RXJ655396:RXJ655403 RXJ720900:RXJ720920 RXJ720922:RXJ720929 RXJ720932:RXJ720939 RXJ786436:RXJ786456 RXJ786458:RXJ786465 RXJ786468:RXJ786475 RXJ851972:RXJ851992 RXJ851994:RXJ852001 RXJ852004:RXJ852011 RXJ917508:RXJ917528 RXJ917530:RXJ917537 RXJ917540:RXJ917547 RXJ983044:RXJ983064 RXJ983066:RXJ983073 RXJ983076:RXJ983083 RXL4:RXL21 RXL33:RXL34 RXL40:RXL46 RXL65540:RXL65557 RXL65569:RXL65570 RXL65576:RXL65582 RXL131076:RXL131093 RXL131105:RXL131106 RXL131112:RXL131118 RXL196612:RXL196629 RXL196641:RXL196642 RXL196648:RXL196654 RXL262148:RXL262165 RXL262177:RXL262178 RXL262184:RXL262190 RXL327684:RXL327701 RXL327713:RXL327714 RXL327720:RXL327726 RXL393220:RXL393237 RXL393249:RXL393250 RXL393256:RXL393262 RXL458756:RXL458773 RXL458785:RXL458786 RXL458792:RXL458798 RXL524292:RXL524309 RXL524321:RXL524322 RXL524328:RXL524334 RXL589828:RXL589845 RXL589857:RXL589858 RXL589864:RXL589870 RXL655364:RXL655381 RXL655393:RXL655394 RXL655400:RXL655406 RXL720900:RXL720917 RXL720929:RXL720930 RXL720936:RXL720942 RXL786436:RXL786453 RXL786465:RXL786466 RXL786472:RXL786478 RXL851972:RXL851989 RXL852001:RXL852002 RXL852008:RXL852014 RXL917508:RXL917525 RXL917537:RXL917538 RXL917544:RXL917550 RXL983044:RXL983061 RXL983073:RXL983074 RXL983080:RXL983086 SHF4:SHF24 SHF26:SHF33 SHF36:SHF43 SHF65540:SHF65560 SHF65562:SHF65569 SHF65572:SHF65579 SHF131076:SHF131096 SHF131098:SHF131105 SHF131108:SHF131115 SHF196612:SHF196632 SHF196634:SHF196641 SHF196644:SHF196651 SHF262148:SHF262168 SHF262170:SHF262177 SHF262180:SHF262187 SHF327684:SHF327704 SHF327706:SHF327713 SHF327716:SHF327723 SHF393220:SHF393240 SHF393242:SHF393249 SHF393252:SHF393259 SHF458756:SHF458776 SHF458778:SHF458785 SHF458788:SHF458795 SHF524292:SHF524312 SHF524314:SHF524321 SHF524324:SHF524331 SHF589828:SHF589848 SHF589850:SHF589857 SHF589860:SHF589867 SHF655364:SHF655384 SHF655386:SHF655393 SHF655396:SHF655403 SHF720900:SHF720920 SHF720922:SHF720929 SHF720932:SHF720939 SHF786436:SHF786456 SHF786458:SHF786465 SHF786468:SHF786475 SHF851972:SHF851992 SHF851994:SHF852001 SHF852004:SHF852011 SHF917508:SHF917528 SHF917530:SHF917537 SHF917540:SHF917547 SHF983044:SHF983064 SHF983066:SHF983073 SHF983076:SHF983083 SHH4:SHH21 SHH33:SHH34 SHH40:SHH46 SHH65540:SHH65557 SHH65569:SHH65570 SHH65576:SHH65582 SHH131076:SHH131093 SHH131105:SHH131106 SHH131112:SHH131118 SHH196612:SHH196629 SHH196641:SHH196642 SHH196648:SHH196654 SHH262148:SHH262165 SHH262177:SHH262178 SHH262184:SHH262190 SHH327684:SHH327701 SHH327713:SHH327714 SHH327720:SHH327726 SHH393220:SHH393237 SHH393249:SHH393250 SHH393256:SHH393262 SHH458756:SHH458773 SHH458785:SHH458786 SHH458792:SHH458798 SHH524292:SHH524309 SHH524321:SHH524322 SHH524328:SHH524334 SHH589828:SHH589845 SHH589857:SHH589858 SHH589864:SHH589870 SHH655364:SHH655381 SHH655393:SHH655394 SHH655400:SHH655406 SHH720900:SHH720917 SHH720929:SHH720930 SHH720936:SHH720942 SHH786436:SHH786453 SHH786465:SHH786466 SHH786472:SHH786478 SHH851972:SHH851989 SHH852001:SHH852002 SHH852008:SHH852014 SHH917508:SHH917525 SHH917537:SHH917538 SHH917544:SHH917550 SHH983044:SHH983061 SHH983073:SHH983074 SHH983080:SHH983086 SRB4:SRB24 SRB26:SRB33 SRB36:SRB43 SRB65540:SRB65560 SRB65562:SRB65569 SRB65572:SRB65579 SRB131076:SRB131096 SRB131098:SRB131105 SRB131108:SRB131115 SRB196612:SRB196632 SRB196634:SRB196641 SRB196644:SRB196651 SRB262148:SRB262168 SRB262170:SRB262177 SRB262180:SRB262187 SRB327684:SRB327704 SRB327706:SRB327713 SRB327716:SRB327723 SRB393220:SRB393240 SRB393242:SRB393249 SRB393252:SRB393259 SRB458756:SRB458776 SRB458778:SRB458785 SRB458788:SRB458795 SRB524292:SRB524312 SRB524314:SRB524321 SRB524324:SRB524331 SRB589828:SRB589848 SRB589850:SRB589857 SRB589860:SRB589867 SRB655364:SRB655384 SRB655386:SRB655393 SRB655396:SRB655403 SRB720900:SRB720920 SRB720922:SRB720929 SRB720932:SRB720939 SRB786436:SRB786456 SRB786458:SRB786465 SRB786468:SRB786475 SRB851972:SRB851992 SRB851994:SRB852001 SRB852004:SRB852011 SRB917508:SRB917528 SRB917530:SRB917537 SRB917540:SRB917547 SRB983044:SRB983064 SRB983066:SRB983073 SRB983076:SRB983083 SRD4:SRD21 SRD33:SRD34 SRD40:SRD46 SRD65540:SRD65557 SRD65569:SRD65570 SRD65576:SRD65582 SRD131076:SRD131093 SRD131105:SRD131106 SRD131112:SRD131118 SRD196612:SRD196629 SRD196641:SRD196642 SRD196648:SRD196654 SRD262148:SRD262165 SRD262177:SRD262178 SRD262184:SRD262190 SRD327684:SRD327701 SRD327713:SRD327714 SRD327720:SRD327726 SRD393220:SRD393237 SRD393249:SRD393250 SRD393256:SRD393262 SRD458756:SRD458773 SRD458785:SRD458786 SRD458792:SRD458798 SRD524292:SRD524309 SRD524321:SRD524322 SRD524328:SRD524334 SRD589828:SRD589845 SRD589857:SRD589858 SRD589864:SRD589870 SRD655364:SRD655381 SRD655393:SRD655394 SRD655400:SRD655406 SRD720900:SRD720917 SRD720929:SRD720930 SRD720936:SRD720942 SRD786436:SRD786453 SRD786465:SRD786466 SRD786472:SRD786478 SRD851972:SRD851989 SRD852001:SRD852002 SRD852008:SRD852014 SRD917508:SRD917525 SRD917537:SRD917538 SRD917544:SRD917550 SRD983044:SRD983061 SRD983073:SRD983074 SRD983080:SRD983086 TAX4:TAX24 TAX26:TAX33 TAX36:TAX43 TAX65540:TAX65560 TAX65562:TAX65569 TAX65572:TAX65579 TAX131076:TAX131096 TAX131098:TAX131105 TAX131108:TAX131115 TAX196612:TAX196632 TAX196634:TAX196641 TAX196644:TAX196651 TAX262148:TAX262168 TAX262170:TAX262177 TAX262180:TAX262187 TAX327684:TAX327704 TAX327706:TAX327713 TAX327716:TAX327723 TAX393220:TAX393240 TAX393242:TAX393249 TAX393252:TAX393259 TAX458756:TAX458776 TAX458778:TAX458785 TAX458788:TAX458795 TAX524292:TAX524312 TAX524314:TAX524321 TAX524324:TAX524331 TAX589828:TAX589848 TAX589850:TAX589857 TAX589860:TAX589867 TAX655364:TAX655384 TAX655386:TAX655393 TAX655396:TAX655403 TAX720900:TAX720920 TAX720922:TAX720929 TAX720932:TAX720939 TAX786436:TAX786456 TAX786458:TAX786465 TAX786468:TAX786475 TAX851972:TAX851992 TAX851994:TAX852001 TAX852004:TAX852011 TAX917508:TAX917528 TAX917530:TAX917537 TAX917540:TAX917547 TAX983044:TAX983064 TAX983066:TAX983073 TAX983076:TAX983083 TAZ4:TAZ21 TAZ33:TAZ34 TAZ40:TAZ46 TAZ65540:TAZ65557 TAZ65569:TAZ65570 TAZ65576:TAZ65582 TAZ131076:TAZ131093 TAZ131105:TAZ131106 TAZ131112:TAZ131118 TAZ196612:TAZ196629 TAZ196641:TAZ196642 TAZ196648:TAZ196654 TAZ262148:TAZ262165 TAZ262177:TAZ262178 TAZ262184:TAZ262190 TAZ327684:TAZ327701 TAZ327713:TAZ327714 TAZ327720:TAZ327726 TAZ393220:TAZ393237 TAZ393249:TAZ393250 TAZ393256:TAZ393262 TAZ458756:TAZ458773 TAZ458785:TAZ458786 TAZ458792:TAZ458798 TAZ524292:TAZ524309 TAZ524321:TAZ524322 TAZ524328:TAZ524334 TAZ589828:TAZ589845 TAZ589857:TAZ589858 TAZ589864:TAZ589870 TAZ655364:TAZ655381 TAZ655393:TAZ655394 TAZ655400:TAZ655406 TAZ720900:TAZ720917 TAZ720929:TAZ720930 TAZ720936:TAZ720942 TAZ786436:TAZ786453 TAZ786465:TAZ786466 TAZ786472:TAZ786478 TAZ851972:TAZ851989 TAZ852001:TAZ852002 TAZ852008:TAZ852014 TAZ917508:TAZ917525 TAZ917537:TAZ917538 TAZ917544:TAZ917550 TAZ983044:TAZ983061 TAZ983073:TAZ983074 TAZ983080:TAZ983086 TKT4:TKT24 TKT26:TKT33 TKT36:TKT43 TKT65540:TKT65560 TKT65562:TKT65569 TKT65572:TKT65579 TKT131076:TKT131096 TKT131098:TKT131105 TKT131108:TKT131115 TKT196612:TKT196632 TKT196634:TKT196641 TKT196644:TKT196651 TKT262148:TKT262168 TKT262170:TKT262177 TKT262180:TKT262187 TKT327684:TKT327704 TKT327706:TKT327713 TKT327716:TKT327723 TKT393220:TKT393240 TKT393242:TKT393249 TKT393252:TKT393259 TKT458756:TKT458776 TKT458778:TKT458785 TKT458788:TKT458795 TKT524292:TKT524312 TKT524314:TKT524321 TKT524324:TKT524331 TKT589828:TKT589848 TKT589850:TKT589857 TKT589860:TKT589867 TKT655364:TKT655384 TKT655386:TKT655393 TKT655396:TKT655403 TKT720900:TKT720920 TKT720922:TKT720929 TKT720932:TKT720939 TKT786436:TKT786456 TKT786458:TKT786465 TKT786468:TKT786475 TKT851972:TKT851992 TKT851994:TKT852001 TKT852004:TKT852011 TKT917508:TKT917528 TKT917530:TKT917537 TKT917540:TKT917547 TKT983044:TKT983064 TKT983066:TKT983073 TKT983076:TKT983083 TKV4:TKV21 TKV33:TKV34 TKV40:TKV46 TKV65540:TKV65557 TKV65569:TKV65570 TKV65576:TKV65582 TKV131076:TKV131093 TKV131105:TKV131106 TKV131112:TKV131118 TKV196612:TKV196629 TKV196641:TKV196642 TKV196648:TKV196654 TKV262148:TKV262165 TKV262177:TKV262178 TKV262184:TKV262190 TKV327684:TKV327701 TKV327713:TKV327714 TKV327720:TKV327726 TKV393220:TKV393237 TKV393249:TKV393250 TKV393256:TKV393262 TKV458756:TKV458773 TKV458785:TKV458786 TKV458792:TKV458798 TKV524292:TKV524309 TKV524321:TKV524322 TKV524328:TKV524334 TKV589828:TKV589845 TKV589857:TKV589858 TKV589864:TKV589870 TKV655364:TKV655381 TKV655393:TKV655394 TKV655400:TKV655406 TKV720900:TKV720917 TKV720929:TKV720930 TKV720936:TKV720942 TKV786436:TKV786453 TKV786465:TKV786466 TKV786472:TKV786478 TKV851972:TKV851989 TKV852001:TKV852002 TKV852008:TKV852014 TKV917508:TKV917525 TKV917537:TKV917538 TKV917544:TKV917550 TKV983044:TKV983061 TKV983073:TKV983074 TKV983080:TKV983086 TUP4:TUP24 TUP26:TUP33 TUP36:TUP43 TUP65540:TUP65560 TUP65562:TUP65569 TUP65572:TUP65579 TUP131076:TUP131096 TUP131098:TUP131105 TUP131108:TUP131115 TUP196612:TUP196632 TUP196634:TUP196641 TUP196644:TUP196651 TUP262148:TUP262168 TUP262170:TUP262177 TUP262180:TUP262187 TUP327684:TUP327704 TUP327706:TUP327713 TUP327716:TUP327723 TUP393220:TUP393240 TUP393242:TUP393249 TUP393252:TUP393259 TUP458756:TUP458776 TUP458778:TUP458785 TUP458788:TUP458795 TUP524292:TUP524312 TUP524314:TUP524321 TUP524324:TUP524331 TUP589828:TUP589848 TUP589850:TUP589857 TUP589860:TUP589867 TUP655364:TUP655384 TUP655386:TUP655393 TUP655396:TUP655403 TUP720900:TUP720920 TUP720922:TUP720929 TUP720932:TUP720939 TUP786436:TUP786456 TUP786458:TUP786465 TUP786468:TUP786475 TUP851972:TUP851992 TUP851994:TUP852001 TUP852004:TUP852011 TUP917508:TUP917528 TUP917530:TUP917537 TUP917540:TUP917547 TUP983044:TUP983064 TUP983066:TUP983073 TUP983076:TUP983083 TUR4:TUR21 TUR33:TUR34 TUR40:TUR46 TUR65540:TUR65557 TUR65569:TUR65570 TUR65576:TUR65582 TUR131076:TUR131093 TUR131105:TUR131106 TUR131112:TUR131118 TUR196612:TUR196629 TUR196641:TUR196642 TUR196648:TUR196654 TUR262148:TUR262165 TUR262177:TUR262178 TUR262184:TUR262190 TUR327684:TUR327701 TUR327713:TUR327714 TUR327720:TUR327726 TUR393220:TUR393237 TUR393249:TUR393250 TUR393256:TUR393262 TUR458756:TUR458773 TUR458785:TUR458786 TUR458792:TUR458798 TUR524292:TUR524309 TUR524321:TUR524322 TUR524328:TUR524334 TUR589828:TUR589845 TUR589857:TUR589858 TUR589864:TUR589870 TUR655364:TUR655381 TUR655393:TUR655394 TUR655400:TUR655406 TUR720900:TUR720917 TUR720929:TUR720930 TUR720936:TUR720942 TUR786436:TUR786453 TUR786465:TUR786466 TUR786472:TUR786478 TUR851972:TUR851989 TUR852001:TUR852002 TUR852008:TUR852014 TUR917508:TUR917525 TUR917537:TUR917538 TUR917544:TUR917550 TUR983044:TUR983061 TUR983073:TUR983074 TUR983080:TUR983086 UEL4:UEL24 UEL26:UEL33 UEL36:UEL43 UEL65540:UEL65560 UEL65562:UEL65569 UEL65572:UEL65579 UEL131076:UEL131096 UEL131098:UEL131105 UEL131108:UEL131115 UEL196612:UEL196632 UEL196634:UEL196641 UEL196644:UEL196651 UEL262148:UEL262168 UEL262170:UEL262177 UEL262180:UEL262187 UEL327684:UEL327704 UEL327706:UEL327713 UEL327716:UEL327723 UEL393220:UEL393240 UEL393242:UEL393249 UEL393252:UEL393259 UEL458756:UEL458776 UEL458778:UEL458785 UEL458788:UEL458795 UEL524292:UEL524312 UEL524314:UEL524321 UEL524324:UEL524331 UEL589828:UEL589848 UEL589850:UEL589857 UEL589860:UEL589867 UEL655364:UEL655384 UEL655386:UEL655393 UEL655396:UEL655403 UEL720900:UEL720920 UEL720922:UEL720929 UEL720932:UEL720939 UEL786436:UEL786456 UEL786458:UEL786465 UEL786468:UEL786475 UEL851972:UEL851992 UEL851994:UEL852001 UEL852004:UEL852011 UEL917508:UEL917528 UEL917530:UEL917537 UEL917540:UEL917547 UEL983044:UEL983064 UEL983066:UEL983073 UEL983076:UEL983083 UEN4:UEN21 UEN33:UEN34 UEN40:UEN46 UEN65540:UEN65557 UEN65569:UEN65570 UEN65576:UEN65582 UEN131076:UEN131093 UEN131105:UEN131106 UEN131112:UEN131118 UEN196612:UEN196629 UEN196641:UEN196642 UEN196648:UEN196654 UEN262148:UEN262165 UEN262177:UEN262178 UEN262184:UEN262190 UEN327684:UEN327701 UEN327713:UEN327714 UEN327720:UEN327726 UEN393220:UEN393237 UEN393249:UEN393250 UEN393256:UEN393262 UEN458756:UEN458773 UEN458785:UEN458786 UEN458792:UEN458798 UEN524292:UEN524309 UEN524321:UEN524322 UEN524328:UEN524334 UEN589828:UEN589845 UEN589857:UEN589858 UEN589864:UEN589870 UEN655364:UEN655381 UEN655393:UEN655394 UEN655400:UEN655406 UEN720900:UEN720917 UEN720929:UEN720930 UEN720936:UEN720942 UEN786436:UEN786453 UEN786465:UEN786466 UEN786472:UEN786478 UEN851972:UEN851989 UEN852001:UEN852002 UEN852008:UEN852014 UEN917508:UEN917525 UEN917537:UEN917538 UEN917544:UEN917550 UEN983044:UEN983061 UEN983073:UEN983074 UEN983080:UEN983086 UOH4:UOH24 UOH26:UOH33 UOH36:UOH43 UOH65540:UOH65560 UOH65562:UOH65569 UOH65572:UOH65579 UOH131076:UOH131096 UOH131098:UOH131105 UOH131108:UOH131115 UOH196612:UOH196632 UOH196634:UOH196641 UOH196644:UOH196651 UOH262148:UOH262168 UOH262170:UOH262177 UOH262180:UOH262187 UOH327684:UOH327704 UOH327706:UOH327713 UOH327716:UOH327723 UOH393220:UOH393240 UOH393242:UOH393249 UOH393252:UOH393259 UOH458756:UOH458776 UOH458778:UOH458785 UOH458788:UOH458795 UOH524292:UOH524312 UOH524314:UOH524321 UOH524324:UOH524331 UOH589828:UOH589848 UOH589850:UOH589857 UOH589860:UOH589867 UOH655364:UOH655384 UOH655386:UOH655393 UOH655396:UOH655403 UOH720900:UOH720920 UOH720922:UOH720929 UOH720932:UOH720939 UOH786436:UOH786456 UOH786458:UOH786465 UOH786468:UOH786475 UOH851972:UOH851992 UOH851994:UOH852001 UOH852004:UOH852011 UOH917508:UOH917528 UOH917530:UOH917537 UOH917540:UOH917547 UOH983044:UOH983064 UOH983066:UOH983073 UOH983076:UOH983083 UOJ4:UOJ21 UOJ33:UOJ34 UOJ40:UOJ46 UOJ65540:UOJ65557 UOJ65569:UOJ65570 UOJ65576:UOJ65582 UOJ131076:UOJ131093 UOJ131105:UOJ131106 UOJ131112:UOJ131118 UOJ196612:UOJ196629 UOJ196641:UOJ196642 UOJ196648:UOJ196654 UOJ262148:UOJ262165 UOJ262177:UOJ262178 UOJ262184:UOJ262190 UOJ327684:UOJ327701 UOJ327713:UOJ327714 UOJ327720:UOJ327726 UOJ393220:UOJ393237 UOJ393249:UOJ393250 UOJ393256:UOJ393262 UOJ458756:UOJ458773 UOJ458785:UOJ458786 UOJ458792:UOJ458798 UOJ524292:UOJ524309 UOJ524321:UOJ524322 UOJ524328:UOJ524334 UOJ589828:UOJ589845 UOJ589857:UOJ589858 UOJ589864:UOJ589870 UOJ655364:UOJ655381 UOJ655393:UOJ655394 UOJ655400:UOJ655406 UOJ720900:UOJ720917 UOJ720929:UOJ720930 UOJ720936:UOJ720942 UOJ786436:UOJ786453 UOJ786465:UOJ786466 UOJ786472:UOJ786478 UOJ851972:UOJ851989 UOJ852001:UOJ852002 UOJ852008:UOJ852014 UOJ917508:UOJ917525 UOJ917537:UOJ917538 UOJ917544:UOJ917550 UOJ983044:UOJ983061 UOJ983073:UOJ983074 UOJ983080:UOJ983086 UYD4:UYD24 UYD26:UYD33 UYD36:UYD43 UYD65540:UYD65560 UYD65562:UYD65569 UYD65572:UYD65579 UYD131076:UYD131096 UYD131098:UYD131105 UYD131108:UYD131115 UYD196612:UYD196632 UYD196634:UYD196641 UYD196644:UYD196651 UYD262148:UYD262168 UYD262170:UYD262177 UYD262180:UYD262187 UYD327684:UYD327704 UYD327706:UYD327713 UYD327716:UYD327723 UYD393220:UYD393240 UYD393242:UYD393249 UYD393252:UYD393259 UYD458756:UYD458776 UYD458778:UYD458785 UYD458788:UYD458795 UYD524292:UYD524312 UYD524314:UYD524321 UYD524324:UYD524331 UYD589828:UYD589848 UYD589850:UYD589857 UYD589860:UYD589867 UYD655364:UYD655384 UYD655386:UYD655393 UYD655396:UYD655403 UYD720900:UYD720920 UYD720922:UYD720929 UYD720932:UYD720939 UYD786436:UYD786456 UYD786458:UYD786465 UYD786468:UYD786475 UYD851972:UYD851992 UYD851994:UYD852001 UYD852004:UYD852011 UYD917508:UYD917528 UYD917530:UYD917537 UYD917540:UYD917547 UYD983044:UYD983064 UYD983066:UYD983073 UYD983076:UYD983083 UYF4:UYF21 UYF33:UYF34 UYF40:UYF46 UYF65540:UYF65557 UYF65569:UYF65570 UYF65576:UYF65582 UYF131076:UYF131093 UYF131105:UYF131106 UYF131112:UYF131118 UYF196612:UYF196629 UYF196641:UYF196642 UYF196648:UYF196654 UYF262148:UYF262165 UYF262177:UYF262178 UYF262184:UYF262190 UYF327684:UYF327701 UYF327713:UYF327714 UYF327720:UYF327726 UYF393220:UYF393237 UYF393249:UYF393250 UYF393256:UYF393262 UYF458756:UYF458773 UYF458785:UYF458786 UYF458792:UYF458798 UYF524292:UYF524309 UYF524321:UYF524322 UYF524328:UYF524334 UYF589828:UYF589845 UYF589857:UYF589858 UYF589864:UYF589870 UYF655364:UYF655381 UYF655393:UYF655394 UYF655400:UYF655406 UYF720900:UYF720917 UYF720929:UYF720930 UYF720936:UYF720942 UYF786436:UYF786453 UYF786465:UYF786466 UYF786472:UYF786478 UYF851972:UYF851989 UYF852001:UYF852002 UYF852008:UYF852014 UYF917508:UYF917525 UYF917537:UYF917538 UYF917544:UYF917550 UYF983044:UYF983061 UYF983073:UYF983074 UYF983080:UYF983086 VHZ4:VHZ24 VHZ26:VHZ33 VHZ36:VHZ43 VHZ65540:VHZ65560 VHZ65562:VHZ65569 VHZ65572:VHZ65579 VHZ131076:VHZ131096 VHZ131098:VHZ131105 VHZ131108:VHZ131115 VHZ196612:VHZ196632 VHZ196634:VHZ196641 VHZ196644:VHZ196651 VHZ262148:VHZ262168 VHZ262170:VHZ262177 VHZ262180:VHZ262187 VHZ327684:VHZ327704 VHZ327706:VHZ327713 VHZ327716:VHZ327723 VHZ393220:VHZ393240 VHZ393242:VHZ393249 VHZ393252:VHZ393259 VHZ458756:VHZ458776 VHZ458778:VHZ458785 VHZ458788:VHZ458795 VHZ524292:VHZ524312 VHZ524314:VHZ524321 VHZ524324:VHZ524331 VHZ589828:VHZ589848 VHZ589850:VHZ589857 VHZ589860:VHZ589867 VHZ655364:VHZ655384 VHZ655386:VHZ655393 VHZ655396:VHZ655403 VHZ720900:VHZ720920 VHZ720922:VHZ720929 VHZ720932:VHZ720939 VHZ786436:VHZ786456 VHZ786458:VHZ786465 VHZ786468:VHZ786475 VHZ851972:VHZ851992 VHZ851994:VHZ852001 VHZ852004:VHZ852011 VHZ917508:VHZ917528 VHZ917530:VHZ917537 VHZ917540:VHZ917547 VHZ983044:VHZ983064 VHZ983066:VHZ983073 VHZ983076:VHZ983083 VIB4:VIB21 VIB33:VIB34 VIB40:VIB46 VIB65540:VIB65557 VIB65569:VIB65570 VIB65576:VIB65582 VIB131076:VIB131093 VIB131105:VIB131106 VIB131112:VIB131118 VIB196612:VIB196629 VIB196641:VIB196642 VIB196648:VIB196654 VIB262148:VIB262165 VIB262177:VIB262178 VIB262184:VIB262190 VIB327684:VIB327701 VIB327713:VIB327714 VIB327720:VIB327726 VIB393220:VIB393237 VIB393249:VIB393250 VIB393256:VIB393262 VIB458756:VIB458773 VIB458785:VIB458786 VIB458792:VIB458798 VIB524292:VIB524309 VIB524321:VIB524322 VIB524328:VIB524334 VIB589828:VIB589845 VIB589857:VIB589858 VIB589864:VIB589870 VIB655364:VIB655381 VIB655393:VIB655394 VIB655400:VIB655406 VIB720900:VIB720917 VIB720929:VIB720930 VIB720936:VIB720942 VIB786436:VIB786453 VIB786465:VIB786466 VIB786472:VIB786478 VIB851972:VIB851989 VIB852001:VIB852002 VIB852008:VIB852014 VIB917508:VIB917525 VIB917537:VIB917538 VIB917544:VIB917550 VIB983044:VIB983061 VIB983073:VIB983074 VIB983080:VIB983086 VRV4:VRV24 VRV26:VRV33 VRV36:VRV43 VRV65540:VRV65560 VRV65562:VRV65569 VRV65572:VRV65579 VRV131076:VRV131096 VRV131098:VRV131105 VRV131108:VRV131115 VRV196612:VRV196632 VRV196634:VRV196641 VRV196644:VRV196651 VRV262148:VRV262168 VRV262170:VRV262177 VRV262180:VRV262187 VRV327684:VRV327704 VRV327706:VRV327713 VRV327716:VRV327723 VRV393220:VRV393240 VRV393242:VRV393249 VRV393252:VRV393259 VRV458756:VRV458776 VRV458778:VRV458785 VRV458788:VRV458795 VRV524292:VRV524312 VRV524314:VRV524321 VRV524324:VRV524331 VRV589828:VRV589848 VRV589850:VRV589857 VRV589860:VRV589867 VRV655364:VRV655384 VRV655386:VRV655393 VRV655396:VRV655403 VRV720900:VRV720920 VRV720922:VRV720929 VRV720932:VRV720939 VRV786436:VRV786456 VRV786458:VRV786465 VRV786468:VRV786475 VRV851972:VRV851992 VRV851994:VRV852001 VRV852004:VRV852011 VRV917508:VRV917528 VRV917530:VRV917537 VRV917540:VRV917547 VRV983044:VRV983064 VRV983066:VRV983073 VRV983076:VRV983083 VRX4:VRX21 VRX33:VRX34 VRX40:VRX46 VRX65540:VRX65557 VRX65569:VRX65570 VRX65576:VRX65582 VRX131076:VRX131093 VRX131105:VRX131106 VRX131112:VRX131118 VRX196612:VRX196629 VRX196641:VRX196642 VRX196648:VRX196654 VRX262148:VRX262165 VRX262177:VRX262178 VRX262184:VRX262190 VRX327684:VRX327701 VRX327713:VRX327714 VRX327720:VRX327726 VRX393220:VRX393237 VRX393249:VRX393250 VRX393256:VRX393262 VRX458756:VRX458773 VRX458785:VRX458786 VRX458792:VRX458798 VRX524292:VRX524309 VRX524321:VRX524322 VRX524328:VRX524334 VRX589828:VRX589845 VRX589857:VRX589858 VRX589864:VRX589870 VRX655364:VRX655381 VRX655393:VRX655394 VRX655400:VRX655406 VRX720900:VRX720917 VRX720929:VRX720930 VRX720936:VRX720942 VRX786436:VRX786453 VRX786465:VRX786466 VRX786472:VRX786478 VRX851972:VRX851989 VRX852001:VRX852002 VRX852008:VRX852014 VRX917508:VRX917525 VRX917537:VRX917538 VRX917544:VRX917550 VRX983044:VRX983061 VRX983073:VRX983074 VRX983080:VRX983086 WBR4:WBR24 WBR26:WBR33 WBR36:WBR43 WBR65540:WBR65560 WBR65562:WBR65569 WBR65572:WBR65579 WBR131076:WBR131096 WBR131098:WBR131105 WBR131108:WBR131115 WBR196612:WBR196632 WBR196634:WBR196641 WBR196644:WBR196651 WBR262148:WBR262168 WBR262170:WBR262177 WBR262180:WBR262187 WBR327684:WBR327704 WBR327706:WBR327713 WBR327716:WBR327723 WBR393220:WBR393240 WBR393242:WBR393249 WBR393252:WBR393259 WBR458756:WBR458776 WBR458778:WBR458785 WBR458788:WBR458795 WBR524292:WBR524312 WBR524314:WBR524321 WBR524324:WBR524331 WBR589828:WBR589848 WBR589850:WBR589857 WBR589860:WBR589867 WBR655364:WBR655384 WBR655386:WBR655393 WBR655396:WBR655403 WBR720900:WBR720920 WBR720922:WBR720929 WBR720932:WBR720939 WBR786436:WBR786456 WBR786458:WBR786465 WBR786468:WBR786475 WBR851972:WBR851992 WBR851994:WBR852001 WBR852004:WBR852011 WBR917508:WBR917528 WBR917530:WBR917537 WBR917540:WBR917547 WBR983044:WBR983064 WBR983066:WBR983073 WBR983076:WBR983083 WBT4:WBT21 WBT33:WBT34 WBT40:WBT46 WBT65540:WBT65557 WBT65569:WBT65570 WBT65576:WBT65582 WBT131076:WBT131093 WBT131105:WBT131106 WBT131112:WBT131118 WBT196612:WBT196629 WBT196641:WBT196642 WBT196648:WBT196654 WBT262148:WBT262165 WBT262177:WBT262178 WBT262184:WBT262190 WBT327684:WBT327701 WBT327713:WBT327714 WBT327720:WBT327726 WBT393220:WBT393237 WBT393249:WBT393250 WBT393256:WBT393262 WBT458756:WBT458773 WBT458785:WBT458786 WBT458792:WBT458798 WBT524292:WBT524309 WBT524321:WBT524322 WBT524328:WBT524334 WBT589828:WBT589845 WBT589857:WBT589858 WBT589864:WBT589870 WBT655364:WBT655381 WBT655393:WBT655394 WBT655400:WBT655406 WBT720900:WBT720917 WBT720929:WBT720930 WBT720936:WBT720942 WBT786436:WBT786453 WBT786465:WBT786466 WBT786472:WBT786478 WBT851972:WBT851989 WBT852001:WBT852002 WBT852008:WBT852014 WBT917508:WBT917525 WBT917537:WBT917538 WBT917544:WBT917550 WBT983044:WBT983061 WBT983073:WBT983074 WBT983080:WBT983086 WLN4:WLN24 WLN26:WLN33 WLN36:WLN43 WLN65540:WLN65560 WLN65562:WLN65569 WLN65572:WLN65579 WLN131076:WLN131096 WLN131098:WLN131105 WLN131108:WLN131115 WLN196612:WLN196632 WLN196634:WLN196641 WLN196644:WLN196651 WLN262148:WLN262168 WLN262170:WLN262177 WLN262180:WLN262187 WLN327684:WLN327704 WLN327706:WLN327713 WLN327716:WLN327723 WLN393220:WLN393240 WLN393242:WLN393249 WLN393252:WLN393259 WLN458756:WLN458776 WLN458778:WLN458785 WLN458788:WLN458795 WLN524292:WLN524312 WLN524314:WLN524321 WLN524324:WLN524331 WLN589828:WLN589848 WLN589850:WLN589857 WLN589860:WLN589867 WLN655364:WLN655384 WLN655386:WLN655393 WLN655396:WLN655403 WLN720900:WLN720920 WLN720922:WLN720929 WLN720932:WLN720939 WLN786436:WLN786456 WLN786458:WLN786465 WLN786468:WLN786475 WLN851972:WLN851992 WLN851994:WLN852001 WLN852004:WLN852011 WLN917508:WLN917528 WLN917530:WLN917537 WLN917540:WLN917547 WLN983044:WLN983064 WLN983066:WLN983073 WLN983076:WLN983083 WLP4:WLP21 WLP33:WLP34 WLP40:WLP46 WLP65540:WLP65557 WLP65569:WLP65570 WLP65576:WLP65582 WLP131076:WLP131093 WLP131105:WLP131106 WLP131112:WLP131118 WLP196612:WLP196629 WLP196641:WLP196642 WLP196648:WLP196654 WLP262148:WLP262165 WLP262177:WLP262178 WLP262184:WLP262190 WLP327684:WLP327701 WLP327713:WLP327714 WLP327720:WLP327726 WLP393220:WLP393237 WLP393249:WLP393250 WLP393256:WLP393262 WLP458756:WLP458773 WLP458785:WLP458786 WLP458792:WLP458798 WLP524292:WLP524309 WLP524321:WLP524322 WLP524328:WLP524334 WLP589828:WLP589845 WLP589857:WLP589858 WLP589864:WLP589870 WLP655364:WLP655381 WLP655393:WLP655394 WLP655400:WLP655406 WLP720900:WLP720917 WLP720929:WLP720930 WLP720936:WLP720942 WLP786436:WLP786453 WLP786465:WLP786466 WLP786472:WLP786478 WLP851972:WLP851989 WLP852001:WLP852002 WLP852008:WLP852014 WLP917508:WLP917525 WLP917537:WLP917538 WLP917544:WLP917550 WLP983044:WLP983061 WLP983073:WLP983074 WLP983080:WLP983086 WVJ4:WVJ24 WVJ26:WVJ33 WVJ36:WVJ43 WVJ65540:WVJ65560 WVJ65562:WVJ65569 WVJ65572:WVJ65579 WVJ131076:WVJ131096 WVJ131098:WVJ131105 WVJ131108:WVJ131115 WVJ196612:WVJ196632 WVJ196634:WVJ196641 WVJ196644:WVJ196651 WVJ262148:WVJ262168 WVJ262170:WVJ262177 WVJ262180:WVJ262187 WVJ327684:WVJ327704 WVJ327706:WVJ327713 WVJ327716:WVJ327723 WVJ393220:WVJ393240 WVJ393242:WVJ393249 WVJ393252:WVJ393259 WVJ458756:WVJ458776 WVJ458778:WVJ458785 WVJ458788:WVJ458795 WVJ524292:WVJ524312 WVJ524314:WVJ524321 WVJ524324:WVJ524331 WVJ589828:WVJ589848 WVJ589850:WVJ589857 WVJ589860:WVJ589867 WVJ655364:WVJ655384 WVJ655386:WVJ655393 WVJ655396:WVJ655403 WVJ720900:WVJ720920 WVJ720922:WVJ720929 WVJ720932:WVJ720939 WVJ786436:WVJ786456 WVJ786458:WVJ786465 WVJ786468:WVJ786475 WVJ851972:WVJ851992 WVJ851994:WVJ852001 WVJ852004:WVJ852011 WVJ917508:WVJ917528 WVJ917530:WVJ917537 WVJ917540:WVJ917547 WVJ983044:WVJ983064 WVJ983066:WVJ983073 WVJ983076:WVJ983083 WVL4:WVL21 WVL33:WVL34 WVL40:WVL46 WVL65540:WVL65557 WVL65569:WVL65570 WVL65576:WVL65582 WVL131076:WVL131093 WVL131105:WVL131106 WVL131112:WVL131118 WVL196612:WVL196629 WVL196641:WVL196642 WVL196648:WVL196654 WVL262148:WVL262165 WVL262177:WVL262178 WVL262184:WVL262190 WVL327684:WVL327701 WVL327713:WVL327714 WVL327720:WVL327726 WVL393220:WVL393237 WVL393249:WVL393250 WVL393256:WVL393262 WVL458756:WVL458773 WVL458785:WVL458786 WVL458792:WVL458798 WVL524292:WVL524309 WVL524321:WVL524322 WVL524328:WVL524334 WVL589828:WVL589845 WVL589857:WVL589858 WVL589864:WVL589870 WVL655364:WVL655381 WVL655393:WVL655394 WVL655400:WVL655406 WVL720900:WVL720917 WVL720929:WVL720930 WVL720936:WVL720942 WVL786436:WVL786453 WVL786465:WVL786466 WVL786472:WVL786478 WVL851972:WVL851989 WVL852001:WVL852002 WVL852008:WVL852014 WVL917508:WVL917525 WVL917537:WVL917538 WVL917544:WVL917550 WVL983044:WVL983061 WVL983073:WVL983074 WVL983080:WVL983086">
      <formula1>-99999999999999</formula1>
      <formula2>99999999999999</formula2>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B8" sqref="B8"/>
    </sheetView>
  </sheetViews>
  <sheetFormatPr defaultColWidth="23.5555555555556" defaultRowHeight="14.4" outlineLevelCol="3"/>
  <cols>
    <col min="1" max="16384" width="23.5555555555556" style="18"/>
  </cols>
  <sheetData>
    <row r="1" ht="22.2" spans="1:4">
      <c r="A1" s="48" t="s">
        <v>325</v>
      </c>
      <c r="B1" s="48"/>
      <c r="C1" s="48"/>
      <c r="D1" s="48"/>
    </row>
    <row r="2" ht="15.6" spans="1:4">
      <c r="A2" s="25"/>
      <c r="B2" s="68"/>
      <c r="C2" s="68"/>
      <c r="D2" s="68"/>
    </row>
    <row r="3" spans="1:4">
      <c r="A3" s="63"/>
      <c r="B3" s="63"/>
      <c r="C3" s="63"/>
      <c r="D3" s="63" t="s">
        <v>128</v>
      </c>
    </row>
    <row r="4" ht="25" customHeight="1" spans="1:4">
      <c r="A4" s="67" t="s">
        <v>2</v>
      </c>
      <c r="B4" s="67" t="s">
        <v>3</v>
      </c>
      <c r="C4" s="67" t="s">
        <v>4</v>
      </c>
      <c r="D4" s="67" t="s">
        <v>5</v>
      </c>
    </row>
    <row r="5" ht="25" customHeight="1" spans="1:4">
      <c r="A5" s="61" t="s">
        <v>326</v>
      </c>
      <c r="B5" s="62">
        <v>0</v>
      </c>
      <c r="C5" s="62">
        <v>0</v>
      </c>
      <c r="D5" s="62">
        <v>0</v>
      </c>
    </row>
    <row r="6" ht="25" customHeight="1" spans="1:4">
      <c r="A6" s="61" t="s">
        <v>327</v>
      </c>
      <c r="B6" s="62">
        <v>0</v>
      </c>
      <c r="C6" s="62">
        <v>0</v>
      </c>
      <c r="D6" s="62">
        <v>0</v>
      </c>
    </row>
    <row r="7" ht="25" customHeight="1" spans="1:4">
      <c r="A7" s="61" t="s">
        <v>328</v>
      </c>
      <c r="B7" s="62">
        <v>0</v>
      </c>
      <c r="C7" s="62">
        <v>0</v>
      </c>
      <c r="D7" s="62">
        <v>0</v>
      </c>
    </row>
    <row r="8" ht="25" customHeight="1" spans="1:4">
      <c r="A8" s="61" t="s">
        <v>329</v>
      </c>
      <c r="B8" s="62">
        <v>0</v>
      </c>
      <c r="C8" s="62">
        <v>0</v>
      </c>
      <c r="D8" s="62">
        <v>0</v>
      </c>
    </row>
    <row r="9" ht="25" customHeight="1" spans="1:4">
      <c r="A9" s="61" t="s">
        <v>330</v>
      </c>
      <c r="B9" s="23">
        <v>60000</v>
      </c>
      <c r="C9" s="23">
        <v>54000</v>
      </c>
      <c r="D9" s="23">
        <v>35567</v>
      </c>
    </row>
    <row r="10" ht="25" customHeight="1" spans="1:4">
      <c r="A10" s="51" t="s">
        <v>29</v>
      </c>
      <c r="B10" s="23">
        <v>60000</v>
      </c>
      <c r="C10" s="23">
        <v>54000</v>
      </c>
      <c r="D10" s="23">
        <v>35567</v>
      </c>
    </row>
  </sheetData>
  <mergeCells count="1">
    <mergeCell ref="A1:D1"/>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B8" sqref="B8"/>
    </sheetView>
  </sheetViews>
  <sheetFormatPr defaultColWidth="8.88888888888889" defaultRowHeight="14.4" outlineLevelCol="3"/>
  <cols>
    <col min="1" max="1" width="33.3333333333333" style="18" customWidth="1"/>
    <col min="2" max="2" width="25.8888888888889" style="18" customWidth="1"/>
    <col min="3" max="3" width="25.4444444444444" style="18" customWidth="1"/>
    <col min="4" max="4" width="17.7777777777778" style="18" customWidth="1"/>
    <col min="5" max="16384" width="8.88888888888889" style="18"/>
  </cols>
  <sheetData>
    <row r="1" ht="22.2" spans="1:4">
      <c r="A1" s="64" t="s">
        <v>331</v>
      </c>
      <c r="B1" s="64"/>
      <c r="C1" s="64"/>
      <c r="D1" s="64"/>
    </row>
    <row r="2" spans="1:4">
      <c r="A2" s="65"/>
      <c r="B2" s="65"/>
      <c r="C2" s="65"/>
      <c r="D2" s="59"/>
    </row>
    <row r="3" spans="1:4">
      <c r="A3" s="66" t="s">
        <v>332</v>
      </c>
      <c r="B3" s="66"/>
      <c r="C3" s="66"/>
      <c r="D3" s="66"/>
    </row>
    <row r="4" ht="25" customHeight="1" spans="1:4">
      <c r="A4" s="67" t="s">
        <v>2</v>
      </c>
      <c r="B4" s="67" t="s">
        <v>3</v>
      </c>
      <c r="C4" s="67" t="s">
        <v>4</v>
      </c>
      <c r="D4" s="67" t="s">
        <v>5</v>
      </c>
    </row>
    <row r="5" ht="25" customHeight="1" spans="1:4">
      <c r="A5" s="61" t="s">
        <v>333</v>
      </c>
      <c r="B5" s="23"/>
      <c r="C5" s="23">
        <v>277</v>
      </c>
      <c r="D5" s="23">
        <v>33</v>
      </c>
    </row>
    <row r="6" ht="25" customHeight="1" spans="1:4">
      <c r="A6" s="61" t="s">
        <v>334</v>
      </c>
      <c r="B6" s="23"/>
      <c r="C6" s="23">
        <v>10889</v>
      </c>
      <c r="D6" s="23">
        <v>10889</v>
      </c>
    </row>
    <row r="7" ht="25" customHeight="1" spans="1:4">
      <c r="A7" s="61" t="s">
        <v>335</v>
      </c>
      <c r="B7" s="23"/>
      <c r="C7" s="23"/>
      <c r="D7" s="23"/>
    </row>
    <row r="8" ht="25" customHeight="1" spans="1:4">
      <c r="A8" s="61" t="s">
        <v>336</v>
      </c>
      <c r="B8" s="23">
        <v>20000</v>
      </c>
      <c r="C8" s="23">
        <v>7662</v>
      </c>
      <c r="D8" s="23">
        <v>7662</v>
      </c>
    </row>
    <row r="9" ht="25" customHeight="1" spans="1:4">
      <c r="A9" s="61"/>
      <c r="B9" s="23"/>
      <c r="C9" s="23"/>
      <c r="D9" s="23"/>
    </row>
    <row r="10" ht="25" customHeight="1" spans="1:4">
      <c r="A10" s="51" t="s">
        <v>56</v>
      </c>
      <c r="B10" s="23">
        <v>20000</v>
      </c>
      <c r="C10" s="23">
        <v>18828</v>
      </c>
      <c r="D10" s="23">
        <v>18584</v>
      </c>
    </row>
  </sheetData>
  <mergeCells count="1">
    <mergeCell ref="A1:D1"/>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B8" sqref="B8"/>
    </sheetView>
  </sheetViews>
  <sheetFormatPr defaultColWidth="8.88888888888889" defaultRowHeight="14.4" outlineLevelCol="1"/>
  <cols>
    <col min="1" max="1" width="38.5555555555556" style="18" customWidth="1"/>
    <col min="2" max="2" width="41.1111111111111" style="18" customWidth="1"/>
    <col min="3" max="16384" width="8.88888888888889" style="18"/>
  </cols>
  <sheetData>
    <row r="1" ht="22.2" spans="1:2">
      <c r="A1" s="48" t="s">
        <v>337</v>
      </c>
      <c r="B1" s="48"/>
    </row>
    <row r="2" spans="1:2">
      <c r="A2" s="49"/>
      <c r="B2" s="49"/>
    </row>
    <row r="3" spans="1:2">
      <c r="A3" s="63" t="s">
        <v>338</v>
      </c>
      <c r="B3" s="63"/>
    </row>
    <row r="4" ht="25" customHeight="1" spans="1:2">
      <c r="A4" s="51" t="s">
        <v>2</v>
      </c>
      <c r="B4" s="51" t="s">
        <v>339</v>
      </c>
    </row>
    <row r="5" ht="25" customHeight="1" spans="1:2">
      <c r="A5" s="61" t="s">
        <v>326</v>
      </c>
      <c r="B5" s="62">
        <v>0</v>
      </c>
    </row>
    <row r="6" ht="25" customHeight="1" spans="1:2">
      <c r="A6" s="61" t="s">
        <v>327</v>
      </c>
      <c r="B6" s="62">
        <v>0</v>
      </c>
    </row>
    <row r="7" ht="25" customHeight="1" spans="1:2">
      <c r="A7" s="61" t="s">
        <v>328</v>
      </c>
      <c r="B7" s="62">
        <v>0</v>
      </c>
    </row>
    <row r="8" ht="25" customHeight="1" spans="1:2">
      <c r="A8" s="61" t="s">
        <v>329</v>
      </c>
      <c r="B8" s="62">
        <v>0</v>
      </c>
    </row>
    <row r="9" ht="25" customHeight="1" spans="1:2">
      <c r="A9" s="61" t="s">
        <v>330</v>
      </c>
      <c r="B9" s="62">
        <v>35567</v>
      </c>
    </row>
    <row r="10" ht="25" customHeight="1" spans="1:2">
      <c r="A10" s="61"/>
      <c r="B10" s="62"/>
    </row>
    <row r="11" ht="25" customHeight="1" spans="1:2">
      <c r="A11" s="61"/>
      <c r="B11" s="62"/>
    </row>
    <row r="12" ht="25" customHeight="1" spans="1:2">
      <c r="A12" s="61"/>
      <c r="B12" s="62"/>
    </row>
    <row r="13" ht="25" customHeight="1" spans="1:2">
      <c r="A13" s="61"/>
      <c r="B13" s="62"/>
    </row>
    <row r="14" ht="25" customHeight="1" spans="1:2">
      <c r="A14" s="61"/>
      <c r="B14" s="62"/>
    </row>
    <row r="15" ht="25" customHeight="1" spans="1:2">
      <c r="A15" s="61"/>
      <c r="B15" s="62"/>
    </row>
    <row r="16" ht="25" customHeight="1" spans="1:2">
      <c r="A16" s="61"/>
      <c r="B16" s="62"/>
    </row>
    <row r="17" ht="25" customHeight="1" spans="1:2">
      <c r="A17" s="61"/>
      <c r="B17" s="62"/>
    </row>
    <row r="18" ht="25" customHeight="1" spans="1:2">
      <c r="A18" s="61"/>
      <c r="B18" s="62"/>
    </row>
    <row r="19" ht="25" customHeight="1" spans="1:2">
      <c r="A19" s="61"/>
      <c r="B19" s="62"/>
    </row>
    <row r="20" ht="25" customHeight="1" spans="1:2">
      <c r="A20" s="61"/>
      <c r="B20" s="62"/>
    </row>
    <row r="21" ht="26.65" customHeight="1" spans="1:2">
      <c r="A21" s="51" t="s">
        <v>29</v>
      </c>
      <c r="B21" s="62">
        <v>35567</v>
      </c>
    </row>
  </sheetData>
  <mergeCells count="3">
    <mergeCell ref="A1:B1"/>
    <mergeCell ref="A2:B2"/>
    <mergeCell ref="A3:B3"/>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workbookViewId="0">
      <selection activeCell="B8" sqref="B8"/>
    </sheetView>
  </sheetViews>
  <sheetFormatPr defaultColWidth="8.88888888888889" defaultRowHeight="14.4" outlineLevelCol="1"/>
  <cols>
    <col min="1" max="1" width="36" style="18" customWidth="1"/>
    <col min="2" max="2" width="35.3333333333333" style="18" customWidth="1"/>
    <col min="3" max="16384" width="8.88888888888889" style="18"/>
  </cols>
  <sheetData>
    <row r="1" ht="20.4" spans="1:2">
      <c r="A1" s="58" t="s">
        <v>340</v>
      </c>
      <c r="B1" s="58"/>
    </row>
    <row r="2" spans="1:2">
      <c r="A2" s="59"/>
      <c r="B2" s="59"/>
    </row>
    <row r="3" spans="1:2">
      <c r="A3" s="60" t="s">
        <v>341</v>
      </c>
      <c r="B3" s="60"/>
    </row>
    <row r="4" ht="25" customHeight="1" spans="1:2">
      <c r="A4" s="51" t="s">
        <v>2</v>
      </c>
      <c r="B4" s="51" t="s">
        <v>339</v>
      </c>
    </row>
    <row r="5" ht="25" customHeight="1" spans="1:2">
      <c r="A5" s="61" t="s">
        <v>333</v>
      </c>
      <c r="B5" s="62">
        <v>33</v>
      </c>
    </row>
    <row r="6" ht="25" customHeight="1" spans="1:2">
      <c r="A6" s="61" t="s">
        <v>334</v>
      </c>
      <c r="B6" s="62">
        <v>10889</v>
      </c>
    </row>
    <row r="7" ht="25" customHeight="1" spans="1:2">
      <c r="A7" s="61" t="s">
        <v>335</v>
      </c>
      <c r="B7" s="62">
        <v>0</v>
      </c>
    </row>
    <row r="8" ht="25" customHeight="1" spans="1:2">
      <c r="A8" s="61" t="s">
        <v>336</v>
      </c>
      <c r="B8" s="62">
        <v>7662</v>
      </c>
    </row>
    <row r="9" ht="25" customHeight="1" spans="1:2">
      <c r="A9" s="25"/>
      <c r="B9" s="62"/>
    </row>
    <row r="10" ht="25" customHeight="1" spans="1:2">
      <c r="A10" s="61"/>
      <c r="B10" s="62"/>
    </row>
    <row r="11" ht="25" customHeight="1" spans="1:2">
      <c r="A11" s="61"/>
      <c r="B11" s="62"/>
    </row>
    <row r="12" ht="25" customHeight="1" spans="1:2">
      <c r="A12" s="25"/>
      <c r="B12" s="62"/>
    </row>
    <row r="13" ht="25" customHeight="1" spans="1:2">
      <c r="A13" s="61"/>
      <c r="B13" s="62"/>
    </row>
    <row r="14" ht="25" customHeight="1" spans="1:2">
      <c r="A14" s="61"/>
      <c r="B14" s="62"/>
    </row>
    <row r="15" ht="25" customHeight="1" spans="1:2">
      <c r="A15" s="61"/>
      <c r="B15" s="62"/>
    </row>
    <row r="16" ht="25" customHeight="1" spans="1:2">
      <c r="A16" s="61"/>
      <c r="B16" s="62"/>
    </row>
    <row r="17" ht="25" customHeight="1" spans="1:2">
      <c r="A17" s="61"/>
      <c r="B17" s="62"/>
    </row>
    <row r="18" ht="25" customHeight="1" spans="1:2">
      <c r="A18" s="61"/>
      <c r="B18" s="62"/>
    </row>
    <row r="19" ht="25" customHeight="1" spans="1:2">
      <c r="A19" s="61"/>
      <c r="B19" s="62"/>
    </row>
    <row r="20" ht="25" customHeight="1" spans="1:2">
      <c r="A20" s="61"/>
      <c r="B20" s="62"/>
    </row>
    <row r="21" ht="25" customHeight="1" spans="1:2">
      <c r="A21" s="61"/>
      <c r="B21" s="62"/>
    </row>
    <row r="22" ht="25" customHeight="1" spans="1:2">
      <c r="A22" s="61"/>
      <c r="B22" s="62"/>
    </row>
    <row r="23" ht="25" customHeight="1" spans="1:2">
      <c r="A23" s="61"/>
      <c r="B23" s="62"/>
    </row>
    <row r="24" ht="25" customHeight="1" spans="1:2">
      <c r="A24" s="61"/>
      <c r="B24" s="62"/>
    </row>
    <row r="25" ht="25" customHeight="1" spans="1:2">
      <c r="A25" s="61"/>
      <c r="B25" s="62"/>
    </row>
    <row r="26" ht="25" customHeight="1" spans="1:2">
      <c r="A26" s="61"/>
      <c r="B26" s="62"/>
    </row>
    <row r="27" ht="29.05" customHeight="1" spans="1:2">
      <c r="A27" s="51" t="s">
        <v>56</v>
      </c>
      <c r="B27" s="62">
        <v>18584</v>
      </c>
    </row>
  </sheetData>
  <mergeCells count="3">
    <mergeCell ref="A1:B1"/>
    <mergeCell ref="A2:B2"/>
    <mergeCell ref="A3:B3"/>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B8" sqref="B8"/>
    </sheetView>
  </sheetViews>
  <sheetFormatPr defaultColWidth="8.88888888888889" defaultRowHeight="14.4"/>
  <cols>
    <col min="1" max="1" width="29.5555555555556" style="18" customWidth="1"/>
    <col min="2" max="2" width="8.88888888888889" style="18"/>
    <col min="3" max="3" width="11.8888888888889" style="18" customWidth="1"/>
    <col min="4" max="4" width="13.3333333333333" style="18" customWidth="1"/>
    <col min="5" max="5" width="20.7777777777778" style="18" customWidth="1"/>
    <col min="6" max="16384" width="8.88888888888889" style="18"/>
  </cols>
  <sheetData>
    <row r="1" ht="22.2" spans="1:9">
      <c r="A1" s="48" t="s">
        <v>342</v>
      </c>
      <c r="B1" s="48"/>
      <c r="C1" s="48"/>
      <c r="D1" s="48"/>
      <c r="E1" s="48"/>
      <c r="F1" s="48"/>
      <c r="G1" s="48"/>
      <c r="H1" s="48"/>
      <c r="I1" s="48"/>
    </row>
    <row r="2" spans="1:9">
      <c r="A2" s="49"/>
      <c r="B2" s="49"/>
      <c r="C2" s="49"/>
      <c r="D2" s="49"/>
      <c r="E2" s="49"/>
      <c r="F2" s="49"/>
      <c r="G2" s="49"/>
      <c r="H2" s="49"/>
      <c r="I2" s="49"/>
    </row>
    <row r="3" spans="1:9">
      <c r="A3" s="49" t="s">
        <v>128</v>
      </c>
      <c r="B3" s="49"/>
      <c r="C3" s="49"/>
      <c r="D3" s="49"/>
      <c r="E3" s="49"/>
      <c r="F3" s="49"/>
      <c r="G3" s="49"/>
      <c r="H3" s="49"/>
      <c r="I3" s="49"/>
    </row>
    <row r="4" ht="25" customHeight="1" spans="1:9">
      <c r="A4" s="29" t="s">
        <v>343</v>
      </c>
      <c r="B4" s="52" t="s">
        <v>344</v>
      </c>
      <c r="C4" s="52" t="s">
        <v>345</v>
      </c>
      <c r="D4" s="52" t="s">
        <v>346</v>
      </c>
      <c r="E4" s="52" t="s">
        <v>347</v>
      </c>
      <c r="F4" s="52" t="s">
        <v>348</v>
      </c>
      <c r="G4" s="52" t="s">
        <v>349</v>
      </c>
      <c r="H4" s="52" t="s">
        <v>350</v>
      </c>
      <c r="I4" s="52" t="s">
        <v>351</v>
      </c>
    </row>
    <row r="5" ht="25" customHeight="1" spans="1:9">
      <c r="A5" s="33" t="s">
        <v>352</v>
      </c>
      <c r="B5" s="23">
        <v>46915</v>
      </c>
      <c r="C5" s="23"/>
      <c r="D5" s="23">
        <v>12046</v>
      </c>
      <c r="E5" s="23">
        <v>34869</v>
      </c>
      <c r="F5" s="31"/>
      <c r="G5" s="31"/>
      <c r="H5" s="31"/>
      <c r="I5" s="31"/>
    </row>
    <row r="6" ht="25" customHeight="1" spans="1:9">
      <c r="A6" s="34" t="s">
        <v>353</v>
      </c>
      <c r="B6" s="23">
        <v>14895</v>
      </c>
      <c r="C6" s="23"/>
      <c r="D6" s="23">
        <v>1478</v>
      </c>
      <c r="E6" s="23">
        <v>13417</v>
      </c>
      <c r="F6" s="31"/>
      <c r="G6" s="31"/>
      <c r="H6" s="31"/>
      <c r="I6" s="31"/>
    </row>
    <row r="7" ht="25" customHeight="1" spans="1:9">
      <c r="A7" s="34" t="s">
        <v>354</v>
      </c>
      <c r="B7" s="23">
        <v>31251</v>
      </c>
      <c r="C7" s="23"/>
      <c r="D7" s="23">
        <v>10556</v>
      </c>
      <c r="E7" s="23">
        <v>20695</v>
      </c>
      <c r="F7" s="31"/>
      <c r="G7" s="31"/>
      <c r="H7" s="31"/>
      <c r="I7" s="31"/>
    </row>
    <row r="8" ht="25" customHeight="1" spans="1:9">
      <c r="A8" s="34" t="s">
        <v>355</v>
      </c>
      <c r="B8" s="23">
        <v>20</v>
      </c>
      <c r="C8" s="23"/>
      <c r="D8" s="23">
        <v>6</v>
      </c>
      <c r="E8" s="23">
        <v>14</v>
      </c>
      <c r="F8" s="31"/>
      <c r="G8" s="31"/>
      <c r="H8" s="31"/>
      <c r="I8" s="31"/>
    </row>
    <row r="9" ht="25" customHeight="1" spans="1:9">
      <c r="A9" s="34" t="s">
        <v>356</v>
      </c>
      <c r="B9" s="23"/>
      <c r="C9" s="23"/>
      <c r="D9" s="23"/>
      <c r="E9" s="23"/>
      <c r="F9" s="31"/>
      <c r="G9" s="31"/>
      <c r="H9" s="31"/>
      <c r="I9" s="31"/>
    </row>
    <row r="10" ht="25" customHeight="1" spans="1:9">
      <c r="A10" s="34" t="s">
        <v>357</v>
      </c>
      <c r="B10" s="23">
        <v>638</v>
      </c>
      <c r="C10" s="23"/>
      <c r="D10" s="23">
        <v>6</v>
      </c>
      <c r="E10" s="23">
        <v>632</v>
      </c>
      <c r="F10" s="31"/>
      <c r="G10" s="31"/>
      <c r="H10" s="31"/>
      <c r="I10" s="31"/>
    </row>
    <row r="11" ht="25" customHeight="1" spans="1:9">
      <c r="A11" s="34" t="s">
        <v>358</v>
      </c>
      <c r="B11" s="23">
        <v>111</v>
      </c>
      <c r="C11" s="23"/>
      <c r="D11" s="23"/>
      <c r="E11" s="23">
        <v>111</v>
      </c>
      <c r="F11" s="31"/>
      <c r="G11" s="31"/>
      <c r="H11" s="31"/>
      <c r="I11" s="31"/>
    </row>
    <row r="12" ht="25" customHeight="1" spans="1:9">
      <c r="A12" s="34" t="s">
        <v>359</v>
      </c>
      <c r="B12" s="23"/>
      <c r="C12" s="23"/>
      <c r="D12" s="23"/>
      <c r="E12" s="23"/>
      <c r="F12" s="31"/>
      <c r="G12" s="31"/>
      <c r="H12" s="31"/>
      <c r="I12" s="31"/>
    </row>
  </sheetData>
  <mergeCells count="3">
    <mergeCell ref="A1:I1"/>
    <mergeCell ref="A2:I2"/>
    <mergeCell ref="A3:I3"/>
  </mergeCells>
  <dataValidations count="1">
    <dataValidation type="decimal" operator="between" allowBlank="1" showInputMessage="1" showErrorMessage="1" sqref="B5:I12">
      <formula1>-99999999999999</formula1>
      <formula2>99999999999999</formula2>
    </dataValidation>
  </dataValidation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B8" sqref="B8"/>
    </sheetView>
  </sheetViews>
  <sheetFormatPr defaultColWidth="9" defaultRowHeight="14.4"/>
  <cols>
    <col min="1" max="1" width="29.1111111111111" customWidth="1"/>
    <col min="3" max="3" width="17.2222222222222" customWidth="1"/>
    <col min="4" max="4" width="16.2222222222222" customWidth="1"/>
    <col min="5" max="5" width="15.5555555555556" customWidth="1"/>
    <col min="6" max="6" width="15.2222222222222" customWidth="1"/>
    <col min="7" max="7" width="15.6666666666667" customWidth="1"/>
    <col min="8" max="8" width="12.8888888888889" customWidth="1"/>
    <col min="9" max="9" width="14" customWidth="1"/>
  </cols>
  <sheetData>
    <row r="1" ht="22.2" spans="1:9">
      <c r="A1" s="48" t="s">
        <v>360</v>
      </c>
      <c r="B1" s="48"/>
      <c r="C1" s="48"/>
      <c r="D1" s="48"/>
      <c r="E1" s="48"/>
      <c r="F1" s="48"/>
      <c r="G1" s="48"/>
      <c r="H1" s="48"/>
      <c r="I1" s="48"/>
    </row>
    <row r="2" spans="1:9">
      <c r="A2" s="49"/>
      <c r="B2" s="49"/>
      <c r="C2" s="49"/>
      <c r="D2" s="49"/>
      <c r="E2" s="49"/>
      <c r="F2" s="49"/>
      <c r="G2" s="49"/>
      <c r="H2" s="49"/>
      <c r="I2" s="49"/>
    </row>
    <row r="3" spans="1:9">
      <c r="A3" s="49" t="s">
        <v>128</v>
      </c>
      <c r="B3" s="49"/>
      <c r="C3" s="49"/>
      <c r="D3" s="49"/>
      <c r="E3" s="49"/>
      <c r="F3" s="49"/>
      <c r="G3" s="49"/>
      <c r="H3" s="49"/>
      <c r="I3" s="49"/>
    </row>
    <row r="4" ht="25" customHeight="1" spans="1:9">
      <c r="A4" s="56" t="s">
        <v>343</v>
      </c>
      <c r="B4" s="57" t="s">
        <v>344</v>
      </c>
      <c r="C4" s="57" t="s">
        <v>345</v>
      </c>
      <c r="D4" s="57" t="s">
        <v>346</v>
      </c>
      <c r="E4" s="57" t="s">
        <v>347</v>
      </c>
      <c r="F4" s="57" t="s">
        <v>348</v>
      </c>
      <c r="G4" s="57" t="s">
        <v>349</v>
      </c>
      <c r="H4" s="57" t="s">
        <v>350</v>
      </c>
      <c r="I4" s="57" t="s">
        <v>351</v>
      </c>
    </row>
    <row r="5" ht="25" customHeight="1" spans="1:9">
      <c r="A5" s="33" t="s">
        <v>361</v>
      </c>
      <c r="B5" s="23">
        <v>48152</v>
      </c>
      <c r="C5" s="23"/>
      <c r="D5" s="23">
        <v>13025</v>
      </c>
      <c r="E5" s="23">
        <v>35127</v>
      </c>
      <c r="F5" s="31"/>
      <c r="G5" s="31"/>
      <c r="H5" s="31"/>
      <c r="I5" s="31"/>
    </row>
    <row r="6" ht="25" customHeight="1" spans="1:9">
      <c r="A6" s="34" t="s">
        <v>362</v>
      </c>
      <c r="B6" s="23">
        <v>47300</v>
      </c>
      <c r="C6" s="23"/>
      <c r="D6" s="23">
        <v>13022</v>
      </c>
      <c r="E6" s="23">
        <v>34278</v>
      </c>
      <c r="F6" s="31"/>
      <c r="G6" s="31"/>
      <c r="H6" s="31"/>
      <c r="I6" s="31"/>
    </row>
    <row r="7" ht="25" customHeight="1" spans="1:9">
      <c r="A7" s="53" t="s">
        <v>363</v>
      </c>
      <c r="B7" s="23">
        <v>502</v>
      </c>
      <c r="C7" s="23"/>
      <c r="D7" s="23">
        <v>3</v>
      </c>
      <c r="E7" s="23">
        <v>499</v>
      </c>
      <c r="F7" s="31"/>
      <c r="G7" s="31"/>
      <c r="H7" s="31"/>
      <c r="I7" s="31"/>
    </row>
    <row r="8" ht="25" customHeight="1" spans="1:9">
      <c r="A8" s="34" t="s">
        <v>364</v>
      </c>
      <c r="B8" s="23">
        <v>350</v>
      </c>
      <c r="C8" s="23"/>
      <c r="D8" s="23"/>
      <c r="E8" s="23">
        <v>350</v>
      </c>
      <c r="F8" s="31"/>
      <c r="G8" s="31"/>
      <c r="H8" s="31"/>
      <c r="I8" s="31"/>
    </row>
    <row r="9" ht="25" customHeight="1" spans="1:9">
      <c r="A9" s="34" t="s">
        <v>365</v>
      </c>
      <c r="B9" s="23"/>
      <c r="C9" s="23"/>
      <c r="D9" s="23"/>
      <c r="E9" s="23"/>
      <c r="F9" s="31"/>
      <c r="G9" s="31"/>
      <c r="H9" s="31"/>
      <c r="I9" s="31"/>
    </row>
  </sheetData>
  <mergeCells count="3">
    <mergeCell ref="A1:I1"/>
    <mergeCell ref="A2:I2"/>
    <mergeCell ref="A3:I3"/>
  </mergeCells>
  <dataValidations count="1">
    <dataValidation type="decimal" operator="between" allowBlank="1" showInputMessage="1" showErrorMessage="1" sqref="B5:I9">
      <formula1>-99999999999999</formula1>
      <formula2>99999999999999</formula2>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B8" sqref="B8"/>
    </sheetView>
  </sheetViews>
  <sheetFormatPr defaultColWidth="9" defaultRowHeight="14.4"/>
  <cols>
    <col min="1" max="1" width="34.7777777777778" customWidth="1"/>
    <col min="2" max="2" width="19.2222222222222" customWidth="1"/>
    <col min="3" max="3" width="18.4444444444444" customWidth="1"/>
    <col min="4" max="4" width="18.8888888888889" customWidth="1"/>
    <col min="5" max="5" width="15.5555555555556" customWidth="1"/>
    <col min="6" max="6" width="12.6666666666667" customWidth="1"/>
    <col min="7" max="7" width="13.8888888888889" customWidth="1"/>
    <col min="8" max="8" width="14" customWidth="1"/>
    <col min="9" max="9" width="17.3333333333333" customWidth="1"/>
  </cols>
  <sheetData>
    <row r="1" ht="22.2" spans="1:9">
      <c r="A1" s="54" t="s">
        <v>366</v>
      </c>
      <c r="B1" s="54"/>
      <c r="C1" s="54"/>
      <c r="D1" s="54"/>
      <c r="E1" s="54"/>
      <c r="F1" s="54"/>
      <c r="G1" s="54"/>
      <c r="H1" s="54"/>
      <c r="I1" s="54"/>
    </row>
    <row r="2" spans="1:9">
      <c r="A2" s="55"/>
      <c r="B2" s="55"/>
      <c r="C2" s="55"/>
      <c r="D2" s="55"/>
      <c r="E2" s="55"/>
      <c r="F2" s="55"/>
      <c r="G2" s="55"/>
      <c r="H2" s="55"/>
      <c r="I2" s="55"/>
    </row>
    <row r="3" spans="1:9">
      <c r="A3" s="55" t="s">
        <v>128</v>
      </c>
      <c r="B3" s="55"/>
      <c r="C3" s="55"/>
      <c r="D3" s="55"/>
      <c r="E3" s="55"/>
      <c r="F3" s="55"/>
      <c r="G3" s="55"/>
      <c r="H3" s="55"/>
      <c r="I3" s="55"/>
    </row>
    <row r="4" ht="25" customHeight="1" spans="1:9">
      <c r="A4" s="29" t="s">
        <v>343</v>
      </c>
      <c r="B4" s="52" t="s">
        <v>344</v>
      </c>
      <c r="C4" s="52" t="s">
        <v>345</v>
      </c>
      <c r="D4" s="52" t="s">
        <v>346</v>
      </c>
      <c r="E4" s="52" t="s">
        <v>347</v>
      </c>
      <c r="F4" s="52" t="s">
        <v>348</v>
      </c>
      <c r="G4" s="52" t="s">
        <v>349</v>
      </c>
      <c r="H4" s="52" t="s">
        <v>350</v>
      </c>
      <c r="I4" s="52" t="s">
        <v>351</v>
      </c>
    </row>
    <row r="5" ht="25" customHeight="1" spans="1:9">
      <c r="A5" s="33" t="s">
        <v>352</v>
      </c>
      <c r="B5" s="23">
        <v>46915</v>
      </c>
      <c r="C5" s="23"/>
      <c r="D5" s="23">
        <v>12046</v>
      </c>
      <c r="E5" s="23">
        <v>34869</v>
      </c>
      <c r="F5" s="31"/>
      <c r="G5" s="31"/>
      <c r="H5" s="31"/>
      <c r="I5" s="31"/>
    </row>
    <row r="6" ht="25" customHeight="1" spans="1:9">
      <c r="A6" s="34" t="s">
        <v>353</v>
      </c>
      <c r="B6" s="23">
        <v>14895</v>
      </c>
      <c r="C6" s="23"/>
      <c r="D6" s="23">
        <v>1478</v>
      </c>
      <c r="E6" s="23">
        <v>13417</v>
      </c>
      <c r="F6" s="31"/>
      <c r="G6" s="31"/>
      <c r="H6" s="31"/>
      <c r="I6" s="31"/>
    </row>
    <row r="7" ht="25" customHeight="1" spans="1:9">
      <c r="A7" s="34" t="s">
        <v>354</v>
      </c>
      <c r="B7" s="23">
        <v>31251</v>
      </c>
      <c r="C7" s="23"/>
      <c r="D7" s="23">
        <v>10556</v>
      </c>
      <c r="E7" s="23">
        <v>20695</v>
      </c>
      <c r="F7" s="31"/>
      <c r="G7" s="31"/>
      <c r="H7" s="31"/>
      <c r="I7" s="31"/>
    </row>
    <row r="8" ht="25" customHeight="1" spans="1:9">
      <c r="A8" s="34" t="s">
        <v>355</v>
      </c>
      <c r="B8" s="23">
        <v>20</v>
      </c>
      <c r="C8" s="23"/>
      <c r="D8" s="23">
        <v>6</v>
      </c>
      <c r="E8" s="23">
        <v>14</v>
      </c>
      <c r="F8" s="31"/>
      <c r="G8" s="31"/>
      <c r="H8" s="31"/>
      <c r="I8" s="31"/>
    </row>
    <row r="9" ht="25" customHeight="1" spans="1:9">
      <c r="A9" s="34" t="s">
        <v>356</v>
      </c>
      <c r="B9" s="23"/>
      <c r="C9" s="23"/>
      <c r="D9" s="23"/>
      <c r="E9" s="23"/>
      <c r="F9" s="31"/>
      <c r="G9" s="31"/>
      <c r="H9" s="31"/>
      <c r="I9" s="31"/>
    </row>
    <row r="10" ht="25" customHeight="1" spans="1:9">
      <c r="A10" s="34" t="s">
        <v>357</v>
      </c>
      <c r="B10" s="23">
        <v>638</v>
      </c>
      <c r="C10" s="23"/>
      <c r="D10" s="23">
        <v>6</v>
      </c>
      <c r="E10" s="23">
        <v>632</v>
      </c>
      <c r="F10" s="31"/>
      <c r="G10" s="31"/>
      <c r="H10" s="31"/>
      <c r="I10" s="31"/>
    </row>
    <row r="11" ht="25" customHeight="1" spans="1:9">
      <c r="A11" s="34" t="s">
        <v>358</v>
      </c>
      <c r="B11" s="23">
        <v>111</v>
      </c>
      <c r="C11" s="23"/>
      <c r="D11" s="23"/>
      <c r="E11" s="23">
        <v>111</v>
      </c>
      <c r="F11" s="31"/>
      <c r="G11" s="31"/>
      <c r="H11" s="31"/>
      <c r="I11" s="31"/>
    </row>
    <row r="12" ht="25" customHeight="1" spans="1:9">
      <c r="A12" s="34" t="s">
        <v>359</v>
      </c>
      <c r="B12" s="23"/>
      <c r="C12" s="23"/>
      <c r="D12" s="23"/>
      <c r="E12" s="23"/>
      <c r="F12" s="31"/>
      <c r="G12" s="31"/>
      <c r="H12" s="31"/>
      <c r="I12" s="31"/>
    </row>
  </sheetData>
  <mergeCells count="3">
    <mergeCell ref="A1:I1"/>
    <mergeCell ref="A2:I2"/>
    <mergeCell ref="A3:I3"/>
  </mergeCells>
  <dataValidations count="1">
    <dataValidation type="decimal" operator="between" allowBlank="1" showInputMessage="1" showErrorMessage="1" sqref="B5:I12">
      <formula1>-99999999999999</formula1>
      <formula2>99999999999999</formula2>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B8" sqref="B8"/>
    </sheetView>
  </sheetViews>
  <sheetFormatPr defaultColWidth="8.88888888888889" defaultRowHeight="14.4" outlineLevelCol="3"/>
  <cols>
    <col min="1" max="1" width="34.1111111111111" style="18" customWidth="1"/>
    <col min="2" max="2" width="21.3333333333333" style="18" customWidth="1"/>
    <col min="3" max="3" width="22.1111111111111" style="18" customWidth="1"/>
    <col min="4" max="4" width="21" style="18" customWidth="1"/>
    <col min="5" max="16384" width="8.88888888888889" style="18"/>
  </cols>
  <sheetData>
    <row r="1" ht="22.2" spans="1:4">
      <c r="A1" s="48" t="s">
        <v>30</v>
      </c>
      <c r="B1" s="48"/>
      <c r="C1" s="48"/>
      <c r="D1" s="48"/>
    </row>
    <row r="2" spans="1:4">
      <c r="A2" s="49"/>
      <c r="B2" s="49"/>
      <c r="C2" s="49"/>
      <c r="D2" s="49"/>
    </row>
    <row r="3" spans="1:4">
      <c r="A3" s="49" t="s">
        <v>1</v>
      </c>
      <c r="B3" s="49"/>
      <c r="C3" s="49"/>
      <c r="D3" s="49"/>
    </row>
    <row r="4" ht="25" customHeight="1" spans="1:4">
      <c r="A4" s="51" t="s">
        <v>2</v>
      </c>
      <c r="B4" s="51" t="s">
        <v>3</v>
      </c>
      <c r="C4" s="51" t="s">
        <v>4</v>
      </c>
      <c r="D4" s="51" t="s">
        <v>5</v>
      </c>
    </row>
    <row r="5" ht="25" customHeight="1" spans="1:4">
      <c r="A5" s="61" t="s">
        <v>31</v>
      </c>
      <c r="B5" s="23">
        <v>25304</v>
      </c>
      <c r="C5" s="23">
        <v>28920</v>
      </c>
      <c r="D5" s="23">
        <v>28469</v>
      </c>
    </row>
    <row r="6" ht="25" customHeight="1" spans="1:4">
      <c r="A6" s="61" t="s">
        <v>32</v>
      </c>
      <c r="B6" s="23"/>
      <c r="C6" s="23"/>
      <c r="D6" s="23"/>
    </row>
    <row r="7" ht="25" customHeight="1" spans="1:4">
      <c r="A7" s="61" t="s">
        <v>33</v>
      </c>
      <c r="B7" s="23"/>
      <c r="C7" s="23"/>
      <c r="D7" s="23"/>
    </row>
    <row r="8" ht="25" customHeight="1" spans="1:4">
      <c r="A8" s="61" t="s">
        <v>34</v>
      </c>
      <c r="B8" s="23">
        <v>10087</v>
      </c>
      <c r="C8" s="23">
        <v>11821</v>
      </c>
      <c r="D8" s="23">
        <v>11328</v>
      </c>
    </row>
    <row r="9" ht="25" customHeight="1" spans="1:4">
      <c r="A9" s="61" t="s">
        <v>35</v>
      </c>
      <c r="B9" s="23">
        <v>27839</v>
      </c>
      <c r="C9" s="23">
        <v>42754</v>
      </c>
      <c r="D9" s="23">
        <v>39101</v>
      </c>
    </row>
    <row r="10" ht="25" customHeight="1" spans="1:4">
      <c r="A10" s="61" t="s">
        <v>36</v>
      </c>
      <c r="B10" s="23">
        <v>2090</v>
      </c>
      <c r="C10" s="23">
        <v>820</v>
      </c>
      <c r="D10" s="23">
        <v>708</v>
      </c>
    </row>
    <row r="11" ht="25" customHeight="1" spans="1:4">
      <c r="A11" s="61" t="s">
        <v>37</v>
      </c>
      <c r="B11" s="23">
        <v>1331</v>
      </c>
      <c r="C11" s="23">
        <v>1683</v>
      </c>
      <c r="D11" s="23">
        <v>1572</v>
      </c>
    </row>
    <row r="12" ht="25" customHeight="1" spans="1:4">
      <c r="A12" s="61" t="s">
        <v>38</v>
      </c>
      <c r="B12" s="23">
        <v>43748</v>
      </c>
      <c r="C12" s="23">
        <v>59696</v>
      </c>
      <c r="D12" s="23">
        <v>58292</v>
      </c>
    </row>
    <row r="13" ht="25" customHeight="1" spans="1:4">
      <c r="A13" s="61" t="s">
        <v>39</v>
      </c>
      <c r="B13" s="23">
        <v>10040</v>
      </c>
      <c r="C13" s="23">
        <v>16117</v>
      </c>
      <c r="D13" s="23">
        <v>14025</v>
      </c>
    </row>
    <row r="14" ht="25" customHeight="1" spans="1:4">
      <c r="A14" s="61" t="s">
        <v>40</v>
      </c>
      <c r="B14" s="23">
        <v>826</v>
      </c>
      <c r="C14" s="23">
        <v>4430</v>
      </c>
      <c r="D14" s="23">
        <v>4117</v>
      </c>
    </row>
    <row r="15" ht="25" customHeight="1" spans="1:4">
      <c r="A15" s="61" t="s">
        <v>41</v>
      </c>
      <c r="B15" s="23">
        <v>13616</v>
      </c>
      <c r="C15" s="23">
        <v>14466</v>
      </c>
      <c r="D15" s="23">
        <v>14426</v>
      </c>
    </row>
    <row r="16" ht="25" customHeight="1" spans="1:4">
      <c r="A16" s="61" t="s">
        <v>42</v>
      </c>
      <c r="B16" s="23">
        <v>9020</v>
      </c>
      <c r="C16" s="23">
        <v>75750</v>
      </c>
      <c r="D16" s="23">
        <v>63479</v>
      </c>
    </row>
    <row r="17" ht="25" customHeight="1" spans="1:4">
      <c r="A17" s="61" t="s">
        <v>43</v>
      </c>
      <c r="B17" s="23">
        <v>1558</v>
      </c>
      <c r="C17" s="23">
        <v>12990</v>
      </c>
      <c r="D17" s="23">
        <v>10336</v>
      </c>
    </row>
    <row r="18" ht="25" customHeight="1" spans="1:4">
      <c r="A18" s="61" t="s">
        <v>44</v>
      </c>
      <c r="B18" s="23">
        <v>5576</v>
      </c>
      <c r="C18" s="23">
        <v>49252</v>
      </c>
      <c r="D18" s="23">
        <v>48943</v>
      </c>
    </row>
    <row r="19" ht="25" customHeight="1" spans="1:4">
      <c r="A19" s="61" t="s">
        <v>45</v>
      </c>
      <c r="B19" s="23">
        <v>102</v>
      </c>
      <c r="C19" s="23">
        <v>1100</v>
      </c>
      <c r="D19" s="23">
        <v>134</v>
      </c>
    </row>
    <row r="20" ht="25" customHeight="1" spans="1:4">
      <c r="A20" s="61" t="s">
        <v>46</v>
      </c>
      <c r="B20" s="23"/>
      <c r="C20" s="23">
        <v>30</v>
      </c>
      <c r="D20" s="23">
        <v>30</v>
      </c>
    </row>
    <row r="21" ht="25" customHeight="1" spans="1:4">
      <c r="A21" s="61" t="s">
        <v>47</v>
      </c>
      <c r="B21" s="23"/>
      <c r="C21" s="23"/>
      <c r="D21" s="23"/>
    </row>
    <row r="22" ht="25" customHeight="1" spans="1:4">
      <c r="A22" s="61" t="s">
        <v>48</v>
      </c>
      <c r="B22" s="23">
        <v>1387</v>
      </c>
      <c r="C22" s="23">
        <v>5785</v>
      </c>
      <c r="D22" s="23">
        <v>5785</v>
      </c>
    </row>
    <row r="23" ht="25" customHeight="1" spans="1:4">
      <c r="A23" s="61" t="s">
        <v>49</v>
      </c>
      <c r="B23" s="23">
        <v>16995</v>
      </c>
      <c r="C23" s="23">
        <v>15153</v>
      </c>
      <c r="D23" s="23">
        <v>15012</v>
      </c>
    </row>
    <row r="24" ht="25" customHeight="1" spans="1:4">
      <c r="A24" s="61" t="s">
        <v>50</v>
      </c>
      <c r="B24" s="23"/>
      <c r="C24" s="23">
        <v>2070</v>
      </c>
      <c r="D24" s="23">
        <v>200</v>
      </c>
    </row>
    <row r="25" ht="25" customHeight="1" spans="1:4">
      <c r="A25" s="61" t="s">
        <v>51</v>
      </c>
      <c r="B25" s="23">
        <v>1009</v>
      </c>
      <c r="C25" s="23">
        <v>2205</v>
      </c>
      <c r="D25" s="23">
        <v>1193</v>
      </c>
    </row>
    <row r="26" ht="25" customHeight="1" spans="1:4">
      <c r="A26" s="61" t="s">
        <v>52</v>
      </c>
      <c r="B26" s="23">
        <v>5000</v>
      </c>
      <c r="C26" s="23"/>
      <c r="D26" s="23"/>
    </row>
    <row r="27" ht="25" customHeight="1" spans="1:4">
      <c r="A27" s="61" t="s">
        <v>53</v>
      </c>
      <c r="B27" s="23">
        <v>44062</v>
      </c>
      <c r="C27" s="23">
        <v>12454</v>
      </c>
      <c r="D27" s="23">
        <v>11805</v>
      </c>
    </row>
    <row r="28" ht="25" customHeight="1" spans="1:4">
      <c r="A28" s="61" t="s">
        <v>54</v>
      </c>
      <c r="B28" s="23">
        <v>9000</v>
      </c>
      <c r="C28" s="23">
        <v>8248</v>
      </c>
      <c r="D28" s="23">
        <v>8248</v>
      </c>
    </row>
    <row r="29" ht="25" customHeight="1" spans="1:4">
      <c r="A29" s="61" t="s">
        <v>55</v>
      </c>
      <c r="B29" s="23">
        <v>45</v>
      </c>
      <c r="C29" s="23">
        <v>25</v>
      </c>
      <c r="D29" s="23">
        <v>25</v>
      </c>
    </row>
    <row r="30" ht="25" customHeight="1" spans="1:4">
      <c r="A30" s="61"/>
      <c r="B30" s="23"/>
      <c r="C30" s="23"/>
      <c r="D30" s="23"/>
    </row>
    <row r="31" ht="25" customHeight="1" spans="1:4">
      <c r="A31" s="61"/>
      <c r="B31" s="23"/>
      <c r="C31" s="23"/>
      <c r="D31" s="23"/>
    </row>
    <row r="32" ht="25" customHeight="1" spans="1:4">
      <c r="A32" s="61"/>
      <c r="B32" s="23"/>
      <c r="C32" s="23"/>
      <c r="D32" s="23"/>
    </row>
    <row r="33" ht="25" customHeight="1" spans="1:4">
      <c r="A33" s="51" t="s">
        <v>56</v>
      </c>
      <c r="B33" s="23">
        <v>228635</v>
      </c>
      <c r="C33" s="23">
        <v>365769</v>
      </c>
      <c r="D33" s="23">
        <v>337228</v>
      </c>
    </row>
  </sheetData>
  <mergeCells count="3">
    <mergeCell ref="A1:D1"/>
    <mergeCell ref="A2:D2"/>
    <mergeCell ref="A3:D3"/>
  </mergeCells>
  <pageMargins left="0.7" right="0.7" top="0.75" bottom="0.75" header="0.3" footer="0.3"/>
  <pageSetup paperSize="9" orientation="portrait" horizontalDpi="2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B8" sqref="B8"/>
    </sheetView>
  </sheetViews>
  <sheetFormatPr defaultColWidth="8.88888888888889" defaultRowHeight="25" customHeight="1"/>
  <cols>
    <col min="1" max="1" width="34.7777777777778" style="18" customWidth="1"/>
    <col min="2" max="2" width="17.4444444444444" style="18" customWidth="1"/>
    <col min="3" max="3" width="18.1111111111111" style="18" customWidth="1"/>
    <col min="4" max="4" width="18.8888888888889" style="18" customWidth="1"/>
    <col min="5" max="5" width="15.2222222222222" style="18" customWidth="1"/>
    <col min="6" max="6" width="15.4444444444444" style="18" customWidth="1"/>
    <col min="7" max="7" width="14.4444444444444" style="18" customWidth="1"/>
    <col min="8" max="8" width="16.6666666666667" style="18" customWidth="1"/>
    <col min="9" max="9" width="17.2222222222222" style="18" customWidth="1"/>
    <col min="10" max="16384" width="8.88888888888889" style="18"/>
  </cols>
  <sheetData>
    <row r="1" customHeight="1" spans="1:9">
      <c r="A1" s="48" t="s">
        <v>367</v>
      </c>
      <c r="B1" s="48"/>
      <c r="C1" s="48"/>
      <c r="D1" s="48"/>
      <c r="E1" s="48"/>
      <c r="F1" s="48"/>
      <c r="G1" s="48"/>
      <c r="H1" s="48"/>
      <c r="I1" s="48"/>
    </row>
    <row r="2" customHeight="1" spans="1:9">
      <c r="A2" s="49"/>
      <c r="B2" s="49"/>
      <c r="C2" s="49"/>
      <c r="D2" s="49"/>
      <c r="E2" s="49"/>
      <c r="F2" s="49"/>
      <c r="G2" s="49"/>
      <c r="H2" s="49"/>
      <c r="I2" s="49"/>
    </row>
    <row r="3" customHeight="1" spans="1:9">
      <c r="A3" s="49" t="s">
        <v>128</v>
      </c>
      <c r="B3" s="49"/>
      <c r="C3" s="49"/>
      <c r="D3" s="49"/>
      <c r="E3" s="49"/>
      <c r="F3" s="49"/>
      <c r="G3" s="49"/>
      <c r="H3" s="49"/>
      <c r="I3" s="49"/>
    </row>
    <row r="4" customHeight="1" spans="1:9">
      <c r="A4" s="29" t="s">
        <v>343</v>
      </c>
      <c r="B4" s="52" t="s">
        <v>344</v>
      </c>
      <c r="C4" s="52" t="s">
        <v>345</v>
      </c>
      <c r="D4" s="52" t="s">
        <v>346</v>
      </c>
      <c r="E4" s="52" t="s">
        <v>347</v>
      </c>
      <c r="F4" s="52" t="s">
        <v>348</v>
      </c>
      <c r="G4" s="52" t="s">
        <v>349</v>
      </c>
      <c r="H4" s="52" t="s">
        <v>350</v>
      </c>
      <c r="I4" s="52" t="s">
        <v>351</v>
      </c>
    </row>
    <row r="5" customHeight="1" spans="1:9">
      <c r="A5" s="33" t="s">
        <v>361</v>
      </c>
      <c r="B5" s="23">
        <v>48152</v>
      </c>
      <c r="C5" s="23"/>
      <c r="D5" s="23">
        <v>13025</v>
      </c>
      <c r="E5" s="23">
        <v>35127</v>
      </c>
      <c r="F5" s="31"/>
      <c r="G5" s="31"/>
      <c r="H5" s="31"/>
      <c r="I5" s="31"/>
    </row>
    <row r="6" customHeight="1" spans="1:9">
      <c r="A6" s="34" t="s">
        <v>362</v>
      </c>
      <c r="B6" s="23">
        <v>47300</v>
      </c>
      <c r="C6" s="23"/>
      <c r="D6" s="23">
        <v>13022</v>
      </c>
      <c r="E6" s="23">
        <v>34278</v>
      </c>
      <c r="F6" s="31"/>
      <c r="G6" s="31"/>
      <c r="H6" s="31"/>
      <c r="I6" s="31"/>
    </row>
    <row r="7" customHeight="1" spans="1:9">
      <c r="A7" s="53" t="s">
        <v>363</v>
      </c>
      <c r="B7" s="23">
        <v>502</v>
      </c>
      <c r="C7" s="23"/>
      <c r="D7" s="23">
        <v>3</v>
      </c>
      <c r="E7" s="23">
        <v>499</v>
      </c>
      <c r="F7" s="31"/>
      <c r="G7" s="31"/>
      <c r="H7" s="31"/>
      <c r="I7" s="31"/>
    </row>
    <row r="8" customHeight="1" spans="1:9">
      <c r="A8" s="34" t="s">
        <v>364</v>
      </c>
      <c r="B8" s="23">
        <v>350</v>
      </c>
      <c r="C8" s="23"/>
      <c r="D8" s="23"/>
      <c r="E8" s="23">
        <v>350</v>
      </c>
      <c r="F8" s="31"/>
      <c r="G8" s="31"/>
      <c r="H8" s="31"/>
      <c r="I8" s="31"/>
    </row>
    <row r="9" customHeight="1" spans="1:9">
      <c r="A9" s="34" t="s">
        <v>365</v>
      </c>
      <c r="B9" s="23"/>
      <c r="C9" s="23"/>
      <c r="D9" s="23"/>
      <c r="E9" s="23"/>
      <c r="F9" s="31"/>
      <c r="G9" s="31"/>
      <c r="H9" s="31"/>
      <c r="I9" s="31"/>
    </row>
  </sheetData>
  <mergeCells count="3">
    <mergeCell ref="A1:I1"/>
    <mergeCell ref="A2:I2"/>
    <mergeCell ref="A3:I3"/>
  </mergeCells>
  <dataValidations count="1">
    <dataValidation type="decimal" operator="between" allowBlank="1" showInputMessage="1" showErrorMessage="1" sqref="B5:I9">
      <formula1>-99999999999999</formula1>
      <formula2>99999999999999</formula2>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A17" sqref="A17"/>
    </sheetView>
  </sheetViews>
  <sheetFormatPr defaultColWidth="9" defaultRowHeight="15.6" outlineLevelCol="2"/>
  <cols>
    <col min="1" max="1" width="34.2222222222222" style="25" customWidth="1"/>
    <col min="2" max="2" width="36.6666666666667" style="25" customWidth="1"/>
    <col min="3" max="3" width="45.2222222222222" style="25" customWidth="1"/>
    <col min="4" max="16384" width="9" style="47"/>
  </cols>
  <sheetData>
    <row r="1" s="25" customFormat="1" ht="27.1" customHeight="1" spans="1:3">
      <c r="A1" s="48" t="s">
        <v>368</v>
      </c>
      <c r="B1" s="48"/>
      <c r="C1" s="48"/>
    </row>
    <row r="2" s="25" customFormat="1" spans="1:3">
      <c r="A2" s="49"/>
      <c r="B2" s="49"/>
      <c r="C2" s="49"/>
    </row>
    <row r="3" s="25" customFormat="1" ht="29.95" customHeight="1" spans="1:3">
      <c r="A3" s="49" t="s">
        <v>1</v>
      </c>
      <c r="B3" s="49"/>
      <c r="C3" s="49"/>
    </row>
    <row r="4" s="25" customFormat="1" ht="29.95" customHeight="1" spans="1:3">
      <c r="A4" s="51" t="s">
        <v>264</v>
      </c>
      <c r="B4" s="51" t="s">
        <v>3</v>
      </c>
      <c r="C4" s="51" t="s">
        <v>5</v>
      </c>
    </row>
    <row r="5" s="25" customFormat="1" ht="29.95" customHeight="1" spans="1:3">
      <c r="A5" s="22" t="s">
        <v>369</v>
      </c>
      <c r="B5" s="23"/>
      <c r="C5" s="23">
        <v>258483</v>
      </c>
    </row>
    <row r="6" s="25" customFormat="1" ht="29.95" customHeight="1" spans="1:3">
      <c r="A6" s="22" t="s">
        <v>370</v>
      </c>
      <c r="B6" s="23">
        <v>266904</v>
      </c>
      <c r="C6" s="23"/>
    </row>
    <row r="7" ht="29.95" customHeight="1" spans="1:3">
      <c r="A7" s="22" t="s">
        <v>371</v>
      </c>
      <c r="B7" s="23"/>
      <c r="C7" s="23">
        <v>27103</v>
      </c>
    </row>
    <row r="8" ht="29.95" customHeight="1" spans="1:3">
      <c r="A8" s="22" t="s">
        <v>372</v>
      </c>
      <c r="B8" s="23"/>
      <c r="C8" s="23">
        <v>18682</v>
      </c>
    </row>
    <row r="9" ht="28.45" customHeight="1" spans="1:3">
      <c r="A9" s="22" t="s">
        <v>373</v>
      </c>
      <c r="B9" s="23"/>
      <c r="C9" s="23">
        <v>266904</v>
      </c>
    </row>
  </sheetData>
  <mergeCells count="3">
    <mergeCell ref="A1:C1"/>
    <mergeCell ref="A2:C2"/>
    <mergeCell ref="A3:C3"/>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B8" sqref="B8"/>
    </sheetView>
  </sheetViews>
  <sheetFormatPr defaultColWidth="9" defaultRowHeight="15.6" outlineLevelCol="2"/>
  <cols>
    <col min="1" max="1" width="34.3333333333333" style="25" customWidth="1"/>
    <col min="2" max="3" width="36.2222222222222" style="25" customWidth="1"/>
    <col min="4" max="16384" width="9" style="47"/>
  </cols>
  <sheetData>
    <row r="1" s="25" customFormat="1" ht="22.2" spans="1:3">
      <c r="A1" s="48" t="s">
        <v>374</v>
      </c>
      <c r="B1" s="48"/>
      <c r="C1" s="48"/>
    </row>
    <row r="2" s="25" customFormat="1" spans="1:3">
      <c r="A2" s="49"/>
      <c r="B2" s="49"/>
      <c r="C2" s="49"/>
    </row>
    <row r="3" s="25" customFormat="1" ht="34.5" customHeight="1" spans="1:3">
      <c r="A3" s="50" t="s">
        <v>1</v>
      </c>
      <c r="B3" s="50"/>
      <c r="C3" s="50"/>
    </row>
    <row r="4" s="25" customFormat="1" ht="29.95" customHeight="1" spans="1:3">
      <c r="A4" s="51" t="s">
        <v>264</v>
      </c>
      <c r="B4" s="51" t="s">
        <v>3</v>
      </c>
      <c r="C4" s="51" t="s">
        <v>5</v>
      </c>
    </row>
    <row r="5" s="25" customFormat="1" ht="29.95" customHeight="1" spans="1:3">
      <c r="A5" s="22" t="s">
        <v>369</v>
      </c>
      <c r="B5" s="23"/>
      <c r="C5" s="23">
        <v>195638</v>
      </c>
    </row>
    <row r="6" s="25" customFormat="1" ht="29.95" customHeight="1" spans="1:3">
      <c r="A6" s="22" t="s">
        <v>370</v>
      </c>
      <c r="B6" s="23">
        <v>195638</v>
      </c>
      <c r="C6" s="23"/>
    </row>
    <row r="7" ht="29.95" customHeight="1" spans="1:3">
      <c r="A7" s="22" t="s">
        <v>371</v>
      </c>
      <c r="B7" s="23"/>
      <c r="C7" s="23">
        <v>0</v>
      </c>
    </row>
    <row r="8" ht="29.95" customHeight="1" spans="1:3">
      <c r="A8" s="22" t="s">
        <v>372</v>
      </c>
      <c r="B8" s="23"/>
      <c r="C8" s="23">
        <v>0</v>
      </c>
    </row>
    <row r="9" ht="29.95" customHeight="1" spans="1:3">
      <c r="A9" s="22" t="s">
        <v>373</v>
      </c>
      <c r="B9" s="23"/>
      <c r="C9" s="23">
        <v>195638</v>
      </c>
    </row>
  </sheetData>
  <mergeCells count="3">
    <mergeCell ref="A1:C1"/>
    <mergeCell ref="A2:C2"/>
    <mergeCell ref="A3:C3"/>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B7" sqref="B7"/>
    </sheetView>
  </sheetViews>
  <sheetFormatPr defaultColWidth="8.88888888888889" defaultRowHeight="14.4" outlineLevelRow="6" outlineLevelCol="1"/>
  <cols>
    <col min="1" max="1" width="50.7777777777778" customWidth="1"/>
    <col min="2" max="2" width="42.1111111111111" customWidth="1"/>
  </cols>
  <sheetData>
    <row r="1" customFormat="1" ht="41.15" customHeight="1" spans="1:2">
      <c r="A1" s="42" t="s">
        <v>375</v>
      </c>
      <c r="B1" s="42"/>
    </row>
    <row r="2" customFormat="1" ht="36.95" customHeight="1" spans="2:2">
      <c r="B2" s="43" t="s">
        <v>376</v>
      </c>
    </row>
    <row r="3" customFormat="1" ht="29.95" customHeight="1" spans="1:2">
      <c r="A3" s="44" t="s">
        <v>63</v>
      </c>
      <c r="B3" s="44" t="s">
        <v>377</v>
      </c>
    </row>
    <row r="4" customFormat="1" ht="29.95" customHeight="1" spans="1:2">
      <c r="A4" s="45" t="s">
        <v>344</v>
      </c>
      <c r="B4" s="46">
        <v>26955</v>
      </c>
    </row>
    <row r="5" customFormat="1" ht="29.95" customHeight="1" spans="1:2">
      <c r="A5" s="44" t="s">
        <v>378</v>
      </c>
      <c r="B5" s="46">
        <v>8248</v>
      </c>
    </row>
    <row r="6" customFormat="1" ht="29.95" customHeight="1" spans="1:2">
      <c r="A6" s="45" t="s">
        <v>379</v>
      </c>
      <c r="B6" s="46">
        <v>25</v>
      </c>
    </row>
    <row r="7" customFormat="1" ht="29.95" customHeight="1" spans="1:2">
      <c r="A7" s="45" t="s">
        <v>380</v>
      </c>
      <c r="B7" s="46">
        <v>18682</v>
      </c>
    </row>
  </sheetData>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B8" sqref="B8"/>
    </sheetView>
  </sheetViews>
  <sheetFormatPr defaultColWidth="8.88888888888889" defaultRowHeight="14.4" outlineLevelRow="6" outlineLevelCol="1"/>
  <cols>
    <col min="1" max="1" width="50.7777777777778" customWidth="1"/>
    <col min="2" max="2" width="42.1111111111111" customWidth="1"/>
  </cols>
  <sheetData>
    <row r="1" customFormat="1" ht="41.15" customHeight="1" spans="1:2">
      <c r="A1" s="42" t="s">
        <v>381</v>
      </c>
      <c r="B1" s="42"/>
    </row>
    <row r="2" customFormat="1" ht="36.95" customHeight="1" spans="2:2">
      <c r="B2" s="43" t="s">
        <v>376</v>
      </c>
    </row>
    <row r="3" customFormat="1" ht="29.95" customHeight="1" spans="1:2">
      <c r="A3" s="44" t="s">
        <v>63</v>
      </c>
      <c r="B3" s="44" t="s">
        <v>377</v>
      </c>
    </row>
    <row r="4" customFormat="1" ht="29.95" customHeight="1" spans="1:2">
      <c r="A4" s="45" t="s">
        <v>344</v>
      </c>
      <c r="B4" s="46">
        <v>7008</v>
      </c>
    </row>
    <row r="5" customFormat="1" ht="29.95" customHeight="1" spans="1:2">
      <c r="A5" s="45" t="s">
        <v>382</v>
      </c>
      <c r="B5" s="46">
        <v>7008</v>
      </c>
    </row>
    <row r="6" customFormat="1" ht="29.95" customHeight="1" spans="1:2">
      <c r="A6" s="45" t="s">
        <v>383</v>
      </c>
      <c r="B6" s="46"/>
    </row>
    <row r="7" customFormat="1" ht="29.95" customHeight="1" spans="1:2">
      <c r="A7" s="45" t="s">
        <v>384</v>
      </c>
      <c r="B7" s="46"/>
    </row>
  </sheetData>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1"/>
  <sheetViews>
    <sheetView workbookViewId="0">
      <selection activeCell="A1" sqref="A1:C1"/>
    </sheetView>
  </sheetViews>
  <sheetFormatPr defaultColWidth="46.3333333333333" defaultRowHeight="25" customHeight="1" outlineLevelCol="2"/>
  <cols>
    <col min="1" max="1" width="14.7777777777778" style="25" customWidth="1"/>
    <col min="2" max="2" width="31.6666666666667" style="25" customWidth="1"/>
    <col min="3" max="3" width="29.5555555555556" style="25" customWidth="1"/>
    <col min="4" max="16384" width="46.3333333333333" style="26"/>
  </cols>
  <sheetData>
    <row r="1" customHeight="1" spans="1:3">
      <c r="A1" s="35" t="str">
        <f>'[1]##BASEINFO'!$B$2&amp;"度"&amp;'[1]##BASEINFO'!$B$7&amp;"一般公共预算支出决算功能分类表"</f>
        <v>2024年度台安县一般公共预算支出决算功能分类表</v>
      </c>
      <c r="B1" s="35"/>
      <c r="C1" s="35"/>
    </row>
    <row r="2" customHeight="1" spans="1:3">
      <c r="A2" s="28" t="str">
        <f>"单位："&amp;'[1]##BASEINFO'!$B$19</f>
        <v>单位：万元</v>
      </c>
      <c r="B2" s="28"/>
      <c r="C2" s="28"/>
    </row>
    <row r="3" customHeight="1" spans="1:3">
      <c r="A3" s="29" t="s">
        <v>385</v>
      </c>
      <c r="B3" s="29" t="s">
        <v>63</v>
      </c>
      <c r="C3" s="29" t="s">
        <v>5</v>
      </c>
    </row>
    <row r="4" customHeight="1" spans="1:3">
      <c r="A4" s="32"/>
      <c r="B4" s="29" t="s">
        <v>64</v>
      </c>
      <c r="C4" s="31">
        <f>SUM(C5,C246,C286,C305,C395,C447,C503,C560,C689,C770,C841,C864,C972,C1024,C1088,C1108,C1138,C1148,C1193,C1214,C1259,C1309,C1312,C1325)</f>
        <v>337228</v>
      </c>
    </row>
    <row r="5" customHeight="1" spans="1:3">
      <c r="A5" s="32">
        <v>201</v>
      </c>
      <c r="B5" s="30" t="s">
        <v>386</v>
      </c>
      <c r="C5" s="31">
        <f>C6+C18+C27+C37+C48+C59+C70+C78+C87+C100+C109+C120+C132+C139+C147+C153+C160+C167+C174+C181+C188+C196+C202+C208+C215+C230+C237+C243</f>
        <v>28469</v>
      </c>
    </row>
    <row r="6" customHeight="1" spans="1:3">
      <c r="A6" s="32">
        <v>20101</v>
      </c>
      <c r="B6" s="30" t="s">
        <v>387</v>
      </c>
      <c r="C6" s="31">
        <f>SUM(C7:C17)</f>
        <v>472</v>
      </c>
    </row>
    <row r="7" customHeight="1" spans="1:3">
      <c r="A7" s="32">
        <v>2010101</v>
      </c>
      <c r="B7" s="32" t="s">
        <v>388</v>
      </c>
      <c r="C7" s="31">
        <v>340</v>
      </c>
    </row>
    <row r="8" customHeight="1" spans="1:3">
      <c r="A8" s="32">
        <v>2010102</v>
      </c>
      <c r="B8" s="32" t="s">
        <v>389</v>
      </c>
      <c r="C8" s="31">
        <v>29</v>
      </c>
    </row>
    <row r="9" customHeight="1" spans="1:3">
      <c r="A9" s="32">
        <v>2010103</v>
      </c>
      <c r="B9" s="32" t="s">
        <v>390</v>
      </c>
      <c r="C9" s="31"/>
    </row>
    <row r="10" customHeight="1" spans="1:3">
      <c r="A10" s="32">
        <v>2010104</v>
      </c>
      <c r="B10" s="32" t="s">
        <v>391</v>
      </c>
      <c r="C10" s="31">
        <v>14</v>
      </c>
    </row>
    <row r="11" customHeight="1" spans="1:3">
      <c r="A11" s="32">
        <v>2010105</v>
      </c>
      <c r="B11" s="32" t="s">
        <v>392</v>
      </c>
      <c r="C11" s="31"/>
    </row>
    <row r="12" customHeight="1" spans="1:3">
      <c r="A12" s="32">
        <v>2010106</v>
      </c>
      <c r="B12" s="32" t="s">
        <v>393</v>
      </c>
      <c r="C12" s="31"/>
    </row>
    <row r="13" customHeight="1" spans="1:3">
      <c r="A13" s="32">
        <v>2010107</v>
      </c>
      <c r="B13" s="32" t="s">
        <v>394</v>
      </c>
      <c r="C13" s="31"/>
    </row>
    <row r="14" customHeight="1" spans="1:3">
      <c r="A14" s="32">
        <v>2010108</v>
      </c>
      <c r="B14" s="32" t="s">
        <v>395</v>
      </c>
      <c r="C14" s="31">
        <v>78</v>
      </c>
    </row>
    <row r="15" customHeight="1" spans="1:3">
      <c r="A15" s="32">
        <v>2010109</v>
      </c>
      <c r="B15" s="32" t="s">
        <v>396</v>
      </c>
      <c r="C15" s="31">
        <v>3</v>
      </c>
    </row>
    <row r="16" customHeight="1" spans="1:3">
      <c r="A16" s="32">
        <v>2010150</v>
      </c>
      <c r="B16" s="32" t="s">
        <v>397</v>
      </c>
      <c r="C16" s="31"/>
    </row>
    <row r="17" customHeight="1" spans="1:3">
      <c r="A17" s="32">
        <v>2010199</v>
      </c>
      <c r="B17" s="32" t="s">
        <v>398</v>
      </c>
      <c r="C17" s="31">
        <v>8</v>
      </c>
    </row>
    <row r="18" customHeight="1" spans="1:3">
      <c r="A18" s="32">
        <v>20102</v>
      </c>
      <c r="B18" s="30" t="s">
        <v>399</v>
      </c>
      <c r="C18" s="31">
        <f>SUM(C19:C26)</f>
        <v>273</v>
      </c>
    </row>
    <row r="19" customHeight="1" spans="1:3">
      <c r="A19" s="32">
        <v>2010201</v>
      </c>
      <c r="B19" s="32" t="s">
        <v>388</v>
      </c>
      <c r="C19" s="31">
        <v>225</v>
      </c>
    </row>
    <row r="20" customHeight="1" spans="1:3">
      <c r="A20" s="32">
        <v>2010202</v>
      </c>
      <c r="B20" s="32" t="s">
        <v>389</v>
      </c>
      <c r="C20" s="31"/>
    </row>
    <row r="21" customHeight="1" spans="1:3">
      <c r="A21" s="32">
        <v>2010203</v>
      </c>
      <c r="B21" s="32" t="s">
        <v>390</v>
      </c>
      <c r="C21" s="31"/>
    </row>
    <row r="22" customHeight="1" spans="1:3">
      <c r="A22" s="32">
        <v>2010204</v>
      </c>
      <c r="B22" s="32" t="s">
        <v>400</v>
      </c>
      <c r="C22" s="31">
        <v>12</v>
      </c>
    </row>
    <row r="23" customHeight="1" spans="1:3">
      <c r="A23" s="32">
        <v>2010205</v>
      </c>
      <c r="B23" s="32" t="s">
        <v>401</v>
      </c>
      <c r="C23" s="31">
        <v>19</v>
      </c>
    </row>
    <row r="24" customHeight="1" spans="1:3">
      <c r="A24" s="32">
        <v>2010206</v>
      </c>
      <c r="B24" s="32" t="s">
        <v>402</v>
      </c>
      <c r="C24" s="31"/>
    </row>
    <row r="25" customHeight="1" spans="1:3">
      <c r="A25" s="32">
        <v>2010250</v>
      </c>
      <c r="B25" s="32" t="s">
        <v>397</v>
      </c>
      <c r="C25" s="31"/>
    </row>
    <row r="26" customHeight="1" spans="1:3">
      <c r="A26" s="32">
        <v>2010299</v>
      </c>
      <c r="B26" s="32" t="s">
        <v>403</v>
      </c>
      <c r="C26" s="31">
        <v>17</v>
      </c>
    </row>
    <row r="27" customHeight="1" spans="1:3">
      <c r="A27" s="32">
        <v>20103</v>
      </c>
      <c r="B27" s="30" t="s">
        <v>404</v>
      </c>
      <c r="C27" s="31">
        <f>SUM(C28:C36)</f>
        <v>13998</v>
      </c>
    </row>
    <row r="28" customHeight="1" spans="1:3">
      <c r="A28" s="32">
        <v>2010301</v>
      </c>
      <c r="B28" s="32" t="s">
        <v>388</v>
      </c>
      <c r="C28" s="31">
        <v>6493</v>
      </c>
    </row>
    <row r="29" customHeight="1" spans="1:3">
      <c r="A29" s="32">
        <v>2010302</v>
      </c>
      <c r="B29" s="32" t="s">
        <v>389</v>
      </c>
      <c r="C29" s="31">
        <v>332</v>
      </c>
    </row>
    <row r="30" customHeight="1" spans="1:3">
      <c r="A30" s="32">
        <v>2010303</v>
      </c>
      <c r="B30" s="32" t="s">
        <v>390</v>
      </c>
      <c r="C30" s="31"/>
    </row>
    <row r="31" customHeight="1" spans="1:3">
      <c r="A31" s="32">
        <v>2010304</v>
      </c>
      <c r="B31" s="32" t="s">
        <v>405</v>
      </c>
      <c r="C31" s="31"/>
    </row>
    <row r="32" customHeight="1" spans="1:3">
      <c r="A32" s="32">
        <v>2010305</v>
      </c>
      <c r="B32" s="32" t="s">
        <v>406</v>
      </c>
      <c r="C32" s="31">
        <v>753</v>
      </c>
    </row>
    <row r="33" customHeight="1" spans="1:3">
      <c r="A33" s="32">
        <v>2010306</v>
      </c>
      <c r="B33" s="32" t="s">
        <v>407</v>
      </c>
      <c r="C33" s="31"/>
    </row>
    <row r="34" customHeight="1" spans="1:3">
      <c r="A34" s="32">
        <v>2010309</v>
      </c>
      <c r="B34" s="32" t="s">
        <v>408</v>
      </c>
      <c r="C34" s="31"/>
    </row>
    <row r="35" customHeight="1" spans="1:3">
      <c r="A35" s="32">
        <v>2010350</v>
      </c>
      <c r="B35" s="32" t="s">
        <v>397</v>
      </c>
      <c r="C35" s="31">
        <v>3942</v>
      </c>
    </row>
    <row r="36" customHeight="1" spans="1:3">
      <c r="A36" s="32">
        <v>2010399</v>
      </c>
      <c r="B36" s="32" t="s">
        <v>409</v>
      </c>
      <c r="C36" s="31">
        <v>2478</v>
      </c>
    </row>
    <row r="37" customHeight="1" spans="1:3">
      <c r="A37" s="32">
        <v>20104</v>
      </c>
      <c r="B37" s="30" t="s">
        <v>410</v>
      </c>
      <c r="C37" s="31">
        <f>SUM(C38:C47)</f>
        <v>866</v>
      </c>
    </row>
    <row r="38" customHeight="1" spans="1:3">
      <c r="A38" s="32">
        <v>2010401</v>
      </c>
      <c r="B38" s="32" t="s">
        <v>388</v>
      </c>
      <c r="C38" s="31">
        <v>213</v>
      </c>
    </row>
    <row r="39" customHeight="1" spans="1:3">
      <c r="A39" s="32">
        <v>2010402</v>
      </c>
      <c r="B39" s="32" t="s">
        <v>389</v>
      </c>
      <c r="C39" s="31"/>
    </row>
    <row r="40" customHeight="1" spans="1:3">
      <c r="A40" s="32">
        <v>2010403</v>
      </c>
      <c r="B40" s="32" t="s">
        <v>390</v>
      </c>
      <c r="C40" s="31"/>
    </row>
    <row r="41" customHeight="1" spans="1:3">
      <c r="A41" s="32">
        <v>2010404</v>
      </c>
      <c r="B41" s="32" t="s">
        <v>411</v>
      </c>
      <c r="C41" s="31"/>
    </row>
    <row r="42" customHeight="1" spans="1:3">
      <c r="A42" s="32">
        <v>2010405</v>
      </c>
      <c r="B42" s="32" t="s">
        <v>412</v>
      </c>
      <c r="C42" s="31"/>
    </row>
    <row r="43" customHeight="1" spans="1:3">
      <c r="A43" s="32">
        <v>2010406</v>
      </c>
      <c r="B43" s="32" t="s">
        <v>413</v>
      </c>
      <c r="C43" s="31"/>
    </row>
    <row r="44" customHeight="1" spans="1:3">
      <c r="A44" s="32">
        <v>2010407</v>
      </c>
      <c r="B44" s="32" t="s">
        <v>414</v>
      </c>
      <c r="C44" s="31"/>
    </row>
    <row r="45" customHeight="1" spans="1:3">
      <c r="A45" s="32">
        <v>2010408</v>
      </c>
      <c r="B45" s="32" t="s">
        <v>415</v>
      </c>
      <c r="C45" s="31"/>
    </row>
    <row r="46" customHeight="1" spans="1:3">
      <c r="A46" s="32">
        <v>2010450</v>
      </c>
      <c r="B46" s="32" t="s">
        <v>397</v>
      </c>
      <c r="C46" s="31">
        <v>350</v>
      </c>
    </row>
    <row r="47" customHeight="1" spans="1:3">
      <c r="A47" s="32">
        <v>2010499</v>
      </c>
      <c r="B47" s="32" t="s">
        <v>416</v>
      </c>
      <c r="C47" s="31">
        <v>303</v>
      </c>
    </row>
    <row r="48" customHeight="1" spans="1:3">
      <c r="A48" s="32">
        <v>20105</v>
      </c>
      <c r="B48" s="30" t="s">
        <v>417</v>
      </c>
      <c r="C48" s="31">
        <f>SUM(C49:C58)</f>
        <v>252</v>
      </c>
    </row>
    <row r="49" customHeight="1" spans="1:3">
      <c r="A49" s="32">
        <v>2010501</v>
      </c>
      <c r="B49" s="32" t="s">
        <v>388</v>
      </c>
      <c r="C49" s="31">
        <v>88</v>
      </c>
    </row>
    <row r="50" customHeight="1" spans="1:3">
      <c r="A50" s="32">
        <v>2010502</v>
      </c>
      <c r="B50" s="32" t="s">
        <v>389</v>
      </c>
      <c r="C50" s="31"/>
    </row>
    <row r="51" customHeight="1" spans="1:3">
      <c r="A51" s="32">
        <v>2010503</v>
      </c>
      <c r="B51" s="32" t="s">
        <v>390</v>
      </c>
      <c r="C51" s="31"/>
    </row>
    <row r="52" customHeight="1" spans="1:3">
      <c r="A52" s="32">
        <v>2010504</v>
      </c>
      <c r="B52" s="32" t="s">
        <v>418</v>
      </c>
      <c r="C52" s="31"/>
    </row>
    <row r="53" customHeight="1" spans="1:3">
      <c r="A53" s="32">
        <v>2010505</v>
      </c>
      <c r="B53" s="32" t="s">
        <v>419</v>
      </c>
      <c r="C53" s="31">
        <v>9</v>
      </c>
    </row>
    <row r="54" customHeight="1" spans="1:3">
      <c r="A54" s="32">
        <v>2010506</v>
      </c>
      <c r="B54" s="32" t="s">
        <v>420</v>
      </c>
      <c r="C54" s="31"/>
    </row>
    <row r="55" customHeight="1" spans="1:3">
      <c r="A55" s="32">
        <v>2010507</v>
      </c>
      <c r="B55" s="32" t="s">
        <v>421</v>
      </c>
      <c r="C55" s="31">
        <v>70</v>
      </c>
    </row>
    <row r="56" customHeight="1" spans="1:3">
      <c r="A56" s="32">
        <v>2010508</v>
      </c>
      <c r="B56" s="32" t="s">
        <v>422</v>
      </c>
      <c r="C56" s="31">
        <v>28</v>
      </c>
    </row>
    <row r="57" customHeight="1" spans="1:3">
      <c r="A57" s="32">
        <v>2010550</v>
      </c>
      <c r="B57" s="32" t="s">
        <v>397</v>
      </c>
      <c r="C57" s="31">
        <v>52</v>
      </c>
    </row>
    <row r="58" customHeight="1" spans="1:3">
      <c r="A58" s="32">
        <v>2010599</v>
      </c>
      <c r="B58" s="32" t="s">
        <v>423</v>
      </c>
      <c r="C58" s="31">
        <v>5</v>
      </c>
    </row>
    <row r="59" customHeight="1" spans="1:3">
      <c r="A59" s="32">
        <v>20106</v>
      </c>
      <c r="B59" s="30" t="s">
        <v>424</v>
      </c>
      <c r="C59" s="31">
        <f>SUM(C60:C69)</f>
        <v>1296</v>
      </c>
    </row>
    <row r="60" customHeight="1" spans="1:3">
      <c r="A60" s="32">
        <v>2010601</v>
      </c>
      <c r="B60" s="32" t="s">
        <v>388</v>
      </c>
      <c r="C60" s="31">
        <v>347</v>
      </c>
    </row>
    <row r="61" customHeight="1" spans="1:3">
      <c r="A61" s="32">
        <v>2010602</v>
      </c>
      <c r="B61" s="32" t="s">
        <v>389</v>
      </c>
      <c r="C61" s="31"/>
    </row>
    <row r="62" customHeight="1" spans="1:3">
      <c r="A62" s="32">
        <v>2010603</v>
      </c>
      <c r="B62" s="32" t="s">
        <v>390</v>
      </c>
      <c r="C62" s="31"/>
    </row>
    <row r="63" customHeight="1" spans="1:3">
      <c r="A63" s="32">
        <v>2010604</v>
      </c>
      <c r="B63" s="32" t="s">
        <v>425</v>
      </c>
      <c r="C63" s="31"/>
    </row>
    <row r="64" customHeight="1" spans="1:3">
      <c r="A64" s="32">
        <v>2010605</v>
      </c>
      <c r="B64" s="32" t="s">
        <v>426</v>
      </c>
      <c r="C64" s="31"/>
    </row>
    <row r="65" customHeight="1" spans="1:3">
      <c r="A65" s="32">
        <v>2010606</v>
      </c>
      <c r="B65" s="32" t="s">
        <v>427</v>
      </c>
      <c r="C65" s="31"/>
    </row>
    <row r="66" customHeight="1" spans="1:3">
      <c r="A66" s="32">
        <v>2010607</v>
      </c>
      <c r="B66" s="32" t="s">
        <v>428</v>
      </c>
      <c r="C66" s="31">
        <v>4</v>
      </c>
    </row>
    <row r="67" customHeight="1" spans="1:3">
      <c r="A67" s="32">
        <v>2010608</v>
      </c>
      <c r="B67" s="32" t="s">
        <v>429</v>
      </c>
      <c r="C67" s="31"/>
    </row>
    <row r="68" customHeight="1" spans="1:3">
      <c r="A68" s="32">
        <v>2010650</v>
      </c>
      <c r="B68" s="32" t="s">
        <v>397</v>
      </c>
      <c r="C68" s="31">
        <v>483</v>
      </c>
    </row>
    <row r="69" customHeight="1" spans="1:3">
      <c r="A69" s="32">
        <v>2010699</v>
      </c>
      <c r="B69" s="32" t="s">
        <v>430</v>
      </c>
      <c r="C69" s="31">
        <v>462</v>
      </c>
    </row>
    <row r="70" customHeight="1" spans="1:3">
      <c r="A70" s="32">
        <v>20107</v>
      </c>
      <c r="B70" s="30" t="s">
        <v>431</v>
      </c>
      <c r="C70" s="31">
        <f>SUM(C71:C77)</f>
        <v>1500</v>
      </c>
    </row>
    <row r="71" customHeight="1" spans="1:3">
      <c r="A71" s="32">
        <v>2010701</v>
      </c>
      <c r="B71" s="32" t="s">
        <v>388</v>
      </c>
      <c r="C71" s="31"/>
    </row>
    <row r="72" customHeight="1" spans="1:3">
      <c r="A72" s="32">
        <v>2010702</v>
      </c>
      <c r="B72" s="32" t="s">
        <v>389</v>
      </c>
      <c r="C72" s="31"/>
    </row>
    <row r="73" customHeight="1" spans="1:3">
      <c r="A73" s="32">
        <v>2010703</v>
      </c>
      <c r="B73" s="32" t="s">
        <v>390</v>
      </c>
      <c r="C73" s="31"/>
    </row>
    <row r="74" customHeight="1" spans="1:3">
      <c r="A74" s="32">
        <v>2010709</v>
      </c>
      <c r="B74" s="32" t="s">
        <v>428</v>
      </c>
      <c r="C74" s="31"/>
    </row>
    <row r="75" customHeight="1" spans="1:3">
      <c r="A75" s="32">
        <v>2010710</v>
      </c>
      <c r="B75" s="32" t="s">
        <v>432</v>
      </c>
      <c r="C75" s="31">
        <v>1500</v>
      </c>
    </row>
    <row r="76" customHeight="1" spans="1:3">
      <c r="A76" s="32">
        <v>2010750</v>
      </c>
      <c r="B76" s="32" t="s">
        <v>397</v>
      </c>
      <c r="C76" s="31"/>
    </row>
    <row r="77" customHeight="1" spans="1:3">
      <c r="A77" s="32">
        <v>2010799</v>
      </c>
      <c r="B77" s="32" t="s">
        <v>433</v>
      </c>
      <c r="C77" s="31"/>
    </row>
    <row r="78" customHeight="1" spans="1:3">
      <c r="A78" s="32">
        <v>20108</v>
      </c>
      <c r="B78" s="30" t="s">
        <v>434</v>
      </c>
      <c r="C78" s="31">
        <f>SUM(C79:C86)</f>
        <v>296</v>
      </c>
    </row>
    <row r="79" customHeight="1" spans="1:3">
      <c r="A79" s="32">
        <v>2010801</v>
      </c>
      <c r="B79" s="32" t="s">
        <v>388</v>
      </c>
      <c r="C79" s="31">
        <v>172</v>
      </c>
    </row>
    <row r="80" customHeight="1" spans="1:3">
      <c r="A80" s="32">
        <v>2010802</v>
      </c>
      <c r="B80" s="32" t="s">
        <v>389</v>
      </c>
      <c r="C80" s="31"/>
    </row>
    <row r="81" customHeight="1" spans="1:3">
      <c r="A81" s="32">
        <v>2010803</v>
      </c>
      <c r="B81" s="32" t="s">
        <v>390</v>
      </c>
      <c r="C81" s="31"/>
    </row>
    <row r="82" customHeight="1" spans="1:3">
      <c r="A82" s="32">
        <v>2010804</v>
      </c>
      <c r="B82" s="32" t="s">
        <v>435</v>
      </c>
      <c r="C82" s="31">
        <v>28</v>
      </c>
    </row>
    <row r="83" customHeight="1" spans="1:3">
      <c r="A83" s="32">
        <v>2010805</v>
      </c>
      <c r="B83" s="32" t="s">
        <v>436</v>
      </c>
      <c r="C83" s="31"/>
    </row>
    <row r="84" customHeight="1" spans="1:3">
      <c r="A84" s="32">
        <v>2010806</v>
      </c>
      <c r="B84" s="32" t="s">
        <v>428</v>
      </c>
      <c r="C84" s="31"/>
    </row>
    <row r="85" customHeight="1" spans="1:3">
      <c r="A85" s="32">
        <v>2010850</v>
      </c>
      <c r="B85" s="32" t="s">
        <v>397</v>
      </c>
      <c r="C85" s="31">
        <v>96</v>
      </c>
    </row>
    <row r="86" customHeight="1" spans="1:3">
      <c r="A86" s="32">
        <v>2010899</v>
      </c>
      <c r="B86" s="32" t="s">
        <v>437</v>
      </c>
      <c r="C86" s="31"/>
    </row>
    <row r="87" customHeight="1" spans="1:3">
      <c r="A87" s="32">
        <v>20109</v>
      </c>
      <c r="B87" s="30" t="s">
        <v>438</v>
      </c>
      <c r="C87" s="31">
        <f>SUM(C88:C99)</f>
        <v>0</v>
      </c>
    </row>
    <row r="88" customHeight="1" spans="1:3">
      <c r="A88" s="32">
        <v>2010901</v>
      </c>
      <c r="B88" s="32" t="s">
        <v>388</v>
      </c>
      <c r="C88" s="31"/>
    </row>
    <row r="89" customHeight="1" spans="1:3">
      <c r="A89" s="32">
        <v>2010902</v>
      </c>
      <c r="B89" s="32" t="s">
        <v>389</v>
      </c>
      <c r="C89" s="31"/>
    </row>
    <row r="90" customHeight="1" spans="1:3">
      <c r="A90" s="32">
        <v>2010903</v>
      </c>
      <c r="B90" s="32" t="s">
        <v>390</v>
      </c>
      <c r="C90" s="31"/>
    </row>
    <row r="91" customHeight="1" spans="1:3">
      <c r="A91" s="32">
        <v>2010905</v>
      </c>
      <c r="B91" s="32" t="s">
        <v>439</v>
      </c>
      <c r="C91" s="31"/>
    </row>
    <row r="92" customHeight="1" spans="1:3">
      <c r="A92" s="32">
        <v>2010907</v>
      </c>
      <c r="B92" s="32" t="s">
        <v>440</v>
      </c>
      <c r="C92" s="31"/>
    </row>
    <row r="93" customHeight="1" spans="1:3">
      <c r="A93" s="32">
        <v>2010908</v>
      </c>
      <c r="B93" s="32" t="s">
        <v>428</v>
      </c>
      <c r="C93" s="31"/>
    </row>
    <row r="94" customHeight="1" spans="1:3">
      <c r="A94" s="32">
        <v>2010909</v>
      </c>
      <c r="B94" s="32" t="s">
        <v>441</v>
      </c>
      <c r="C94" s="31"/>
    </row>
    <row r="95" customHeight="1" spans="1:3">
      <c r="A95" s="32">
        <v>2010910</v>
      </c>
      <c r="B95" s="32" t="s">
        <v>442</v>
      </c>
      <c r="C95" s="31"/>
    </row>
    <row r="96" customHeight="1" spans="1:3">
      <c r="A96" s="32">
        <v>2010911</v>
      </c>
      <c r="B96" s="32" t="s">
        <v>443</v>
      </c>
      <c r="C96" s="31"/>
    </row>
    <row r="97" customHeight="1" spans="1:3">
      <c r="A97" s="32">
        <v>2010912</v>
      </c>
      <c r="B97" s="32" t="s">
        <v>444</v>
      </c>
      <c r="C97" s="31"/>
    </row>
    <row r="98" customHeight="1" spans="1:3">
      <c r="A98" s="32">
        <v>2010950</v>
      </c>
      <c r="B98" s="32" t="s">
        <v>397</v>
      </c>
      <c r="C98" s="31"/>
    </row>
    <row r="99" customHeight="1" spans="1:3">
      <c r="A99" s="32">
        <v>2010999</v>
      </c>
      <c r="B99" s="32" t="s">
        <v>445</v>
      </c>
      <c r="C99" s="31"/>
    </row>
    <row r="100" customHeight="1" spans="1:3">
      <c r="A100" s="32">
        <v>20111</v>
      </c>
      <c r="B100" s="30" t="s">
        <v>446</v>
      </c>
      <c r="C100" s="31">
        <f>SUM(C101:C108)</f>
        <v>1554</v>
      </c>
    </row>
    <row r="101" customHeight="1" spans="1:3">
      <c r="A101" s="32">
        <v>2011101</v>
      </c>
      <c r="B101" s="32" t="s">
        <v>388</v>
      </c>
      <c r="C101" s="31">
        <v>894</v>
      </c>
    </row>
    <row r="102" customHeight="1" spans="1:3">
      <c r="A102" s="32">
        <v>2011102</v>
      </c>
      <c r="B102" s="32" t="s">
        <v>389</v>
      </c>
      <c r="C102" s="31"/>
    </row>
    <row r="103" customHeight="1" spans="1:3">
      <c r="A103" s="32">
        <v>2011103</v>
      </c>
      <c r="B103" s="32" t="s">
        <v>390</v>
      </c>
      <c r="C103" s="31"/>
    </row>
    <row r="104" customHeight="1" spans="1:3">
      <c r="A104" s="32">
        <v>2011104</v>
      </c>
      <c r="B104" s="32" t="s">
        <v>447</v>
      </c>
      <c r="C104" s="31">
        <v>296</v>
      </c>
    </row>
    <row r="105" customHeight="1" spans="1:3">
      <c r="A105" s="32">
        <v>2011105</v>
      </c>
      <c r="B105" s="32" t="s">
        <v>448</v>
      </c>
      <c r="C105" s="31"/>
    </row>
    <row r="106" customHeight="1" spans="1:3">
      <c r="A106" s="32">
        <v>2011106</v>
      </c>
      <c r="B106" s="32" t="s">
        <v>449</v>
      </c>
      <c r="C106" s="31"/>
    </row>
    <row r="107" customHeight="1" spans="1:3">
      <c r="A107" s="32">
        <v>2011150</v>
      </c>
      <c r="B107" s="32" t="s">
        <v>397</v>
      </c>
      <c r="C107" s="31">
        <v>191</v>
      </c>
    </row>
    <row r="108" customHeight="1" spans="1:3">
      <c r="A108" s="32">
        <v>2011199</v>
      </c>
      <c r="B108" s="32" t="s">
        <v>450</v>
      </c>
      <c r="C108" s="31">
        <v>173</v>
      </c>
    </row>
    <row r="109" customHeight="1" spans="1:3">
      <c r="A109" s="32">
        <v>20113</v>
      </c>
      <c r="B109" s="30" t="s">
        <v>451</v>
      </c>
      <c r="C109" s="31">
        <f>SUM(C110:C119)</f>
        <v>1298</v>
      </c>
    </row>
    <row r="110" customHeight="1" spans="1:3">
      <c r="A110" s="32">
        <v>2011301</v>
      </c>
      <c r="B110" s="32" t="s">
        <v>388</v>
      </c>
      <c r="C110" s="31">
        <v>16</v>
      </c>
    </row>
    <row r="111" customHeight="1" spans="1:3">
      <c r="A111" s="32">
        <v>2011302</v>
      </c>
      <c r="B111" s="32" t="s">
        <v>389</v>
      </c>
      <c r="C111" s="31"/>
    </row>
    <row r="112" customHeight="1" spans="1:3">
      <c r="A112" s="32">
        <v>2011303</v>
      </c>
      <c r="B112" s="32" t="s">
        <v>390</v>
      </c>
      <c r="C112" s="31"/>
    </row>
    <row r="113" customHeight="1" spans="1:3">
      <c r="A113" s="32">
        <v>2011304</v>
      </c>
      <c r="B113" s="32" t="s">
        <v>452</v>
      </c>
      <c r="C113" s="31"/>
    </row>
    <row r="114" customHeight="1" spans="1:3">
      <c r="A114" s="32">
        <v>2011305</v>
      </c>
      <c r="B114" s="32" t="s">
        <v>453</v>
      </c>
      <c r="C114" s="31"/>
    </row>
    <row r="115" customHeight="1" spans="1:3">
      <c r="A115" s="32">
        <v>2011306</v>
      </c>
      <c r="B115" s="32" t="s">
        <v>454</v>
      </c>
      <c r="C115" s="31"/>
    </row>
    <row r="116" customHeight="1" spans="1:3">
      <c r="A116" s="32">
        <v>2011307</v>
      </c>
      <c r="B116" s="32" t="s">
        <v>455</v>
      </c>
      <c r="C116" s="31"/>
    </row>
    <row r="117" customHeight="1" spans="1:3">
      <c r="A117" s="32">
        <v>2011308</v>
      </c>
      <c r="B117" s="32" t="s">
        <v>456</v>
      </c>
      <c r="C117" s="31">
        <v>874</v>
      </c>
    </row>
    <row r="118" customHeight="1" spans="1:3">
      <c r="A118" s="32">
        <v>2011350</v>
      </c>
      <c r="B118" s="32" t="s">
        <v>397</v>
      </c>
      <c r="C118" s="31">
        <v>361</v>
      </c>
    </row>
    <row r="119" customHeight="1" spans="1:3">
      <c r="A119" s="32">
        <v>2011399</v>
      </c>
      <c r="B119" s="32" t="s">
        <v>457</v>
      </c>
      <c r="C119" s="31">
        <v>47</v>
      </c>
    </row>
    <row r="120" customHeight="1" spans="1:3">
      <c r="A120" s="32">
        <v>20114</v>
      </c>
      <c r="B120" s="30" t="s">
        <v>458</v>
      </c>
      <c r="C120" s="31">
        <f>SUM(C121:C131)</f>
        <v>0</v>
      </c>
    </row>
    <row r="121" customHeight="1" spans="1:3">
      <c r="A121" s="32">
        <v>2011401</v>
      </c>
      <c r="B121" s="32" t="s">
        <v>388</v>
      </c>
      <c r="C121" s="31"/>
    </row>
    <row r="122" customHeight="1" spans="1:3">
      <c r="A122" s="32">
        <v>2011402</v>
      </c>
      <c r="B122" s="32" t="s">
        <v>389</v>
      </c>
      <c r="C122" s="31"/>
    </row>
    <row r="123" customHeight="1" spans="1:3">
      <c r="A123" s="32">
        <v>2011403</v>
      </c>
      <c r="B123" s="32" t="s">
        <v>390</v>
      </c>
      <c r="C123" s="31"/>
    </row>
    <row r="124" customHeight="1" spans="1:3">
      <c r="A124" s="32">
        <v>2011404</v>
      </c>
      <c r="B124" s="32" t="s">
        <v>459</v>
      </c>
      <c r="C124" s="31"/>
    </row>
    <row r="125" customHeight="1" spans="1:3">
      <c r="A125" s="32">
        <v>2011405</v>
      </c>
      <c r="B125" s="32" t="s">
        <v>460</v>
      </c>
      <c r="C125" s="31"/>
    </row>
    <row r="126" customHeight="1" spans="1:3">
      <c r="A126" s="32">
        <v>2011408</v>
      </c>
      <c r="B126" s="32" t="s">
        <v>461</v>
      </c>
      <c r="C126" s="31"/>
    </row>
    <row r="127" customHeight="1" spans="1:3">
      <c r="A127" s="32">
        <v>2011409</v>
      </c>
      <c r="B127" s="32" t="s">
        <v>462</v>
      </c>
      <c r="C127" s="31"/>
    </row>
    <row r="128" customHeight="1" spans="1:3">
      <c r="A128" s="32">
        <v>2011410</v>
      </c>
      <c r="B128" s="32" t="s">
        <v>463</v>
      </c>
      <c r="C128" s="31"/>
    </row>
    <row r="129" customHeight="1" spans="1:3">
      <c r="A129" s="32">
        <v>2011411</v>
      </c>
      <c r="B129" s="32" t="s">
        <v>464</v>
      </c>
      <c r="C129" s="31"/>
    </row>
    <row r="130" customHeight="1" spans="1:3">
      <c r="A130" s="32">
        <v>2011450</v>
      </c>
      <c r="B130" s="32" t="s">
        <v>397</v>
      </c>
      <c r="C130" s="31"/>
    </row>
    <row r="131" customHeight="1" spans="1:3">
      <c r="A131" s="32">
        <v>2011499</v>
      </c>
      <c r="B131" s="32" t="s">
        <v>465</v>
      </c>
      <c r="C131" s="31"/>
    </row>
    <row r="132" customHeight="1" spans="1:3">
      <c r="A132" s="32">
        <v>20123</v>
      </c>
      <c r="B132" s="30" t="s">
        <v>466</v>
      </c>
      <c r="C132" s="31">
        <f>SUM(C133:C138)</f>
        <v>40</v>
      </c>
    </row>
    <row r="133" customHeight="1" spans="1:3">
      <c r="A133" s="32">
        <v>2012301</v>
      </c>
      <c r="B133" s="32" t="s">
        <v>388</v>
      </c>
      <c r="C133" s="31"/>
    </row>
    <row r="134" customHeight="1" spans="1:3">
      <c r="A134" s="32">
        <v>2012302</v>
      </c>
      <c r="B134" s="32" t="s">
        <v>389</v>
      </c>
      <c r="C134" s="31"/>
    </row>
    <row r="135" customHeight="1" spans="1:3">
      <c r="A135" s="32">
        <v>2012303</v>
      </c>
      <c r="B135" s="32" t="s">
        <v>390</v>
      </c>
      <c r="C135" s="31"/>
    </row>
    <row r="136" customHeight="1" spans="1:3">
      <c r="A136" s="32">
        <v>2012304</v>
      </c>
      <c r="B136" s="32" t="s">
        <v>467</v>
      </c>
      <c r="C136" s="31">
        <v>40</v>
      </c>
    </row>
    <row r="137" customHeight="1" spans="1:3">
      <c r="A137" s="32">
        <v>2012350</v>
      </c>
      <c r="B137" s="32" t="s">
        <v>397</v>
      </c>
      <c r="C137" s="31"/>
    </row>
    <row r="138" customHeight="1" spans="1:3">
      <c r="A138" s="32">
        <v>2012399</v>
      </c>
      <c r="B138" s="32" t="s">
        <v>468</v>
      </c>
      <c r="C138" s="31"/>
    </row>
    <row r="139" customHeight="1" spans="1:3">
      <c r="A139" s="32">
        <v>20125</v>
      </c>
      <c r="B139" s="30" t="s">
        <v>469</v>
      </c>
      <c r="C139" s="31">
        <f>SUM(C140:C146)</f>
        <v>0</v>
      </c>
    </row>
    <row r="140" customHeight="1" spans="1:3">
      <c r="A140" s="32">
        <v>2012501</v>
      </c>
      <c r="B140" s="32" t="s">
        <v>388</v>
      </c>
      <c r="C140" s="31"/>
    </row>
    <row r="141" customHeight="1" spans="1:3">
      <c r="A141" s="32">
        <v>2012502</v>
      </c>
      <c r="B141" s="32" t="s">
        <v>389</v>
      </c>
      <c r="C141" s="31"/>
    </row>
    <row r="142" customHeight="1" spans="1:3">
      <c r="A142" s="32">
        <v>2012503</v>
      </c>
      <c r="B142" s="32" t="s">
        <v>390</v>
      </c>
      <c r="C142" s="31"/>
    </row>
    <row r="143" customHeight="1" spans="1:3">
      <c r="A143" s="32">
        <v>2012504</v>
      </c>
      <c r="B143" s="32" t="s">
        <v>470</v>
      </c>
      <c r="C143" s="31"/>
    </row>
    <row r="144" customHeight="1" spans="1:3">
      <c r="A144" s="32">
        <v>2012505</v>
      </c>
      <c r="B144" s="32" t="s">
        <v>471</v>
      </c>
      <c r="C144" s="31"/>
    </row>
    <row r="145" customHeight="1" spans="1:3">
      <c r="A145" s="32">
        <v>2012550</v>
      </c>
      <c r="B145" s="32" t="s">
        <v>397</v>
      </c>
      <c r="C145" s="31"/>
    </row>
    <row r="146" customHeight="1" spans="1:3">
      <c r="A146" s="32">
        <v>2012599</v>
      </c>
      <c r="B146" s="32" t="s">
        <v>472</v>
      </c>
      <c r="C146" s="31"/>
    </row>
    <row r="147" customHeight="1" spans="1:3">
      <c r="A147" s="32">
        <v>20126</v>
      </c>
      <c r="B147" s="30" t="s">
        <v>473</v>
      </c>
      <c r="C147" s="31">
        <f>SUM(C148:C152)</f>
        <v>122</v>
      </c>
    </row>
    <row r="148" customHeight="1" spans="1:3">
      <c r="A148" s="32">
        <v>2012601</v>
      </c>
      <c r="B148" s="32" t="s">
        <v>388</v>
      </c>
      <c r="C148" s="31"/>
    </row>
    <row r="149" customHeight="1" spans="1:3">
      <c r="A149" s="32">
        <v>2012602</v>
      </c>
      <c r="B149" s="32" t="s">
        <v>389</v>
      </c>
      <c r="C149" s="31"/>
    </row>
    <row r="150" customHeight="1" spans="1:3">
      <c r="A150" s="32">
        <v>2012603</v>
      </c>
      <c r="B150" s="32" t="s">
        <v>390</v>
      </c>
      <c r="C150" s="31"/>
    </row>
    <row r="151" customHeight="1" spans="1:3">
      <c r="A151" s="32">
        <v>2012604</v>
      </c>
      <c r="B151" s="32" t="s">
        <v>474</v>
      </c>
      <c r="C151" s="31">
        <v>113</v>
      </c>
    </row>
    <row r="152" customHeight="1" spans="1:3">
      <c r="A152" s="32">
        <v>2012699</v>
      </c>
      <c r="B152" s="32" t="s">
        <v>475</v>
      </c>
      <c r="C152" s="31">
        <v>9</v>
      </c>
    </row>
    <row r="153" customHeight="1" spans="1:3">
      <c r="A153" s="32">
        <v>20128</v>
      </c>
      <c r="B153" s="30" t="s">
        <v>476</v>
      </c>
      <c r="C153" s="31">
        <f>SUM(C154:C159)</f>
        <v>39</v>
      </c>
    </row>
    <row r="154" customHeight="1" spans="1:3">
      <c r="A154" s="32">
        <v>2012801</v>
      </c>
      <c r="B154" s="32" t="s">
        <v>388</v>
      </c>
      <c r="C154" s="31">
        <v>34</v>
      </c>
    </row>
    <row r="155" customHeight="1" spans="1:3">
      <c r="A155" s="32">
        <v>2012802</v>
      </c>
      <c r="B155" s="32" t="s">
        <v>389</v>
      </c>
      <c r="C155" s="31">
        <v>5</v>
      </c>
    </row>
    <row r="156" customHeight="1" spans="1:3">
      <c r="A156" s="32">
        <v>2012803</v>
      </c>
      <c r="B156" s="32" t="s">
        <v>390</v>
      </c>
      <c r="C156" s="31"/>
    </row>
    <row r="157" customHeight="1" spans="1:3">
      <c r="A157" s="32">
        <v>2012804</v>
      </c>
      <c r="B157" s="32" t="s">
        <v>402</v>
      </c>
      <c r="C157" s="31"/>
    </row>
    <row r="158" customHeight="1" spans="1:3">
      <c r="A158" s="32">
        <v>2012850</v>
      </c>
      <c r="B158" s="32" t="s">
        <v>397</v>
      </c>
      <c r="C158" s="31"/>
    </row>
    <row r="159" customHeight="1" spans="1:3">
      <c r="A159" s="32">
        <v>2012899</v>
      </c>
      <c r="B159" s="32" t="s">
        <v>477</v>
      </c>
      <c r="C159" s="31"/>
    </row>
    <row r="160" customHeight="1" spans="1:3">
      <c r="A160" s="32">
        <v>20129</v>
      </c>
      <c r="B160" s="30" t="s">
        <v>478</v>
      </c>
      <c r="C160" s="31">
        <f>SUM(C161:C166)</f>
        <v>711</v>
      </c>
    </row>
    <row r="161" customHeight="1" spans="1:3">
      <c r="A161" s="32">
        <v>2012901</v>
      </c>
      <c r="B161" s="32" t="s">
        <v>388</v>
      </c>
      <c r="C161" s="31">
        <v>205</v>
      </c>
    </row>
    <row r="162" customHeight="1" spans="1:3">
      <c r="A162" s="32">
        <v>2012902</v>
      </c>
      <c r="B162" s="32" t="s">
        <v>389</v>
      </c>
      <c r="C162" s="31"/>
    </row>
    <row r="163" customHeight="1" spans="1:3">
      <c r="A163" s="32">
        <v>2012903</v>
      </c>
      <c r="B163" s="32" t="s">
        <v>390</v>
      </c>
      <c r="C163" s="31"/>
    </row>
    <row r="164" customHeight="1" spans="1:3">
      <c r="A164" s="32">
        <v>2012906</v>
      </c>
      <c r="B164" s="32" t="s">
        <v>479</v>
      </c>
      <c r="C164" s="31">
        <v>93</v>
      </c>
    </row>
    <row r="165" customHeight="1" spans="1:3">
      <c r="A165" s="32">
        <v>2012950</v>
      </c>
      <c r="B165" s="32" t="s">
        <v>397</v>
      </c>
      <c r="C165" s="31">
        <v>358</v>
      </c>
    </row>
    <row r="166" customHeight="1" spans="1:3">
      <c r="A166" s="32">
        <v>2012999</v>
      </c>
      <c r="B166" s="32" t="s">
        <v>480</v>
      </c>
      <c r="C166" s="31">
        <v>55</v>
      </c>
    </row>
    <row r="167" customHeight="1" spans="1:3">
      <c r="A167" s="32">
        <v>20131</v>
      </c>
      <c r="B167" s="30" t="s">
        <v>481</v>
      </c>
      <c r="C167" s="31">
        <f>SUM(C168:C173)</f>
        <v>821</v>
      </c>
    </row>
    <row r="168" customHeight="1" spans="1:3">
      <c r="A168" s="32">
        <v>2013101</v>
      </c>
      <c r="B168" s="32" t="s">
        <v>388</v>
      </c>
      <c r="C168" s="31">
        <v>230</v>
      </c>
    </row>
    <row r="169" customHeight="1" spans="1:3">
      <c r="A169" s="32">
        <v>2013102</v>
      </c>
      <c r="B169" s="32" t="s">
        <v>389</v>
      </c>
      <c r="C169" s="31"/>
    </row>
    <row r="170" customHeight="1" spans="1:3">
      <c r="A170" s="32">
        <v>2013103</v>
      </c>
      <c r="B170" s="32" t="s">
        <v>390</v>
      </c>
      <c r="C170" s="31"/>
    </row>
    <row r="171" customHeight="1" spans="1:3">
      <c r="A171" s="32">
        <v>2013105</v>
      </c>
      <c r="B171" s="32" t="s">
        <v>482</v>
      </c>
      <c r="C171" s="31">
        <v>45</v>
      </c>
    </row>
    <row r="172" customHeight="1" spans="1:3">
      <c r="A172" s="32">
        <v>2013150</v>
      </c>
      <c r="B172" s="32" t="s">
        <v>397</v>
      </c>
      <c r="C172" s="31">
        <v>435</v>
      </c>
    </row>
    <row r="173" customHeight="1" spans="1:3">
      <c r="A173" s="32">
        <v>2013199</v>
      </c>
      <c r="B173" s="32" t="s">
        <v>483</v>
      </c>
      <c r="C173" s="31">
        <v>111</v>
      </c>
    </row>
    <row r="174" customHeight="1" spans="1:3">
      <c r="A174" s="32">
        <v>20132</v>
      </c>
      <c r="B174" s="30" t="s">
        <v>484</v>
      </c>
      <c r="C174" s="31">
        <f>SUM(C175:C180)</f>
        <v>618</v>
      </c>
    </row>
    <row r="175" customHeight="1" spans="1:3">
      <c r="A175" s="32">
        <v>2013201</v>
      </c>
      <c r="B175" s="32" t="s">
        <v>388</v>
      </c>
      <c r="C175" s="31">
        <v>182</v>
      </c>
    </row>
    <row r="176" customHeight="1" spans="1:3">
      <c r="A176" s="32">
        <v>2013202</v>
      </c>
      <c r="B176" s="32" t="s">
        <v>389</v>
      </c>
      <c r="C176" s="31">
        <v>5</v>
      </c>
    </row>
    <row r="177" customHeight="1" spans="1:3">
      <c r="A177" s="32">
        <v>2013203</v>
      </c>
      <c r="B177" s="32" t="s">
        <v>390</v>
      </c>
      <c r="C177" s="31"/>
    </row>
    <row r="178" customHeight="1" spans="1:3">
      <c r="A178" s="32">
        <v>2013204</v>
      </c>
      <c r="B178" s="32" t="s">
        <v>485</v>
      </c>
      <c r="C178" s="31"/>
    </row>
    <row r="179" customHeight="1" spans="1:3">
      <c r="A179" s="32">
        <v>2013250</v>
      </c>
      <c r="B179" s="32" t="s">
        <v>397</v>
      </c>
      <c r="C179" s="31">
        <v>176</v>
      </c>
    </row>
    <row r="180" customHeight="1" spans="1:3">
      <c r="A180" s="32">
        <v>2013299</v>
      </c>
      <c r="B180" s="32" t="s">
        <v>486</v>
      </c>
      <c r="C180" s="31">
        <v>255</v>
      </c>
    </row>
    <row r="181" customHeight="1" spans="1:3">
      <c r="A181" s="32">
        <v>20133</v>
      </c>
      <c r="B181" s="30" t="s">
        <v>487</v>
      </c>
      <c r="C181" s="31">
        <f>SUM(C182:C187)</f>
        <v>419</v>
      </c>
    </row>
    <row r="182" customHeight="1" spans="1:3">
      <c r="A182" s="32">
        <v>2013301</v>
      </c>
      <c r="B182" s="32" t="s">
        <v>388</v>
      </c>
      <c r="C182" s="31">
        <v>113</v>
      </c>
    </row>
    <row r="183" customHeight="1" spans="1:3">
      <c r="A183" s="32">
        <v>2013302</v>
      </c>
      <c r="B183" s="32" t="s">
        <v>389</v>
      </c>
      <c r="C183" s="31"/>
    </row>
    <row r="184" customHeight="1" spans="1:3">
      <c r="A184" s="32">
        <v>2013303</v>
      </c>
      <c r="B184" s="32" t="s">
        <v>390</v>
      </c>
      <c r="C184" s="31"/>
    </row>
    <row r="185" customHeight="1" spans="1:3">
      <c r="A185" s="32">
        <v>2013304</v>
      </c>
      <c r="B185" s="32" t="s">
        <v>488</v>
      </c>
      <c r="C185" s="31">
        <v>2</v>
      </c>
    </row>
    <row r="186" customHeight="1" spans="1:3">
      <c r="A186" s="32">
        <v>2013350</v>
      </c>
      <c r="B186" s="32" t="s">
        <v>397</v>
      </c>
      <c r="C186" s="31">
        <v>81</v>
      </c>
    </row>
    <row r="187" customHeight="1" spans="1:3">
      <c r="A187" s="32">
        <v>2013399</v>
      </c>
      <c r="B187" s="32" t="s">
        <v>489</v>
      </c>
      <c r="C187" s="31">
        <v>223</v>
      </c>
    </row>
    <row r="188" customHeight="1" spans="1:3">
      <c r="A188" s="32">
        <v>20134</v>
      </c>
      <c r="B188" s="30" t="s">
        <v>490</v>
      </c>
      <c r="C188" s="31">
        <f>SUM(C189:C195)</f>
        <v>122</v>
      </c>
    </row>
    <row r="189" customHeight="1" spans="1:3">
      <c r="A189" s="32">
        <v>2013401</v>
      </c>
      <c r="B189" s="32" t="s">
        <v>388</v>
      </c>
      <c r="C189" s="31">
        <v>97</v>
      </c>
    </row>
    <row r="190" customHeight="1" spans="1:3">
      <c r="A190" s="32">
        <v>2013402</v>
      </c>
      <c r="B190" s="32" t="s">
        <v>389</v>
      </c>
      <c r="C190" s="31">
        <v>6</v>
      </c>
    </row>
    <row r="191" customHeight="1" spans="1:3">
      <c r="A191" s="32">
        <v>2013403</v>
      </c>
      <c r="B191" s="32" t="s">
        <v>390</v>
      </c>
      <c r="C191" s="31"/>
    </row>
    <row r="192" customHeight="1" spans="1:3">
      <c r="A192" s="32">
        <v>2013404</v>
      </c>
      <c r="B192" s="32" t="s">
        <v>491</v>
      </c>
      <c r="C192" s="31">
        <v>6</v>
      </c>
    </row>
    <row r="193" customHeight="1" spans="1:3">
      <c r="A193" s="32">
        <v>2013405</v>
      </c>
      <c r="B193" s="32" t="s">
        <v>492</v>
      </c>
      <c r="C193" s="31"/>
    </row>
    <row r="194" customHeight="1" spans="1:3">
      <c r="A194" s="32">
        <v>2013450</v>
      </c>
      <c r="B194" s="32" t="s">
        <v>397</v>
      </c>
      <c r="C194" s="31">
        <v>10</v>
      </c>
    </row>
    <row r="195" customHeight="1" spans="1:3">
      <c r="A195" s="32">
        <v>2013499</v>
      </c>
      <c r="B195" s="32" t="s">
        <v>493</v>
      </c>
      <c r="C195" s="31">
        <v>3</v>
      </c>
    </row>
    <row r="196" customHeight="1" spans="1:3">
      <c r="A196" s="32">
        <v>20135</v>
      </c>
      <c r="B196" s="30" t="s">
        <v>494</v>
      </c>
      <c r="C196" s="31">
        <f>SUM(C197:C201)</f>
        <v>0</v>
      </c>
    </row>
    <row r="197" customHeight="1" spans="1:3">
      <c r="A197" s="32">
        <v>2013501</v>
      </c>
      <c r="B197" s="32" t="s">
        <v>388</v>
      </c>
      <c r="C197" s="31"/>
    </row>
    <row r="198" customHeight="1" spans="1:3">
      <c r="A198" s="32">
        <v>2013502</v>
      </c>
      <c r="B198" s="32" t="s">
        <v>389</v>
      </c>
      <c r="C198" s="31"/>
    </row>
    <row r="199" customHeight="1" spans="1:3">
      <c r="A199" s="32">
        <v>2013503</v>
      </c>
      <c r="B199" s="32" t="s">
        <v>390</v>
      </c>
      <c r="C199" s="31"/>
    </row>
    <row r="200" customHeight="1" spans="1:3">
      <c r="A200" s="32">
        <v>2013550</v>
      </c>
      <c r="B200" s="32" t="s">
        <v>397</v>
      </c>
      <c r="C200" s="31"/>
    </row>
    <row r="201" customHeight="1" spans="1:3">
      <c r="A201" s="32">
        <v>2013599</v>
      </c>
      <c r="B201" s="32" t="s">
        <v>495</v>
      </c>
      <c r="C201" s="31"/>
    </row>
    <row r="202" customHeight="1" spans="1:3">
      <c r="A202" s="32">
        <v>20136</v>
      </c>
      <c r="B202" s="30" t="s">
        <v>496</v>
      </c>
      <c r="C202" s="31">
        <f>SUM(C203:C207)</f>
        <v>470</v>
      </c>
    </row>
    <row r="203" customHeight="1" spans="1:3">
      <c r="A203" s="32">
        <v>2013601</v>
      </c>
      <c r="B203" s="32" t="s">
        <v>388</v>
      </c>
      <c r="C203" s="31">
        <v>149</v>
      </c>
    </row>
    <row r="204" customHeight="1" spans="1:3">
      <c r="A204" s="32">
        <v>2013602</v>
      </c>
      <c r="B204" s="32" t="s">
        <v>389</v>
      </c>
      <c r="C204" s="31">
        <v>14</v>
      </c>
    </row>
    <row r="205" customHeight="1" spans="1:3">
      <c r="A205" s="32">
        <v>2013603</v>
      </c>
      <c r="B205" s="32" t="s">
        <v>390</v>
      </c>
      <c r="C205" s="31"/>
    </row>
    <row r="206" customHeight="1" spans="1:3">
      <c r="A206" s="32">
        <v>2013650</v>
      </c>
      <c r="B206" s="32" t="s">
        <v>397</v>
      </c>
      <c r="C206" s="31">
        <v>291</v>
      </c>
    </row>
    <row r="207" customHeight="1" spans="1:3">
      <c r="A207" s="32">
        <v>2013699</v>
      </c>
      <c r="B207" s="32" t="s">
        <v>497</v>
      </c>
      <c r="C207" s="31">
        <v>16</v>
      </c>
    </row>
    <row r="208" customHeight="1" spans="1:3">
      <c r="A208" s="32">
        <v>20137</v>
      </c>
      <c r="B208" s="30" t="s">
        <v>498</v>
      </c>
      <c r="C208" s="31">
        <f>SUM(C209:C214)</f>
        <v>0</v>
      </c>
    </row>
    <row r="209" customHeight="1" spans="1:3">
      <c r="A209" s="32">
        <v>2013701</v>
      </c>
      <c r="B209" s="32" t="s">
        <v>388</v>
      </c>
      <c r="C209" s="31"/>
    </row>
    <row r="210" customHeight="1" spans="1:3">
      <c r="A210" s="32">
        <v>2013702</v>
      </c>
      <c r="B210" s="32" t="s">
        <v>389</v>
      </c>
      <c r="C210" s="31"/>
    </row>
    <row r="211" customHeight="1" spans="1:3">
      <c r="A211" s="32">
        <v>2013703</v>
      </c>
      <c r="B211" s="32" t="s">
        <v>390</v>
      </c>
      <c r="C211" s="31"/>
    </row>
    <row r="212" customHeight="1" spans="1:3">
      <c r="A212" s="32">
        <v>2013704</v>
      </c>
      <c r="B212" s="32" t="s">
        <v>499</v>
      </c>
      <c r="C212" s="31"/>
    </row>
    <row r="213" customHeight="1" spans="1:3">
      <c r="A213" s="32">
        <v>2013750</v>
      </c>
      <c r="B213" s="32" t="s">
        <v>397</v>
      </c>
      <c r="C213" s="31"/>
    </row>
    <row r="214" customHeight="1" spans="1:3">
      <c r="A214" s="32">
        <v>2013799</v>
      </c>
      <c r="B214" s="32" t="s">
        <v>500</v>
      </c>
      <c r="C214" s="31"/>
    </row>
    <row r="215" customHeight="1" spans="1:3">
      <c r="A215" s="32">
        <v>20138</v>
      </c>
      <c r="B215" s="30" t="s">
        <v>501</v>
      </c>
      <c r="C215" s="31">
        <f>SUM(C216:C229)</f>
        <v>1883</v>
      </c>
    </row>
    <row r="216" customHeight="1" spans="1:3">
      <c r="A216" s="32">
        <v>2013801</v>
      </c>
      <c r="B216" s="32" t="s">
        <v>388</v>
      </c>
      <c r="C216" s="31">
        <v>731</v>
      </c>
    </row>
    <row r="217" customHeight="1" spans="1:3">
      <c r="A217" s="32">
        <v>2013802</v>
      </c>
      <c r="B217" s="32" t="s">
        <v>389</v>
      </c>
      <c r="C217" s="31"/>
    </row>
    <row r="218" customHeight="1" spans="1:3">
      <c r="A218" s="32">
        <v>2013803</v>
      </c>
      <c r="B218" s="32" t="s">
        <v>390</v>
      </c>
      <c r="C218" s="31"/>
    </row>
    <row r="219" customHeight="1" spans="1:3">
      <c r="A219" s="32">
        <v>2013804</v>
      </c>
      <c r="B219" s="32" t="s">
        <v>502</v>
      </c>
      <c r="C219" s="31">
        <v>1</v>
      </c>
    </row>
    <row r="220" customHeight="1" spans="1:3">
      <c r="A220" s="32">
        <v>2013805</v>
      </c>
      <c r="B220" s="32" t="s">
        <v>503</v>
      </c>
      <c r="C220" s="31"/>
    </row>
    <row r="221" customHeight="1" spans="1:3">
      <c r="A221" s="32">
        <v>2013808</v>
      </c>
      <c r="B221" s="32" t="s">
        <v>428</v>
      </c>
      <c r="C221" s="31"/>
    </row>
    <row r="222" customHeight="1" spans="1:3">
      <c r="A222" s="32">
        <v>2013810</v>
      </c>
      <c r="B222" s="32" t="s">
        <v>504</v>
      </c>
      <c r="C222" s="31"/>
    </row>
    <row r="223" customHeight="1" spans="1:3">
      <c r="A223" s="32">
        <v>2013812</v>
      </c>
      <c r="B223" s="32" t="s">
        <v>505</v>
      </c>
      <c r="C223" s="31">
        <v>1</v>
      </c>
    </row>
    <row r="224" customHeight="1" spans="1:3">
      <c r="A224" s="32">
        <v>2013813</v>
      </c>
      <c r="B224" s="32" t="s">
        <v>506</v>
      </c>
      <c r="C224" s="31"/>
    </row>
    <row r="225" customHeight="1" spans="1:3">
      <c r="A225" s="32">
        <v>2013814</v>
      </c>
      <c r="B225" s="32" t="s">
        <v>507</v>
      </c>
      <c r="C225" s="31"/>
    </row>
    <row r="226" customHeight="1" spans="1:3">
      <c r="A226" s="32">
        <v>2013815</v>
      </c>
      <c r="B226" s="32" t="s">
        <v>508</v>
      </c>
      <c r="C226" s="31"/>
    </row>
    <row r="227" customHeight="1" spans="1:3">
      <c r="A227" s="32">
        <v>2013816</v>
      </c>
      <c r="B227" s="32" t="s">
        <v>509</v>
      </c>
      <c r="C227" s="31"/>
    </row>
    <row r="228" customHeight="1" spans="1:3">
      <c r="A228" s="32">
        <v>2013850</v>
      </c>
      <c r="B228" s="32" t="s">
        <v>397</v>
      </c>
      <c r="C228" s="31">
        <v>790</v>
      </c>
    </row>
    <row r="229" customHeight="1" spans="1:3">
      <c r="A229" s="32">
        <v>2013899</v>
      </c>
      <c r="B229" s="32" t="s">
        <v>510</v>
      </c>
      <c r="C229" s="31">
        <v>360</v>
      </c>
    </row>
    <row r="230" customHeight="1" spans="1:3">
      <c r="A230" s="32">
        <v>20139</v>
      </c>
      <c r="B230" s="30" t="s">
        <v>511</v>
      </c>
      <c r="C230" s="31">
        <f>SUM(C231:C236)</f>
        <v>37</v>
      </c>
    </row>
    <row r="231" customHeight="1" spans="1:3">
      <c r="A231" s="32">
        <v>2013901</v>
      </c>
      <c r="B231" s="32" t="s">
        <v>388</v>
      </c>
      <c r="C231" s="31">
        <v>37</v>
      </c>
    </row>
    <row r="232" customHeight="1" spans="1:3">
      <c r="A232" s="32">
        <v>2013902</v>
      </c>
      <c r="B232" s="32" t="s">
        <v>389</v>
      </c>
      <c r="C232" s="31"/>
    </row>
    <row r="233" customHeight="1" spans="1:3">
      <c r="A233" s="32">
        <v>2013903</v>
      </c>
      <c r="B233" s="32" t="s">
        <v>390</v>
      </c>
      <c r="C233" s="31"/>
    </row>
    <row r="234" customHeight="1" spans="1:3">
      <c r="A234" s="32">
        <v>2013904</v>
      </c>
      <c r="B234" s="32" t="s">
        <v>482</v>
      </c>
      <c r="C234" s="31"/>
    </row>
    <row r="235" customHeight="1" spans="1:3">
      <c r="A235" s="32">
        <v>2013950</v>
      </c>
      <c r="B235" s="32" t="s">
        <v>397</v>
      </c>
      <c r="C235" s="31"/>
    </row>
    <row r="236" customHeight="1" spans="1:3">
      <c r="A236" s="32">
        <v>2013999</v>
      </c>
      <c r="B236" s="32" t="s">
        <v>512</v>
      </c>
      <c r="C236" s="36"/>
    </row>
    <row r="237" customHeight="1" spans="1:3">
      <c r="A237" s="32">
        <v>20140</v>
      </c>
      <c r="B237" s="37" t="s">
        <v>513</v>
      </c>
      <c r="C237" s="31">
        <f>SUM(C238:C242)</f>
        <v>1382</v>
      </c>
    </row>
    <row r="238" customHeight="1" spans="1:3">
      <c r="A238" s="32">
        <v>2014001</v>
      </c>
      <c r="B238" s="32" t="s">
        <v>388</v>
      </c>
      <c r="C238" s="38"/>
    </row>
    <row r="239" customHeight="1" spans="1:3">
      <c r="A239" s="32">
        <v>2014002</v>
      </c>
      <c r="B239" s="32" t="s">
        <v>389</v>
      </c>
      <c r="C239" s="31"/>
    </row>
    <row r="240" customHeight="1" spans="1:3">
      <c r="A240" s="32">
        <v>2014003</v>
      </c>
      <c r="B240" s="32" t="s">
        <v>390</v>
      </c>
      <c r="C240" s="31"/>
    </row>
    <row r="241" customHeight="1" spans="1:3">
      <c r="A241" s="32">
        <v>2014004</v>
      </c>
      <c r="B241" s="32" t="s">
        <v>514</v>
      </c>
      <c r="C241" s="31">
        <v>778</v>
      </c>
    </row>
    <row r="242" customHeight="1" spans="1:3">
      <c r="A242" s="32">
        <v>2014099</v>
      </c>
      <c r="B242" s="32" t="s">
        <v>515</v>
      </c>
      <c r="C242" s="31">
        <v>604</v>
      </c>
    </row>
    <row r="243" customHeight="1" spans="1:3">
      <c r="A243" s="32">
        <v>20199</v>
      </c>
      <c r="B243" s="30" t="s">
        <v>516</v>
      </c>
      <c r="C243" s="31">
        <f>SUM(C244:C245)</f>
        <v>0</v>
      </c>
    </row>
    <row r="244" customHeight="1" spans="1:3">
      <c r="A244" s="32">
        <v>2019901</v>
      </c>
      <c r="B244" s="32" t="s">
        <v>517</v>
      </c>
      <c r="C244" s="31"/>
    </row>
    <row r="245" customHeight="1" spans="1:3">
      <c r="A245" s="32">
        <v>2019999</v>
      </c>
      <c r="B245" s="32" t="s">
        <v>518</v>
      </c>
      <c r="C245" s="31"/>
    </row>
    <row r="246" customHeight="1" spans="1:3">
      <c r="A246" s="32">
        <v>202</v>
      </c>
      <c r="B246" s="30" t="s">
        <v>519</v>
      </c>
      <c r="C246" s="31">
        <f>SUM(C247,C254,C257,C260,C266,C271,C273,C278,C284)</f>
        <v>0</v>
      </c>
    </row>
    <row r="247" customHeight="1" spans="1:3">
      <c r="A247" s="32">
        <v>20201</v>
      </c>
      <c r="B247" s="30" t="s">
        <v>520</v>
      </c>
      <c r="C247" s="31">
        <f>SUM(C248:C253)</f>
        <v>0</v>
      </c>
    </row>
    <row r="248" customHeight="1" spans="1:3">
      <c r="A248" s="32">
        <v>2020101</v>
      </c>
      <c r="B248" s="32" t="s">
        <v>388</v>
      </c>
      <c r="C248" s="31"/>
    </row>
    <row r="249" customHeight="1" spans="1:3">
      <c r="A249" s="32">
        <v>2020102</v>
      </c>
      <c r="B249" s="32" t="s">
        <v>389</v>
      </c>
      <c r="C249" s="31"/>
    </row>
    <row r="250" customHeight="1" spans="1:3">
      <c r="A250" s="32">
        <v>2020103</v>
      </c>
      <c r="B250" s="32" t="s">
        <v>390</v>
      </c>
      <c r="C250" s="31"/>
    </row>
    <row r="251" customHeight="1" spans="1:3">
      <c r="A251" s="32">
        <v>2020104</v>
      </c>
      <c r="B251" s="32" t="s">
        <v>482</v>
      </c>
      <c r="C251" s="31"/>
    </row>
    <row r="252" customHeight="1" spans="1:3">
      <c r="A252" s="32">
        <v>2020150</v>
      </c>
      <c r="B252" s="32" t="s">
        <v>397</v>
      </c>
      <c r="C252" s="31"/>
    </row>
    <row r="253" customHeight="1" spans="1:3">
      <c r="A253" s="32">
        <v>2020199</v>
      </c>
      <c r="B253" s="32" t="s">
        <v>521</v>
      </c>
      <c r="C253" s="31"/>
    </row>
    <row r="254" customHeight="1" spans="1:3">
      <c r="A254" s="32">
        <v>20202</v>
      </c>
      <c r="B254" s="30" t="s">
        <v>522</v>
      </c>
      <c r="C254" s="31">
        <f>SUM(C255:C256)</f>
        <v>0</v>
      </c>
    </row>
    <row r="255" customHeight="1" spans="1:3">
      <c r="A255" s="32">
        <v>2020201</v>
      </c>
      <c r="B255" s="32" t="s">
        <v>523</v>
      </c>
      <c r="C255" s="31"/>
    </row>
    <row r="256" customHeight="1" spans="1:3">
      <c r="A256" s="32">
        <v>2020202</v>
      </c>
      <c r="B256" s="32" t="s">
        <v>524</v>
      </c>
      <c r="C256" s="31"/>
    </row>
    <row r="257" customHeight="1" spans="1:3">
      <c r="A257" s="32">
        <v>20203</v>
      </c>
      <c r="B257" s="30" t="s">
        <v>525</v>
      </c>
      <c r="C257" s="31">
        <f>SUM(C258:C259)</f>
        <v>0</v>
      </c>
    </row>
    <row r="258" customHeight="1" spans="1:3">
      <c r="A258" s="32">
        <v>2020304</v>
      </c>
      <c r="B258" s="32" t="s">
        <v>526</v>
      </c>
      <c r="C258" s="31"/>
    </row>
    <row r="259" customHeight="1" spans="1:3">
      <c r="A259" s="32">
        <v>2020306</v>
      </c>
      <c r="B259" s="32" t="s">
        <v>527</v>
      </c>
      <c r="C259" s="31"/>
    </row>
    <row r="260" customHeight="1" spans="1:3">
      <c r="A260" s="32">
        <v>20204</v>
      </c>
      <c r="B260" s="30" t="s">
        <v>528</v>
      </c>
      <c r="C260" s="31">
        <f>SUM(C261:C265)</f>
        <v>0</v>
      </c>
    </row>
    <row r="261" customHeight="1" spans="1:3">
      <c r="A261" s="32">
        <v>2020401</v>
      </c>
      <c r="B261" s="32" t="s">
        <v>529</v>
      </c>
      <c r="C261" s="31"/>
    </row>
    <row r="262" customHeight="1" spans="1:3">
      <c r="A262" s="32">
        <v>2020402</v>
      </c>
      <c r="B262" s="32" t="s">
        <v>530</v>
      </c>
      <c r="C262" s="31"/>
    </row>
    <row r="263" customHeight="1" spans="1:3">
      <c r="A263" s="32">
        <v>2020403</v>
      </c>
      <c r="B263" s="32" t="s">
        <v>531</v>
      </c>
      <c r="C263" s="31"/>
    </row>
    <row r="264" customHeight="1" spans="1:3">
      <c r="A264" s="32">
        <v>2020404</v>
      </c>
      <c r="B264" s="32" t="s">
        <v>532</v>
      </c>
      <c r="C264" s="31"/>
    </row>
    <row r="265" customHeight="1" spans="1:3">
      <c r="A265" s="32">
        <v>2020499</v>
      </c>
      <c r="B265" s="32" t="s">
        <v>533</v>
      </c>
      <c r="C265" s="31"/>
    </row>
    <row r="266" customHeight="1" spans="1:3">
      <c r="A266" s="32">
        <v>20205</v>
      </c>
      <c r="B266" s="30" t="s">
        <v>534</v>
      </c>
      <c r="C266" s="31">
        <f>SUM(C267:C270)</f>
        <v>0</v>
      </c>
    </row>
    <row r="267" customHeight="1" spans="1:3">
      <c r="A267" s="32">
        <v>2020503</v>
      </c>
      <c r="B267" s="32" t="s">
        <v>535</v>
      </c>
      <c r="C267" s="31"/>
    </row>
    <row r="268" customHeight="1" spans="1:3">
      <c r="A268" s="32">
        <v>2020504</v>
      </c>
      <c r="B268" s="32" t="s">
        <v>536</v>
      </c>
      <c r="C268" s="31"/>
    </row>
    <row r="269" customHeight="1" spans="1:3">
      <c r="A269" s="32">
        <v>2020505</v>
      </c>
      <c r="B269" s="32" t="s">
        <v>537</v>
      </c>
      <c r="C269" s="31"/>
    </row>
    <row r="270" customHeight="1" spans="1:3">
      <c r="A270" s="32">
        <v>2020599</v>
      </c>
      <c r="B270" s="32" t="s">
        <v>538</v>
      </c>
      <c r="C270" s="31"/>
    </row>
    <row r="271" customHeight="1" spans="1:3">
      <c r="A271" s="32">
        <v>20206</v>
      </c>
      <c r="B271" s="30" t="s">
        <v>539</v>
      </c>
      <c r="C271" s="31">
        <f>C272</f>
        <v>0</v>
      </c>
    </row>
    <row r="272" customHeight="1" spans="1:3">
      <c r="A272" s="32">
        <v>2020601</v>
      </c>
      <c r="B272" s="32" t="s">
        <v>540</v>
      </c>
      <c r="C272" s="31"/>
    </row>
    <row r="273" customHeight="1" spans="1:3">
      <c r="A273" s="32">
        <v>20207</v>
      </c>
      <c r="B273" s="30" t="s">
        <v>541</v>
      </c>
      <c r="C273" s="31">
        <f>SUM(C274:C277)</f>
        <v>0</v>
      </c>
    </row>
    <row r="274" customHeight="1" spans="1:3">
      <c r="A274" s="32">
        <v>2020701</v>
      </c>
      <c r="B274" s="32" t="s">
        <v>542</v>
      </c>
      <c r="C274" s="31"/>
    </row>
    <row r="275" customHeight="1" spans="1:3">
      <c r="A275" s="32">
        <v>2020702</v>
      </c>
      <c r="B275" s="32" t="s">
        <v>543</v>
      </c>
      <c r="C275" s="31"/>
    </row>
    <row r="276" customHeight="1" spans="1:3">
      <c r="A276" s="32">
        <v>2020703</v>
      </c>
      <c r="B276" s="32" t="s">
        <v>544</v>
      </c>
      <c r="C276" s="31"/>
    </row>
    <row r="277" customHeight="1" spans="1:3">
      <c r="A277" s="32">
        <v>2020799</v>
      </c>
      <c r="B277" s="32" t="s">
        <v>280</v>
      </c>
      <c r="C277" s="31"/>
    </row>
    <row r="278" customHeight="1" spans="1:3">
      <c r="A278" s="32">
        <v>20208</v>
      </c>
      <c r="B278" s="30" t="s">
        <v>545</v>
      </c>
      <c r="C278" s="31">
        <f>SUM(C279:C283)</f>
        <v>0</v>
      </c>
    </row>
    <row r="279" customHeight="1" spans="1:3">
      <c r="A279" s="32">
        <v>2020801</v>
      </c>
      <c r="B279" s="32" t="s">
        <v>388</v>
      </c>
      <c r="C279" s="31"/>
    </row>
    <row r="280" customHeight="1" spans="1:3">
      <c r="A280" s="32">
        <v>2020802</v>
      </c>
      <c r="B280" s="32" t="s">
        <v>389</v>
      </c>
      <c r="C280" s="31"/>
    </row>
    <row r="281" customHeight="1" spans="1:3">
      <c r="A281" s="32">
        <v>2020803</v>
      </c>
      <c r="B281" s="32" t="s">
        <v>390</v>
      </c>
      <c r="C281" s="31"/>
    </row>
    <row r="282" customHeight="1" spans="1:3">
      <c r="A282" s="32">
        <v>2020850</v>
      </c>
      <c r="B282" s="32" t="s">
        <v>397</v>
      </c>
      <c r="C282" s="31"/>
    </row>
    <row r="283" customHeight="1" spans="1:3">
      <c r="A283" s="32">
        <v>2020899</v>
      </c>
      <c r="B283" s="32" t="s">
        <v>546</v>
      </c>
      <c r="C283" s="31"/>
    </row>
    <row r="284" customHeight="1" spans="1:3">
      <c r="A284" s="32">
        <v>20299</v>
      </c>
      <c r="B284" s="30" t="s">
        <v>547</v>
      </c>
      <c r="C284" s="31">
        <f>C285</f>
        <v>0</v>
      </c>
    </row>
    <row r="285" customHeight="1" spans="1:3">
      <c r="A285" s="32">
        <v>2029999</v>
      </c>
      <c r="B285" s="32" t="s">
        <v>548</v>
      </c>
      <c r="C285" s="31"/>
    </row>
    <row r="286" customHeight="1" spans="1:3">
      <c r="A286" s="32">
        <v>203</v>
      </c>
      <c r="B286" s="30" t="s">
        <v>549</v>
      </c>
      <c r="C286" s="31">
        <f>SUM(C287,C291,C293,C295,C303)</f>
        <v>0</v>
      </c>
    </row>
    <row r="287" customHeight="1" spans="1:3">
      <c r="A287" s="32">
        <v>20301</v>
      </c>
      <c r="B287" s="30" t="s">
        <v>550</v>
      </c>
      <c r="C287" s="31">
        <f>SUM(C288:C290)</f>
        <v>0</v>
      </c>
    </row>
    <row r="288" customHeight="1" spans="1:3">
      <c r="A288" s="32">
        <v>2030101</v>
      </c>
      <c r="B288" s="32" t="s">
        <v>551</v>
      </c>
      <c r="C288" s="31"/>
    </row>
    <row r="289" customHeight="1" spans="1:3">
      <c r="A289" s="32">
        <v>2030102</v>
      </c>
      <c r="B289" s="32" t="s">
        <v>552</v>
      </c>
      <c r="C289" s="31"/>
    </row>
    <row r="290" customHeight="1" spans="1:3">
      <c r="A290" s="32">
        <v>2030199</v>
      </c>
      <c r="B290" s="32" t="s">
        <v>553</v>
      </c>
      <c r="C290" s="31"/>
    </row>
    <row r="291" customHeight="1" spans="1:3">
      <c r="A291" s="32">
        <v>20304</v>
      </c>
      <c r="B291" s="30" t="s">
        <v>554</v>
      </c>
      <c r="C291" s="31">
        <f>C292</f>
        <v>0</v>
      </c>
    </row>
    <row r="292" customHeight="1" spans="1:3">
      <c r="A292" s="32">
        <v>2030401</v>
      </c>
      <c r="B292" s="32" t="s">
        <v>555</v>
      </c>
      <c r="C292" s="31"/>
    </row>
    <row r="293" customHeight="1" spans="1:3">
      <c r="A293" s="32">
        <v>20305</v>
      </c>
      <c r="B293" s="30" t="s">
        <v>556</v>
      </c>
      <c r="C293" s="31">
        <f>C294</f>
        <v>0</v>
      </c>
    </row>
    <row r="294" customHeight="1" spans="1:3">
      <c r="A294" s="32">
        <v>2030501</v>
      </c>
      <c r="B294" s="32" t="s">
        <v>557</v>
      </c>
      <c r="C294" s="31"/>
    </row>
    <row r="295" customHeight="1" spans="1:3">
      <c r="A295" s="32">
        <v>20306</v>
      </c>
      <c r="B295" s="30" t="s">
        <v>558</v>
      </c>
      <c r="C295" s="31">
        <f>SUM(C296:C302)</f>
        <v>0</v>
      </c>
    </row>
    <row r="296" customHeight="1" spans="1:3">
      <c r="A296" s="32">
        <v>2030601</v>
      </c>
      <c r="B296" s="32" t="s">
        <v>559</v>
      </c>
      <c r="C296" s="31"/>
    </row>
    <row r="297" customHeight="1" spans="1:3">
      <c r="A297" s="32">
        <v>2030602</v>
      </c>
      <c r="B297" s="32" t="s">
        <v>560</v>
      </c>
      <c r="C297" s="31"/>
    </row>
    <row r="298" customHeight="1" spans="1:3">
      <c r="A298" s="32">
        <v>2030603</v>
      </c>
      <c r="B298" s="32" t="s">
        <v>561</v>
      </c>
      <c r="C298" s="31"/>
    </row>
    <row r="299" customHeight="1" spans="1:3">
      <c r="A299" s="32">
        <v>2030604</v>
      </c>
      <c r="B299" s="32" t="s">
        <v>562</v>
      </c>
      <c r="C299" s="31"/>
    </row>
    <row r="300" customHeight="1" spans="1:3">
      <c r="A300" s="32">
        <v>2030607</v>
      </c>
      <c r="B300" s="32" t="s">
        <v>563</v>
      </c>
      <c r="C300" s="31"/>
    </row>
    <row r="301" customHeight="1" spans="1:3">
      <c r="A301" s="32">
        <v>2030608</v>
      </c>
      <c r="B301" s="32" t="s">
        <v>564</v>
      </c>
      <c r="C301" s="31"/>
    </row>
    <row r="302" customHeight="1" spans="1:3">
      <c r="A302" s="32">
        <v>2030699</v>
      </c>
      <c r="B302" s="32" t="s">
        <v>565</v>
      </c>
      <c r="C302" s="31"/>
    </row>
    <row r="303" customHeight="1" spans="1:3">
      <c r="A303" s="32">
        <v>20399</v>
      </c>
      <c r="B303" s="30" t="s">
        <v>566</v>
      </c>
      <c r="C303" s="31">
        <f>C304</f>
        <v>0</v>
      </c>
    </row>
    <row r="304" customHeight="1" spans="1:3">
      <c r="A304" s="32">
        <v>2039999</v>
      </c>
      <c r="B304" s="32" t="s">
        <v>567</v>
      </c>
      <c r="C304" s="31"/>
    </row>
    <row r="305" customHeight="1" spans="1:3">
      <c r="A305" s="32">
        <v>204</v>
      </c>
      <c r="B305" s="30" t="s">
        <v>568</v>
      </c>
      <c r="C305" s="31">
        <f>SUM(C306,C309,C320,C327,C335,C344,C358,C368,C378,C386,C392)</f>
        <v>11328</v>
      </c>
    </row>
    <row r="306" customHeight="1" spans="1:3">
      <c r="A306" s="32">
        <v>20401</v>
      </c>
      <c r="B306" s="30" t="s">
        <v>569</v>
      </c>
      <c r="C306" s="31">
        <f>SUM(C307:C308)</f>
        <v>3</v>
      </c>
    </row>
    <row r="307" customHeight="1" spans="1:3">
      <c r="A307" s="32">
        <v>2040101</v>
      </c>
      <c r="B307" s="32" t="s">
        <v>570</v>
      </c>
      <c r="C307" s="31"/>
    </row>
    <row r="308" customHeight="1" spans="1:3">
      <c r="A308" s="32">
        <v>2040199</v>
      </c>
      <c r="B308" s="32" t="s">
        <v>571</v>
      </c>
      <c r="C308" s="31">
        <v>3</v>
      </c>
    </row>
    <row r="309" customHeight="1" spans="1:3">
      <c r="A309" s="32">
        <v>20402</v>
      </c>
      <c r="B309" s="30" t="s">
        <v>572</v>
      </c>
      <c r="C309" s="31">
        <f>SUM(C310:C319)</f>
        <v>10440</v>
      </c>
    </row>
    <row r="310" customHeight="1" spans="1:3">
      <c r="A310" s="32">
        <v>2040201</v>
      </c>
      <c r="B310" s="32" t="s">
        <v>388</v>
      </c>
      <c r="C310" s="31">
        <v>7758</v>
      </c>
    </row>
    <row r="311" customHeight="1" spans="1:3">
      <c r="A311" s="32">
        <v>2040202</v>
      </c>
      <c r="B311" s="32" t="s">
        <v>389</v>
      </c>
      <c r="C311" s="31"/>
    </row>
    <row r="312" customHeight="1" spans="1:3">
      <c r="A312" s="32">
        <v>2040203</v>
      </c>
      <c r="B312" s="32" t="s">
        <v>390</v>
      </c>
      <c r="C312" s="31"/>
    </row>
    <row r="313" customHeight="1" spans="1:3">
      <c r="A313" s="32">
        <v>2040219</v>
      </c>
      <c r="B313" s="32" t="s">
        <v>428</v>
      </c>
      <c r="C313" s="31"/>
    </row>
    <row r="314" customHeight="1" spans="1:3">
      <c r="A314" s="32">
        <v>2040220</v>
      </c>
      <c r="B314" s="32" t="s">
        <v>573</v>
      </c>
      <c r="C314" s="31"/>
    </row>
    <row r="315" customHeight="1" spans="1:3">
      <c r="A315" s="32">
        <v>2040221</v>
      </c>
      <c r="B315" s="32" t="s">
        <v>574</v>
      </c>
      <c r="C315" s="31"/>
    </row>
    <row r="316" customHeight="1" spans="1:3">
      <c r="A316" s="32">
        <v>2040222</v>
      </c>
      <c r="B316" s="32" t="s">
        <v>575</v>
      </c>
      <c r="C316" s="31"/>
    </row>
    <row r="317" customHeight="1" spans="1:3">
      <c r="A317" s="32">
        <v>2040223</v>
      </c>
      <c r="B317" s="32" t="s">
        <v>576</v>
      </c>
      <c r="C317" s="31"/>
    </row>
    <row r="318" customHeight="1" spans="1:3">
      <c r="A318" s="32">
        <v>2040250</v>
      </c>
      <c r="B318" s="32" t="s">
        <v>397</v>
      </c>
      <c r="C318" s="31">
        <v>533</v>
      </c>
    </row>
    <row r="319" customHeight="1" spans="1:3">
      <c r="A319" s="32">
        <v>2040299</v>
      </c>
      <c r="B319" s="32" t="s">
        <v>577</v>
      </c>
      <c r="C319" s="31">
        <v>2149</v>
      </c>
    </row>
    <row r="320" customHeight="1" spans="1:3">
      <c r="A320" s="32">
        <v>20403</v>
      </c>
      <c r="B320" s="30" t="s">
        <v>578</v>
      </c>
      <c r="C320" s="31">
        <f>SUM(C321:C326)</f>
        <v>0</v>
      </c>
    </row>
    <row r="321" customHeight="1" spans="1:3">
      <c r="A321" s="32">
        <v>2040301</v>
      </c>
      <c r="B321" s="32" t="s">
        <v>388</v>
      </c>
      <c r="C321" s="31"/>
    </row>
    <row r="322" customHeight="1" spans="1:3">
      <c r="A322" s="32">
        <v>2040302</v>
      </c>
      <c r="B322" s="32" t="s">
        <v>389</v>
      </c>
      <c r="C322" s="31"/>
    </row>
    <row r="323" customHeight="1" spans="1:3">
      <c r="A323" s="32">
        <v>2040303</v>
      </c>
      <c r="B323" s="32" t="s">
        <v>390</v>
      </c>
      <c r="C323" s="31"/>
    </row>
    <row r="324" customHeight="1" spans="1:3">
      <c r="A324" s="32">
        <v>2040304</v>
      </c>
      <c r="B324" s="32" t="s">
        <v>579</v>
      </c>
      <c r="C324" s="31"/>
    </row>
    <row r="325" customHeight="1" spans="1:3">
      <c r="A325" s="32">
        <v>2040350</v>
      </c>
      <c r="B325" s="32" t="s">
        <v>397</v>
      </c>
      <c r="C325" s="31"/>
    </row>
    <row r="326" customHeight="1" spans="1:3">
      <c r="A326" s="32">
        <v>2040399</v>
      </c>
      <c r="B326" s="32" t="s">
        <v>580</v>
      </c>
      <c r="C326" s="31"/>
    </row>
    <row r="327" customHeight="1" spans="1:3">
      <c r="A327" s="32">
        <v>20404</v>
      </c>
      <c r="B327" s="30" t="s">
        <v>581</v>
      </c>
      <c r="C327" s="31">
        <f>SUM(C328:C334)</f>
        <v>22</v>
      </c>
    </row>
    <row r="328" customHeight="1" spans="1:3">
      <c r="A328" s="32">
        <v>2040401</v>
      </c>
      <c r="B328" s="32" t="s">
        <v>388</v>
      </c>
      <c r="C328" s="31">
        <v>22</v>
      </c>
    </row>
    <row r="329" customHeight="1" spans="1:3">
      <c r="A329" s="32">
        <v>2040402</v>
      </c>
      <c r="B329" s="32" t="s">
        <v>389</v>
      </c>
      <c r="C329" s="31"/>
    </row>
    <row r="330" customHeight="1" spans="1:3">
      <c r="A330" s="32">
        <v>2040403</v>
      </c>
      <c r="B330" s="32" t="s">
        <v>390</v>
      </c>
      <c r="C330" s="31"/>
    </row>
    <row r="331" customHeight="1" spans="1:3">
      <c r="A331" s="32">
        <v>2040409</v>
      </c>
      <c r="B331" s="32" t="s">
        <v>582</v>
      </c>
      <c r="C331" s="31"/>
    </row>
    <row r="332" customHeight="1" spans="1:3">
      <c r="A332" s="32">
        <v>2040410</v>
      </c>
      <c r="B332" s="32" t="s">
        <v>583</v>
      </c>
      <c r="C332" s="31"/>
    </row>
    <row r="333" customHeight="1" spans="1:3">
      <c r="A333" s="32">
        <v>2040450</v>
      </c>
      <c r="B333" s="32" t="s">
        <v>397</v>
      </c>
      <c r="C333" s="31"/>
    </row>
    <row r="334" customHeight="1" spans="1:3">
      <c r="A334" s="32">
        <v>2040499</v>
      </c>
      <c r="B334" s="32" t="s">
        <v>584</v>
      </c>
      <c r="C334" s="31"/>
    </row>
    <row r="335" customHeight="1" spans="1:3">
      <c r="A335" s="32">
        <v>20405</v>
      </c>
      <c r="B335" s="30" t="s">
        <v>585</v>
      </c>
      <c r="C335" s="31">
        <f>SUM(C336:C343)</f>
        <v>130</v>
      </c>
    </row>
    <row r="336" customHeight="1" spans="1:3">
      <c r="A336" s="32">
        <v>2040501</v>
      </c>
      <c r="B336" s="32" t="s">
        <v>388</v>
      </c>
      <c r="C336" s="31">
        <v>81</v>
      </c>
    </row>
    <row r="337" customHeight="1" spans="1:3">
      <c r="A337" s="32">
        <v>2040502</v>
      </c>
      <c r="B337" s="32" t="s">
        <v>389</v>
      </c>
      <c r="C337" s="31"/>
    </row>
    <row r="338" customHeight="1" spans="1:3">
      <c r="A338" s="32">
        <v>2040503</v>
      </c>
      <c r="B338" s="32" t="s">
        <v>390</v>
      </c>
      <c r="C338" s="31"/>
    </row>
    <row r="339" customHeight="1" spans="1:3">
      <c r="A339" s="32">
        <v>2040504</v>
      </c>
      <c r="B339" s="32" t="s">
        <v>586</v>
      </c>
      <c r="C339" s="31"/>
    </row>
    <row r="340" customHeight="1" spans="1:3">
      <c r="A340" s="32">
        <v>2040505</v>
      </c>
      <c r="B340" s="32" t="s">
        <v>587</v>
      </c>
      <c r="C340" s="31"/>
    </row>
    <row r="341" customHeight="1" spans="1:3">
      <c r="A341" s="32">
        <v>2040506</v>
      </c>
      <c r="B341" s="32" t="s">
        <v>588</v>
      </c>
      <c r="C341" s="31"/>
    </row>
    <row r="342" customHeight="1" spans="1:3">
      <c r="A342" s="32">
        <v>2040550</v>
      </c>
      <c r="B342" s="32" t="s">
        <v>397</v>
      </c>
      <c r="C342" s="31"/>
    </row>
    <row r="343" customHeight="1" spans="1:3">
      <c r="A343" s="32">
        <v>2040599</v>
      </c>
      <c r="B343" s="32" t="s">
        <v>589</v>
      </c>
      <c r="C343" s="31">
        <v>49</v>
      </c>
    </row>
    <row r="344" customHeight="1" spans="1:3">
      <c r="A344" s="32">
        <v>20406</v>
      </c>
      <c r="B344" s="30" t="s">
        <v>590</v>
      </c>
      <c r="C344" s="31">
        <f>SUM(C345:C357)</f>
        <v>726</v>
      </c>
    </row>
    <row r="345" customHeight="1" spans="1:3">
      <c r="A345" s="32">
        <v>2040601</v>
      </c>
      <c r="B345" s="32" t="s">
        <v>388</v>
      </c>
      <c r="C345" s="31">
        <v>588</v>
      </c>
    </row>
    <row r="346" customHeight="1" spans="1:3">
      <c r="A346" s="32">
        <v>2040602</v>
      </c>
      <c r="B346" s="32" t="s">
        <v>389</v>
      </c>
      <c r="C346" s="31"/>
    </row>
    <row r="347" customHeight="1" spans="1:3">
      <c r="A347" s="32">
        <v>2040603</v>
      </c>
      <c r="B347" s="32" t="s">
        <v>390</v>
      </c>
      <c r="C347" s="31"/>
    </row>
    <row r="348" customHeight="1" spans="1:3">
      <c r="A348" s="32">
        <v>2040604</v>
      </c>
      <c r="B348" s="32" t="s">
        <v>591</v>
      </c>
      <c r="C348" s="31"/>
    </row>
    <row r="349" customHeight="1" spans="1:3">
      <c r="A349" s="32">
        <v>2040605</v>
      </c>
      <c r="B349" s="32" t="s">
        <v>592</v>
      </c>
      <c r="C349" s="31"/>
    </row>
    <row r="350" customHeight="1" spans="1:3">
      <c r="A350" s="32">
        <v>2040606</v>
      </c>
      <c r="B350" s="32" t="s">
        <v>593</v>
      </c>
      <c r="C350" s="31"/>
    </row>
    <row r="351" customHeight="1" spans="1:3">
      <c r="A351" s="32">
        <v>2040607</v>
      </c>
      <c r="B351" s="32" t="s">
        <v>594</v>
      </c>
      <c r="C351" s="31">
        <v>4</v>
      </c>
    </row>
    <row r="352" customHeight="1" spans="1:3">
      <c r="A352" s="32">
        <v>2040608</v>
      </c>
      <c r="B352" s="32" t="s">
        <v>595</v>
      </c>
      <c r="C352" s="31"/>
    </row>
    <row r="353" customHeight="1" spans="1:3">
      <c r="A353" s="32">
        <v>2040610</v>
      </c>
      <c r="B353" s="32" t="s">
        <v>596</v>
      </c>
      <c r="C353" s="31"/>
    </row>
    <row r="354" customHeight="1" spans="1:3">
      <c r="A354" s="32">
        <v>2040612</v>
      </c>
      <c r="B354" s="32" t="s">
        <v>597</v>
      </c>
      <c r="C354" s="31"/>
    </row>
    <row r="355" customHeight="1" spans="1:3">
      <c r="A355" s="32">
        <v>2040613</v>
      </c>
      <c r="B355" s="32" t="s">
        <v>428</v>
      </c>
      <c r="C355" s="31"/>
    </row>
    <row r="356" customHeight="1" spans="1:3">
      <c r="A356" s="32">
        <v>2040650</v>
      </c>
      <c r="B356" s="32" t="s">
        <v>397</v>
      </c>
      <c r="C356" s="31">
        <v>34</v>
      </c>
    </row>
    <row r="357" customHeight="1" spans="1:3">
      <c r="A357" s="32">
        <v>2040699</v>
      </c>
      <c r="B357" s="32" t="s">
        <v>598</v>
      </c>
      <c r="C357" s="31">
        <v>100</v>
      </c>
    </row>
    <row r="358" customHeight="1" spans="1:3">
      <c r="A358" s="32">
        <v>20407</v>
      </c>
      <c r="B358" s="30" t="s">
        <v>599</v>
      </c>
      <c r="C358" s="31">
        <f>SUM(C359:C367)</f>
        <v>0</v>
      </c>
    </row>
    <row r="359" customHeight="1" spans="1:3">
      <c r="A359" s="32">
        <v>2040701</v>
      </c>
      <c r="B359" s="32" t="s">
        <v>388</v>
      </c>
      <c r="C359" s="31"/>
    </row>
    <row r="360" customHeight="1" spans="1:3">
      <c r="A360" s="32">
        <v>2040702</v>
      </c>
      <c r="B360" s="32" t="s">
        <v>389</v>
      </c>
      <c r="C360" s="31"/>
    </row>
    <row r="361" customHeight="1" spans="1:3">
      <c r="A361" s="32">
        <v>2040703</v>
      </c>
      <c r="B361" s="32" t="s">
        <v>390</v>
      </c>
      <c r="C361" s="31"/>
    </row>
    <row r="362" customHeight="1" spans="1:3">
      <c r="A362" s="32">
        <v>2040704</v>
      </c>
      <c r="B362" s="32" t="s">
        <v>600</v>
      </c>
      <c r="C362" s="31"/>
    </row>
    <row r="363" customHeight="1" spans="1:3">
      <c r="A363" s="32">
        <v>2040705</v>
      </c>
      <c r="B363" s="32" t="s">
        <v>601</v>
      </c>
      <c r="C363" s="31"/>
    </row>
    <row r="364" customHeight="1" spans="1:3">
      <c r="A364" s="32">
        <v>2040706</v>
      </c>
      <c r="B364" s="32" t="s">
        <v>602</v>
      </c>
      <c r="C364" s="31"/>
    </row>
    <row r="365" customHeight="1" spans="1:3">
      <c r="A365" s="32">
        <v>2040707</v>
      </c>
      <c r="B365" s="32" t="s">
        <v>428</v>
      </c>
      <c r="C365" s="31"/>
    </row>
    <row r="366" customHeight="1" spans="1:3">
      <c r="A366" s="32">
        <v>2040750</v>
      </c>
      <c r="B366" s="32" t="s">
        <v>397</v>
      </c>
      <c r="C366" s="31"/>
    </row>
    <row r="367" customHeight="1" spans="1:3">
      <c r="A367" s="32">
        <v>2040799</v>
      </c>
      <c r="B367" s="32" t="s">
        <v>603</v>
      </c>
      <c r="C367" s="31"/>
    </row>
    <row r="368" customHeight="1" spans="1:3">
      <c r="A368" s="32">
        <v>20408</v>
      </c>
      <c r="B368" s="30" t="s">
        <v>604</v>
      </c>
      <c r="C368" s="31">
        <f>SUM(C369:C377)</f>
        <v>0</v>
      </c>
    </row>
    <row r="369" customHeight="1" spans="1:3">
      <c r="A369" s="32">
        <v>2040801</v>
      </c>
      <c r="B369" s="32" t="s">
        <v>388</v>
      </c>
      <c r="C369" s="31"/>
    </row>
    <row r="370" customHeight="1" spans="1:3">
      <c r="A370" s="32">
        <v>2040802</v>
      </c>
      <c r="B370" s="32" t="s">
        <v>389</v>
      </c>
      <c r="C370" s="31"/>
    </row>
    <row r="371" customHeight="1" spans="1:3">
      <c r="A371" s="32">
        <v>2040803</v>
      </c>
      <c r="B371" s="32" t="s">
        <v>390</v>
      </c>
      <c r="C371" s="31"/>
    </row>
    <row r="372" customHeight="1" spans="1:3">
      <c r="A372" s="32">
        <v>2040804</v>
      </c>
      <c r="B372" s="32" t="s">
        <v>605</v>
      </c>
      <c r="C372" s="31"/>
    </row>
    <row r="373" customHeight="1" spans="1:3">
      <c r="A373" s="32">
        <v>2040805</v>
      </c>
      <c r="B373" s="32" t="s">
        <v>606</v>
      </c>
      <c r="C373" s="31"/>
    </row>
    <row r="374" customHeight="1" spans="1:3">
      <c r="A374" s="32">
        <v>2040806</v>
      </c>
      <c r="B374" s="32" t="s">
        <v>607</v>
      </c>
      <c r="C374" s="31"/>
    </row>
    <row r="375" customHeight="1" spans="1:3">
      <c r="A375" s="32">
        <v>2040807</v>
      </c>
      <c r="B375" s="32" t="s">
        <v>428</v>
      </c>
      <c r="C375" s="31"/>
    </row>
    <row r="376" customHeight="1" spans="1:3">
      <c r="A376" s="32">
        <v>2040850</v>
      </c>
      <c r="B376" s="32" t="s">
        <v>397</v>
      </c>
      <c r="C376" s="31"/>
    </row>
    <row r="377" customHeight="1" spans="1:3">
      <c r="A377" s="32">
        <v>2040899</v>
      </c>
      <c r="B377" s="32" t="s">
        <v>608</v>
      </c>
      <c r="C377" s="31"/>
    </row>
    <row r="378" customHeight="1" spans="1:3">
      <c r="A378" s="32">
        <v>20409</v>
      </c>
      <c r="B378" s="30" t="s">
        <v>609</v>
      </c>
      <c r="C378" s="31">
        <f>SUM(C379:C385)</f>
        <v>0</v>
      </c>
    </row>
    <row r="379" customHeight="1" spans="1:3">
      <c r="A379" s="32">
        <v>2040901</v>
      </c>
      <c r="B379" s="32" t="s">
        <v>388</v>
      </c>
      <c r="C379" s="31"/>
    </row>
    <row r="380" customHeight="1" spans="1:3">
      <c r="A380" s="32">
        <v>2040902</v>
      </c>
      <c r="B380" s="32" t="s">
        <v>389</v>
      </c>
      <c r="C380" s="31"/>
    </row>
    <row r="381" customHeight="1" spans="1:3">
      <c r="A381" s="32">
        <v>2040903</v>
      </c>
      <c r="B381" s="32" t="s">
        <v>390</v>
      </c>
      <c r="C381" s="31"/>
    </row>
    <row r="382" customHeight="1" spans="1:3">
      <c r="A382" s="32">
        <v>2040904</v>
      </c>
      <c r="B382" s="32" t="s">
        <v>610</v>
      </c>
      <c r="C382" s="31"/>
    </row>
    <row r="383" customHeight="1" spans="1:3">
      <c r="A383" s="32">
        <v>2040905</v>
      </c>
      <c r="B383" s="32" t="s">
        <v>611</v>
      </c>
      <c r="C383" s="31"/>
    </row>
    <row r="384" customHeight="1" spans="1:3">
      <c r="A384" s="32">
        <v>2040950</v>
      </c>
      <c r="B384" s="32" t="s">
        <v>397</v>
      </c>
      <c r="C384" s="31"/>
    </row>
    <row r="385" customHeight="1" spans="1:3">
      <c r="A385" s="32">
        <v>2040999</v>
      </c>
      <c r="B385" s="32" t="s">
        <v>612</v>
      </c>
      <c r="C385" s="31"/>
    </row>
    <row r="386" customHeight="1" spans="1:3">
      <c r="A386" s="32">
        <v>20410</v>
      </c>
      <c r="B386" s="30" t="s">
        <v>613</v>
      </c>
      <c r="C386" s="31">
        <f>SUM(C387:C391)</f>
        <v>0</v>
      </c>
    </row>
    <row r="387" customHeight="1" spans="1:3">
      <c r="A387" s="32">
        <v>2041001</v>
      </c>
      <c r="B387" s="32" t="s">
        <v>388</v>
      </c>
      <c r="C387" s="31"/>
    </row>
    <row r="388" customHeight="1" spans="1:3">
      <c r="A388" s="32">
        <v>2041002</v>
      </c>
      <c r="B388" s="32" t="s">
        <v>389</v>
      </c>
      <c r="C388" s="31"/>
    </row>
    <row r="389" customHeight="1" spans="1:3">
      <c r="A389" s="32">
        <v>2041006</v>
      </c>
      <c r="B389" s="32" t="s">
        <v>428</v>
      </c>
      <c r="C389" s="31"/>
    </row>
    <row r="390" customHeight="1" spans="1:3">
      <c r="A390" s="32">
        <v>2041007</v>
      </c>
      <c r="B390" s="32" t="s">
        <v>614</v>
      </c>
      <c r="C390" s="31"/>
    </row>
    <row r="391" customHeight="1" spans="1:3">
      <c r="A391" s="32">
        <v>2041099</v>
      </c>
      <c r="B391" s="32" t="s">
        <v>615</v>
      </c>
      <c r="C391" s="31"/>
    </row>
    <row r="392" customHeight="1" spans="1:3">
      <c r="A392" s="32">
        <v>20499</v>
      </c>
      <c r="B392" s="30" t="s">
        <v>616</v>
      </c>
      <c r="C392" s="31">
        <f>SUM(C393:C394)</f>
        <v>7</v>
      </c>
    </row>
    <row r="393" customHeight="1" spans="1:3">
      <c r="A393" s="32">
        <v>2049902</v>
      </c>
      <c r="B393" s="32" t="s">
        <v>617</v>
      </c>
      <c r="C393" s="31"/>
    </row>
    <row r="394" customHeight="1" spans="1:3">
      <c r="A394" s="32">
        <v>2049999</v>
      </c>
      <c r="B394" s="32" t="s">
        <v>618</v>
      </c>
      <c r="C394" s="31">
        <v>7</v>
      </c>
    </row>
    <row r="395" customHeight="1" spans="1:3">
      <c r="A395" s="32">
        <v>205</v>
      </c>
      <c r="B395" s="30" t="s">
        <v>227</v>
      </c>
      <c r="C395" s="31">
        <f>SUM(C396,C401,C408,C414,C420,C424,C428,C432,C438,C445)</f>
        <v>39101</v>
      </c>
    </row>
    <row r="396" customHeight="1" spans="1:3">
      <c r="A396" s="32">
        <v>20501</v>
      </c>
      <c r="B396" s="30" t="s">
        <v>619</v>
      </c>
      <c r="C396" s="31">
        <f>SUM(C397:C400)</f>
        <v>1477</v>
      </c>
    </row>
    <row r="397" customHeight="1" spans="1:3">
      <c r="A397" s="32">
        <v>2050101</v>
      </c>
      <c r="B397" s="32" t="s">
        <v>388</v>
      </c>
      <c r="C397" s="31">
        <v>105</v>
      </c>
    </row>
    <row r="398" customHeight="1" spans="1:3">
      <c r="A398" s="32">
        <v>2050102</v>
      </c>
      <c r="B398" s="32" t="s">
        <v>389</v>
      </c>
      <c r="C398" s="31"/>
    </row>
    <row r="399" customHeight="1" spans="1:3">
      <c r="A399" s="32">
        <v>2050103</v>
      </c>
      <c r="B399" s="32" t="s">
        <v>390</v>
      </c>
      <c r="C399" s="31"/>
    </row>
    <row r="400" customHeight="1" spans="1:3">
      <c r="A400" s="32">
        <v>2050199</v>
      </c>
      <c r="B400" s="32" t="s">
        <v>620</v>
      </c>
      <c r="C400" s="31">
        <v>1372</v>
      </c>
    </row>
    <row r="401" customHeight="1" spans="1:3">
      <c r="A401" s="32">
        <v>20502</v>
      </c>
      <c r="B401" s="30" t="s">
        <v>621</v>
      </c>
      <c r="C401" s="31">
        <f>SUM(C402:C407)</f>
        <v>30033</v>
      </c>
    </row>
    <row r="402" customHeight="1" spans="1:3">
      <c r="A402" s="32">
        <v>2050201</v>
      </c>
      <c r="B402" s="32" t="s">
        <v>622</v>
      </c>
      <c r="C402" s="31">
        <v>885</v>
      </c>
    </row>
    <row r="403" customHeight="1" spans="1:3">
      <c r="A403" s="32">
        <v>2050202</v>
      </c>
      <c r="B403" s="32" t="s">
        <v>623</v>
      </c>
      <c r="C403" s="31">
        <v>15701</v>
      </c>
    </row>
    <row r="404" customHeight="1" spans="1:3">
      <c r="A404" s="32">
        <v>2050203</v>
      </c>
      <c r="B404" s="32" t="s">
        <v>624</v>
      </c>
      <c r="C404" s="31">
        <v>9684</v>
      </c>
    </row>
    <row r="405" customHeight="1" spans="1:3">
      <c r="A405" s="32">
        <v>2050204</v>
      </c>
      <c r="B405" s="32" t="s">
        <v>625</v>
      </c>
      <c r="C405" s="31">
        <v>3466</v>
      </c>
    </row>
    <row r="406" customHeight="1" spans="1:3">
      <c r="A406" s="32">
        <v>2050205</v>
      </c>
      <c r="B406" s="32" t="s">
        <v>626</v>
      </c>
      <c r="C406" s="31"/>
    </row>
    <row r="407" customHeight="1" spans="1:3">
      <c r="A407" s="32">
        <v>2050299</v>
      </c>
      <c r="B407" s="32" t="s">
        <v>627</v>
      </c>
      <c r="C407" s="31">
        <v>297</v>
      </c>
    </row>
    <row r="408" customHeight="1" spans="1:3">
      <c r="A408" s="32">
        <v>20503</v>
      </c>
      <c r="B408" s="30" t="s">
        <v>628</v>
      </c>
      <c r="C408" s="31">
        <f>SUM(C409:C413)</f>
        <v>1071</v>
      </c>
    </row>
    <row r="409" customHeight="1" spans="1:3">
      <c r="A409" s="32">
        <v>2050301</v>
      </c>
      <c r="B409" s="32" t="s">
        <v>629</v>
      </c>
      <c r="C409" s="31"/>
    </row>
    <row r="410" customHeight="1" spans="1:3">
      <c r="A410" s="32">
        <v>2050302</v>
      </c>
      <c r="B410" s="32" t="s">
        <v>630</v>
      </c>
      <c r="C410" s="31">
        <v>1071</v>
      </c>
    </row>
    <row r="411" customHeight="1" spans="1:3">
      <c r="A411" s="32">
        <v>2050303</v>
      </c>
      <c r="B411" s="32" t="s">
        <v>631</v>
      </c>
      <c r="C411" s="31"/>
    </row>
    <row r="412" customHeight="1" spans="1:3">
      <c r="A412" s="32">
        <v>2050305</v>
      </c>
      <c r="B412" s="32" t="s">
        <v>632</v>
      </c>
      <c r="C412" s="31"/>
    </row>
    <row r="413" customHeight="1" spans="1:3">
      <c r="A413" s="32">
        <v>2050399</v>
      </c>
      <c r="B413" s="32" t="s">
        <v>633</v>
      </c>
      <c r="C413" s="31"/>
    </row>
    <row r="414" customHeight="1" spans="1:3">
      <c r="A414" s="32">
        <v>20504</v>
      </c>
      <c r="B414" s="30" t="s">
        <v>634</v>
      </c>
      <c r="C414" s="31">
        <f>SUM(C415:C419)</f>
        <v>0</v>
      </c>
    </row>
    <row r="415" customHeight="1" spans="1:3">
      <c r="A415" s="32">
        <v>2050401</v>
      </c>
      <c r="B415" s="32" t="s">
        <v>635</v>
      </c>
      <c r="C415" s="31"/>
    </row>
    <row r="416" customHeight="1" spans="1:3">
      <c r="A416" s="32">
        <v>2050402</v>
      </c>
      <c r="B416" s="32" t="s">
        <v>636</v>
      </c>
      <c r="C416" s="31"/>
    </row>
    <row r="417" customHeight="1" spans="1:3">
      <c r="A417" s="32">
        <v>2050403</v>
      </c>
      <c r="B417" s="32" t="s">
        <v>637</v>
      </c>
      <c r="C417" s="31"/>
    </row>
    <row r="418" customHeight="1" spans="1:3">
      <c r="A418" s="32">
        <v>2050404</v>
      </c>
      <c r="B418" s="32" t="s">
        <v>638</v>
      </c>
      <c r="C418" s="31"/>
    </row>
    <row r="419" customHeight="1" spans="1:3">
      <c r="A419" s="32">
        <v>2050499</v>
      </c>
      <c r="B419" s="32" t="s">
        <v>639</v>
      </c>
      <c r="C419" s="31"/>
    </row>
    <row r="420" customHeight="1" spans="1:3">
      <c r="A420" s="32">
        <v>20505</v>
      </c>
      <c r="B420" s="30" t="s">
        <v>640</v>
      </c>
      <c r="C420" s="31">
        <f>SUM(C421:C423)</f>
        <v>51</v>
      </c>
    </row>
    <row r="421" customHeight="1" spans="1:3">
      <c r="A421" s="32">
        <v>2050501</v>
      </c>
      <c r="B421" s="32" t="s">
        <v>641</v>
      </c>
      <c r="C421" s="31">
        <v>51</v>
      </c>
    </row>
    <row r="422" customHeight="1" spans="1:3">
      <c r="A422" s="32">
        <v>2050502</v>
      </c>
      <c r="B422" s="32" t="s">
        <v>642</v>
      </c>
      <c r="C422" s="31"/>
    </row>
    <row r="423" customHeight="1" spans="1:3">
      <c r="A423" s="32">
        <v>2050599</v>
      </c>
      <c r="B423" s="32" t="s">
        <v>643</v>
      </c>
      <c r="C423" s="31"/>
    </row>
    <row r="424" customHeight="1" spans="1:3">
      <c r="A424" s="32">
        <v>20506</v>
      </c>
      <c r="B424" s="30" t="s">
        <v>644</v>
      </c>
      <c r="C424" s="31">
        <f>SUM(C425:C427)</f>
        <v>0</v>
      </c>
    </row>
    <row r="425" customHeight="1" spans="1:3">
      <c r="A425" s="32">
        <v>2050601</v>
      </c>
      <c r="B425" s="32" t="s">
        <v>645</v>
      </c>
      <c r="C425" s="31"/>
    </row>
    <row r="426" customHeight="1" spans="1:3">
      <c r="A426" s="32">
        <v>2050602</v>
      </c>
      <c r="B426" s="32" t="s">
        <v>646</v>
      </c>
      <c r="C426" s="31"/>
    </row>
    <row r="427" customHeight="1" spans="1:3">
      <c r="A427" s="32">
        <v>2050699</v>
      </c>
      <c r="B427" s="32" t="s">
        <v>647</v>
      </c>
      <c r="C427" s="31"/>
    </row>
    <row r="428" customHeight="1" spans="1:3">
      <c r="A428" s="32">
        <v>20507</v>
      </c>
      <c r="B428" s="30" t="s">
        <v>648</v>
      </c>
      <c r="C428" s="31">
        <f>SUM(C429:C431)</f>
        <v>357</v>
      </c>
    </row>
    <row r="429" customHeight="1" spans="1:3">
      <c r="A429" s="32">
        <v>2050701</v>
      </c>
      <c r="B429" s="32" t="s">
        <v>649</v>
      </c>
      <c r="C429" s="31">
        <v>357</v>
      </c>
    </row>
    <row r="430" customHeight="1" spans="1:3">
      <c r="A430" s="32">
        <v>2050702</v>
      </c>
      <c r="B430" s="32" t="s">
        <v>650</v>
      </c>
      <c r="C430" s="31"/>
    </row>
    <row r="431" customHeight="1" spans="1:3">
      <c r="A431" s="32">
        <v>2050799</v>
      </c>
      <c r="B431" s="32" t="s">
        <v>651</v>
      </c>
      <c r="C431" s="31"/>
    </row>
    <row r="432" customHeight="1" spans="1:3">
      <c r="A432" s="32">
        <v>20508</v>
      </c>
      <c r="B432" s="30" t="s">
        <v>652</v>
      </c>
      <c r="C432" s="31">
        <f>SUM(C433:C437)</f>
        <v>515</v>
      </c>
    </row>
    <row r="433" customHeight="1" spans="1:3">
      <c r="A433" s="32">
        <v>2050801</v>
      </c>
      <c r="B433" s="32" t="s">
        <v>653</v>
      </c>
      <c r="C433" s="31">
        <v>432</v>
      </c>
    </row>
    <row r="434" customHeight="1" spans="1:3">
      <c r="A434" s="32">
        <v>2050802</v>
      </c>
      <c r="B434" s="32" t="s">
        <v>654</v>
      </c>
      <c r="C434" s="31">
        <v>83</v>
      </c>
    </row>
    <row r="435" customHeight="1" spans="1:3">
      <c r="A435" s="32">
        <v>2050803</v>
      </c>
      <c r="B435" s="32" t="s">
        <v>655</v>
      </c>
      <c r="C435" s="31"/>
    </row>
    <row r="436" customHeight="1" spans="1:3">
      <c r="A436" s="32">
        <v>2050804</v>
      </c>
      <c r="B436" s="32" t="s">
        <v>656</v>
      </c>
      <c r="C436" s="31"/>
    </row>
    <row r="437" customHeight="1" spans="1:3">
      <c r="A437" s="32">
        <v>2050899</v>
      </c>
      <c r="B437" s="32" t="s">
        <v>657</v>
      </c>
      <c r="C437" s="31"/>
    </row>
    <row r="438" customHeight="1" spans="1:3">
      <c r="A438" s="32">
        <v>20509</v>
      </c>
      <c r="B438" s="30" t="s">
        <v>658</v>
      </c>
      <c r="C438" s="31">
        <f>SUM(C439:C444)</f>
        <v>2597</v>
      </c>
    </row>
    <row r="439" customHeight="1" spans="1:3">
      <c r="A439" s="32">
        <v>2050901</v>
      </c>
      <c r="B439" s="32" t="s">
        <v>659</v>
      </c>
      <c r="C439" s="31"/>
    </row>
    <row r="440" customHeight="1" spans="1:3">
      <c r="A440" s="32">
        <v>2050902</v>
      </c>
      <c r="B440" s="32" t="s">
        <v>660</v>
      </c>
      <c r="C440" s="31"/>
    </row>
    <row r="441" customHeight="1" spans="1:3">
      <c r="A441" s="32">
        <v>2050903</v>
      </c>
      <c r="B441" s="32" t="s">
        <v>661</v>
      </c>
      <c r="C441" s="31"/>
    </row>
    <row r="442" customHeight="1" spans="1:3">
      <c r="A442" s="32">
        <v>2050904</v>
      </c>
      <c r="B442" s="32" t="s">
        <v>662</v>
      </c>
      <c r="C442" s="31"/>
    </row>
    <row r="443" customHeight="1" spans="1:3">
      <c r="A443" s="32">
        <v>2050905</v>
      </c>
      <c r="B443" s="32" t="s">
        <v>663</v>
      </c>
      <c r="C443" s="31"/>
    </row>
    <row r="444" customHeight="1" spans="1:3">
      <c r="A444" s="32">
        <v>2050999</v>
      </c>
      <c r="B444" s="32" t="s">
        <v>664</v>
      </c>
      <c r="C444" s="31">
        <v>2597</v>
      </c>
    </row>
    <row r="445" customHeight="1" spans="1:3">
      <c r="A445" s="32">
        <v>20599</v>
      </c>
      <c r="B445" s="30" t="s">
        <v>665</v>
      </c>
      <c r="C445" s="31">
        <f>C446</f>
        <v>3000</v>
      </c>
    </row>
    <row r="446" customHeight="1" spans="1:3">
      <c r="A446" s="32">
        <v>2059999</v>
      </c>
      <c r="B446" s="32" t="s">
        <v>666</v>
      </c>
      <c r="C446" s="31">
        <v>3000</v>
      </c>
    </row>
    <row r="447" customHeight="1" spans="1:3">
      <c r="A447" s="32">
        <v>206</v>
      </c>
      <c r="B447" s="30" t="s">
        <v>228</v>
      </c>
      <c r="C447" s="31">
        <f>SUM(C448,C453,C462,C468,C473,C478,C483,C490,C494,C498)</f>
        <v>708</v>
      </c>
    </row>
    <row r="448" customHeight="1" spans="1:3">
      <c r="A448" s="32">
        <v>20601</v>
      </c>
      <c r="B448" s="30" t="s">
        <v>667</v>
      </c>
      <c r="C448" s="31">
        <f>SUM(C449:C452)</f>
        <v>0</v>
      </c>
    </row>
    <row r="449" customHeight="1" spans="1:3">
      <c r="A449" s="32">
        <v>2060101</v>
      </c>
      <c r="B449" s="32" t="s">
        <v>388</v>
      </c>
      <c r="C449" s="31"/>
    </row>
    <row r="450" customHeight="1" spans="1:3">
      <c r="A450" s="32">
        <v>2060102</v>
      </c>
      <c r="B450" s="32" t="s">
        <v>389</v>
      </c>
      <c r="C450" s="31"/>
    </row>
    <row r="451" customHeight="1" spans="1:3">
      <c r="A451" s="32">
        <v>2060103</v>
      </c>
      <c r="B451" s="32" t="s">
        <v>390</v>
      </c>
      <c r="C451" s="31"/>
    </row>
    <row r="452" customHeight="1" spans="1:3">
      <c r="A452" s="32">
        <v>2060199</v>
      </c>
      <c r="B452" s="32" t="s">
        <v>668</v>
      </c>
      <c r="C452" s="31"/>
    </row>
    <row r="453" customHeight="1" spans="1:3">
      <c r="A453" s="32">
        <v>20602</v>
      </c>
      <c r="B453" s="30" t="s">
        <v>669</v>
      </c>
      <c r="C453" s="31">
        <f>SUM(C454:C461)</f>
        <v>0</v>
      </c>
    </row>
    <row r="454" customHeight="1" spans="1:3">
      <c r="A454" s="32">
        <v>2060201</v>
      </c>
      <c r="B454" s="32" t="s">
        <v>670</v>
      </c>
      <c r="C454" s="31"/>
    </row>
    <row r="455" customHeight="1" spans="1:3">
      <c r="A455" s="32">
        <v>2060203</v>
      </c>
      <c r="B455" s="32" t="s">
        <v>671</v>
      </c>
      <c r="C455" s="31"/>
    </row>
    <row r="456" customHeight="1" spans="1:3">
      <c r="A456" s="32">
        <v>2060204</v>
      </c>
      <c r="B456" s="32" t="s">
        <v>672</v>
      </c>
      <c r="C456" s="31"/>
    </row>
    <row r="457" customHeight="1" spans="1:3">
      <c r="A457" s="32">
        <v>2060205</v>
      </c>
      <c r="B457" s="32" t="s">
        <v>673</v>
      </c>
      <c r="C457" s="31"/>
    </row>
    <row r="458" customHeight="1" spans="1:3">
      <c r="A458" s="32">
        <v>2060206</v>
      </c>
      <c r="B458" s="32" t="s">
        <v>674</v>
      </c>
      <c r="C458" s="31"/>
    </row>
    <row r="459" customHeight="1" spans="1:3">
      <c r="A459" s="32">
        <v>2060207</v>
      </c>
      <c r="B459" s="32" t="s">
        <v>675</v>
      </c>
      <c r="C459" s="31"/>
    </row>
    <row r="460" customHeight="1" spans="1:3">
      <c r="A460" s="32">
        <v>2060208</v>
      </c>
      <c r="B460" s="32" t="s">
        <v>676</v>
      </c>
      <c r="C460" s="31"/>
    </row>
    <row r="461" customHeight="1" spans="1:3">
      <c r="A461" s="32">
        <v>2060299</v>
      </c>
      <c r="B461" s="32" t="s">
        <v>677</v>
      </c>
      <c r="C461" s="31"/>
    </row>
    <row r="462" customHeight="1" spans="1:3">
      <c r="A462" s="32">
        <v>20603</v>
      </c>
      <c r="B462" s="30" t="s">
        <v>678</v>
      </c>
      <c r="C462" s="31">
        <f>SUM(C463:C467)</f>
        <v>0</v>
      </c>
    </row>
    <row r="463" customHeight="1" spans="1:3">
      <c r="A463" s="32">
        <v>2060301</v>
      </c>
      <c r="B463" s="32" t="s">
        <v>670</v>
      </c>
      <c r="C463" s="31"/>
    </row>
    <row r="464" customHeight="1" spans="1:3">
      <c r="A464" s="32">
        <v>2060302</v>
      </c>
      <c r="B464" s="32" t="s">
        <v>679</v>
      </c>
      <c r="C464" s="31"/>
    </row>
    <row r="465" customHeight="1" spans="1:3">
      <c r="A465" s="32">
        <v>2060303</v>
      </c>
      <c r="B465" s="32" t="s">
        <v>680</v>
      </c>
      <c r="C465" s="31"/>
    </row>
    <row r="466" customHeight="1" spans="1:3">
      <c r="A466" s="32">
        <v>2060304</v>
      </c>
      <c r="B466" s="32" t="s">
        <v>681</v>
      </c>
      <c r="C466" s="31"/>
    </row>
    <row r="467" customHeight="1" spans="1:3">
      <c r="A467" s="32">
        <v>2060399</v>
      </c>
      <c r="B467" s="32" t="s">
        <v>682</v>
      </c>
      <c r="C467" s="31"/>
    </row>
    <row r="468" customHeight="1" spans="1:3">
      <c r="A468" s="32">
        <v>20604</v>
      </c>
      <c r="B468" s="30" t="s">
        <v>683</v>
      </c>
      <c r="C468" s="31">
        <f>SUM(C469:C472)</f>
        <v>0</v>
      </c>
    </row>
    <row r="469" customHeight="1" spans="1:3">
      <c r="A469" s="32">
        <v>2060401</v>
      </c>
      <c r="B469" s="32" t="s">
        <v>670</v>
      </c>
      <c r="C469" s="31"/>
    </row>
    <row r="470" customHeight="1" spans="1:3">
      <c r="A470" s="32">
        <v>2060404</v>
      </c>
      <c r="B470" s="32" t="s">
        <v>684</v>
      </c>
      <c r="C470" s="31"/>
    </row>
    <row r="471" customHeight="1" spans="1:3">
      <c r="A471" s="32">
        <v>2060405</v>
      </c>
      <c r="B471" s="32" t="s">
        <v>685</v>
      </c>
      <c r="C471" s="31"/>
    </row>
    <row r="472" customHeight="1" spans="1:3">
      <c r="A472" s="32">
        <v>2060499</v>
      </c>
      <c r="B472" s="32" t="s">
        <v>686</v>
      </c>
      <c r="C472" s="31"/>
    </row>
    <row r="473" customHeight="1" spans="1:3">
      <c r="A473" s="32">
        <v>20605</v>
      </c>
      <c r="B473" s="30" t="s">
        <v>687</v>
      </c>
      <c r="C473" s="31">
        <f>SUM(C474:C477)</f>
        <v>0</v>
      </c>
    </row>
    <row r="474" customHeight="1" spans="1:3">
      <c r="A474" s="32">
        <v>2060501</v>
      </c>
      <c r="B474" s="32" t="s">
        <v>670</v>
      </c>
      <c r="C474" s="31"/>
    </row>
    <row r="475" customHeight="1" spans="1:3">
      <c r="A475" s="32">
        <v>2060502</v>
      </c>
      <c r="B475" s="32" t="s">
        <v>688</v>
      </c>
      <c r="C475" s="31"/>
    </row>
    <row r="476" customHeight="1" spans="1:3">
      <c r="A476" s="32">
        <v>2060503</v>
      </c>
      <c r="B476" s="32" t="s">
        <v>689</v>
      </c>
      <c r="C476" s="31"/>
    </row>
    <row r="477" customHeight="1" spans="1:3">
      <c r="A477" s="32">
        <v>2060599</v>
      </c>
      <c r="B477" s="32" t="s">
        <v>690</v>
      </c>
      <c r="C477" s="31"/>
    </row>
    <row r="478" customHeight="1" spans="1:3">
      <c r="A478" s="32">
        <v>20606</v>
      </c>
      <c r="B478" s="30" t="s">
        <v>691</v>
      </c>
      <c r="C478" s="31">
        <f>SUM(C479:C482)</f>
        <v>0</v>
      </c>
    </row>
    <row r="479" customHeight="1" spans="1:3">
      <c r="A479" s="32">
        <v>2060601</v>
      </c>
      <c r="B479" s="32" t="s">
        <v>692</v>
      </c>
      <c r="C479" s="31"/>
    </row>
    <row r="480" customHeight="1" spans="1:3">
      <c r="A480" s="32">
        <v>2060602</v>
      </c>
      <c r="B480" s="32" t="s">
        <v>693</v>
      </c>
      <c r="C480" s="31"/>
    </row>
    <row r="481" customHeight="1" spans="1:3">
      <c r="A481" s="32">
        <v>2060603</v>
      </c>
      <c r="B481" s="32" t="s">
        <v>694</v>
      </c>
      <c r="C481" s="31"/>
    </row>
    <row r="482" customHeight="1" spans="1:3">
      <c r="A482" s="32">
        <v>2060699</v>
      </c>
      <c r="B482" s="32" t="s">
        <v>695</v>
      </c>
      <c r="C482" s="31"/>
    </row>
    <row r="483" customHeight="1" spans="1:3">
      <c r="A483" s="32">
        <v>20607</v>
      </c>
      <c r="B483" s="30" t="s">
        <v>696</v>
      </c>
      <c r="C483" s="31">
        <f>SUM(C484:C489)</f>
        <v>112</v>
      </c>
    </row>
    <row r="484" customHeight="1" spans="1:3">
      <c r="A484" s="32">
        <v>2060701</v>
      </c>
      <c r="B484" s="32" t="s">
        <v>670</v>
      </c>
      <c r="C484" s="31">
        <v>80</v>
      </c>
    </row>
    <row r="485" customHeight="1" spans="1:3">
      <c r="A485" s="32">
        <v>2060702</v>
      </c>
      <c r="B485" s="32" t="s">
        <v>697</v>
      </c>
      <c r="C485" s="31">
        <v>14</v>
      </c>
    </row>
    <row r="486" customHeight="1" spans="1:3">
      <c r="A486" s="32">
        <v>2060703</v>
      </c>
      <c r="B486" s="32" t="s">
        <v>698</v>
      </c>
      <c r="C486" s="31">
        <v>10</v>
      </c>
    </row>
    <row r="487" customHeight="1" spans="1:3">
      <c r="A487" s="32">
        <v>2060704</v>
      </c>
      <c r="B487" s="32" t="s">
        <v>699</v>
      </c>
      <c r="C487" s="31"/>
    </row>
    <row r="488" customHeight="1" spans="1:3">
      <c r="A488" s="32">
        <v>2060705</v>
      </c>
      <c r="B488" s="32" t="s">
        <v>700</v>
      </c>
      <c r="C488" s="31"/>
    </row>
    <row r="489" customHeight="1" spans="1:3">
      <c r="A489" s="32">
        <v>2060799</v>
      </c>
      <c r="B489" s="32" t="s">
        <v>701</v>
      </c>
      <c r="C489" s="31">
        <v>8</v>
      </c>
    </row>
    <row r="490" customHeight="1" spans="1:3">
      <c r="A490" s="32">
        <v>20608</v>
      </c>
      <c r="B490" s="30" t="s">
        <v>702</v>
      </c>
      <c r="C490" s="31">
        <f>SUM(C491:C493)</f>
        <v>57</v>
      </c>
    </row>
    <row r="491" customHeight="1" spans="1:3">
      <c r="A491" s="32">
        <v>2060801</v>
      </c>
      <c r="B491" s="32" t="s">
        <v>703</v>
      </c>
      <c r="C491" s="31"/>
    </row>
    <row r="492" customHeight="1" spans="1:3">
      <c r="A492" s="32">
        <v>2060802</v>
      </c>
      <c r="B492" s="32" t="s">
        <v>704</v>
      </c>
      <c r="C492" s="31"/>
    </row>
    <row r="493" customHeight="1" spans="1:3">
      <c r="A493" s="32">
        <v>2060899</v>
      </c>
      <c r="B493" s="32" t="s">
        <v>705</v>
      </c>
      <c r="C493" s="31">
        <v>57</v>
      </c>
    </row>
    <row r="494" customHeight="1" spans="1:3">
      <c r="A494" s="32">
        <v>20609</v>
      </c>
      <c r="B494" s="30" t="s">
        <v>706</v>
      </c>
      <c r="C494" s="31">
        <f>SUM(C495:C497)</f>
        <v>0</v>
      </c>
    </row>
    <row r="495" customHeight="1" spans="1:3">
      <c r="A495" s="32">
        <v>2060901</v>
      </c>
      <c r="B495" s="32" t="s">
        <v>707</v>
      </c>
      <c r="C495" s="31"/>
    </row>
    <row r="496" customHeight="1" spans="1:3">
      <c r="A496" s="32">
        <v>2060902</v>
      </c>
      <c r="B496" s="32" t="s">
        <v>708</v>
      </c>
      <c r="C496" s="31"/>
    </row>
    <row r="497" customHeight="1" spans="1:3">
      <c r="A497" s="32">
        <v>2060999</v>
      </c>
      <c r="B497" s="32" t="s">
        <v>709</v>
      </c>
      <c r="C497" s="31"/>
    </row>
    <row r="498" customHeight="1" spans="1:3">
      <c r="A498" s="32">
        <v>20699</v>
      </c>
      <c r="B498" s="30" t="s">
        <v>710</v>
      </c>
      <c r="C498" s="31">
        <f>SUM(C499:C502)</f>
        <v>539</v>
      </c>
    </row>
    <row r="499" customHeight="1" spans="1:3">
      <c r="A499" s="32">
        <v>2069901</v>
      </c>
      <c r="B499" s="32" t="s">
        <v>711</v>
      </c>
      <c r="C499" s="31"/>
    </row>
    <row r="500" customHeight="1" spans="1:3">
      <c r="A500" s="32">
        <v>2069902</v>
      </c>
      <c r="B500" s="32" t="s">
        <v>712</v>
      </c>
      <c r="C500" s="31"/>
    </row>
    <row r="501" customHeight="1" spans="1:3">
      <c r="A501" s="32">
        <v>2069903</v>
      </c>
      <c r="B501" s="32" t="s">
        <v>713</v>
      </c>
      <c r="C501" s="31"/>
    </row>
    <row r="502" customHeight="1" spans="1:3">
      <c r="A502" s="32">
        <v>2069999</v>
      </c>
      <c r="B502" s="32" t="s">
        <v>714</v>
      </c>
      <c r="C502" s="31">
        <v>539</v>
      </c>
    </row>
    <row r="503" customHeight="1" spans="1:3">
      <c r="A503" s="32">
        <v>207</v>
      </c>
      <c r="B503" s="30" t="s">
        <v>229</v>
      </c>
      <c r="C503" s="31">
        <f>SUM(C504,C520,C528,C539,C548,C556)</f>
        <v>1572</v>
      </c>
    </row>
    <row r="504" customHeight="1" spans="1:3">
      <c r="A504" s="32">
        <v>20701</v>
      </c>
      <c r="B504" s="30" t="s">
        <v>715</v>
      </c>
      <c r="C504" s="31">
        <f>SUM(C505:C519)</f>
        <v>591</v>
      </c>
    </row>
    <row r="505" customHeight="1" spans="1:3">
      <c r="A505" s="32">
        <v>2070101</v>
      </c>
      <c r="B505" s="32" t="s">
        <v>388</v>
      </c>
      <c r="C505" s="31">
        <v>92</v>
      </c>
    </row>
    <row r="506" customHeight="1" spans="1:3">
      <c r="A506" s="32">
        <v>2070102</v>
      </c>
      <c r="B506" s="32" t="s">
        <v>389</v>
      </c>
      <c r="C506" s="31"/>
    </row>
    <row r="507" customHeight="1" spans="1:3">
      <c r="A507" s="32">
        <v>2070103</v>
      </c>
      <c r="B507" s="32" t="s">
        <v>390</v>
      </c>
      <c r="C507" s="31"/>
    </row>
    <row r="508" customHeight="1" spans="1:3">
      <c r="A508" s="32">
        <v>2070104</v>
      </c>
      <c r="B508" s="32" t="s">
        <v>716</v>
      </c>
      <c r="C508" s="31"/>
    </row>
    <row r="509" customHeight="1" spans="1:3">
      <c r="A509" s="32">
        <v>2070105</v>
      </c>
      <c r="B509" s="32" t="s">
        <v>717</v>
      </c>
      <c r="C509" s="31"/>
    </row>
    <row r="510" customHeight="1" spans="1:3">
      <c r="A510" s="32">
        <v>2070106</v>
      </c>
      <c r="B510" s="32" t="s">
        <v>718</v>
      </c>
      <c r="C510" s="31"/>
    </row>
    <row r="511" customHeight="1" spans="1:3">
      <c r="A511" s="32">
        <v>2070107</v>
      </c>
      <c r="B511" s="32" t="s">
        <v>719</v>
      </c>
      <c r="C511" s="31"/>
    </row>
    <row r="512" customHeight="1" spans="1:3">
      <c r="A512" s="32">
        <v>2070108</v>
      </c>
      <c r="B512" s="32" t="s">
        <v>720</v>
      </c>
      <c r="C512" s="31">
        <v>7</v>
      </c>
    </row>
    <row r="513" customHeight="1" spans="1:3">
      <c r="A513" s="32">
        <v>2070109</v>
      </c>
      <c r="B513" s="32" t="s">
        <v>721</v>
      </c>
      <c r="C513" s="31"/>
    </row>
    <row r="514" customHeight="1" spans="1:3">
      <c r="A514" s="32">
        <v>2070110</v>
      </c>
      <c r="B514" s="32" t="s">
        <v>722</v>
      </c>
      <c r="C514" s="31"/>
    </row>
    <row r="515" customHeight="1" spans="1:3">
      <c r="A515" s="32">
        <v>2070111</v>
      </c>
      <c r="B515" s="32" t="s">
        <v>723</v>
      </c>
      <c r="C515" s="31"/>
    </row>
    <row r="516" customHeight="1" spans="1:3">
      <c r="A516" s="32">
        <v>2070112</v>
      </c>
      <c r="B516" s="32" t="s">
        <v>724</v>
      </c>
      <c r="C516" s="31"/>
    </row>
    <row r="517" customHeight="1" spans="1:3">
      <c r="A517" s="32">
        <v>2070113</v>
      </c>
      <c r="B517" s="32" t="s">
        <v>725</v>
      </c>
      <c r="C517" s="31">
        <v>5</v>
      </c>
    </row>
    <row r="518" customHeight="1" spans="1:3">
      <c r="A518" s="32">
        <v>2070114</v>
      </c>
      <c r="B518" s="32" t="s">
        <v>726</v>
      </c>
      <c r="C518" s="31"/>
    </row>
    <row r="519" customHeight="1" spans="1:3">
      <c r="A519" s="32">
        <v>2070199</v>
      </c>
      <c r="B519" s="32" t="s">
        <v>727</v>
      </c>
      <c r="C519" s="31">
        <v>487</v>
      </c>
    </row>
    <row r="520" customHeight="1" spans="1:3">
      <c r="A520" s="32">
        <v>20702</v>
      </c>
      <c r="B520" s="30" t="s">
        <v>728</v>
      </c>
      <c r="C520" s="31">
        <f>SUM(C521:C527)</f>
        <v>0</v>
      </c>
    </row>
    <row r="521" customHeight="1" spans="1:3">
      <c r="A521" s="32">
        <v>2070201</v>
      </c>
      <c r="B521" s="32" t="s">
        <v>388</v>
      </c>
      <c r="C521" s="31"/>
    </row>
    <row r="522" customHeight="1" spans="1:3">
      <c r="A522" s="32">
        <v>2070202</v>
      </c>
      <c r="B522" s="32" t="s">
        <v>389</v>
      </c>
      <c r="C522" s="31"/>
    </row>
    <row r="523" customHeight="1" spans="1:3">
      <c r="A523" s="32">
        <v>2070203</v>
      </c>
      <c r="B523" s="32" t="s">
        <v>390</v>
      </c>
      <c r="C523" s="31"/>
    </row>
    <row r="524" customHeight="1" spans="1:3">
      <c r="A524" s="32">
        <v>2070204</v>
      </c>
      <c r="B524" s="32" t="s">
        <v>729</v>
      </c>
      <c r="C524" s="31"/>
    </row>
    <row r="525" customHeight="1" spans="1:3">
      <c r="A525" s="32">
        <v>2070205</v>
      </c>
      <c r="B525" s="32" t="s">
        <v>730</v>
      </c>
      <c r="C525" s="31"/>
    </row>
    <row r="526" customHeight="1" spans="1:3">
      <c r="A526" s="32">
        <v>2070206</v>
      </c>
      <c r="B526" s="32" t="s">
        <v>731</v>
      </c>
      <c r="C526" s="31"/>
    </row>
    <row r="527" customHeight="1" spans="1:3">
      <c r="A527" s="32">
        <v>2070299</v>
      </c>
      <c r="B527" s="32" t="s">
        <v>732</v>
      </c>
      <c r="C527" s="31"/>
    </row>
    <row r="528" customHeight="1" spans="1:3">
      <c r="A528" s="32">
        <v>20703</v>
      </c>
      <c r="B528" s="30" t="s">
        <v>733</v>
      </c>
      <c r="C528" s="31">
        <f>SUM(C529:C538)</f>
        <v>210</v>
      </c>
    </row>
    <row r="529" customHeight="1" spans="1:3">
      <c r="A529" s="32">
        <v>2070301</v>
      </c>
      <c r="B529" s="32" t="s">
        <v>388</v>
      </c>
      <c r="C529" s="31"/>
    </row>
    <row r="530" customHeight="1" spans="1:3">
      <c r="A530" s="32">
        <v>2070302</v>
      </c>
      <c r="B530" s="32" t="s">
        <v>389</v>
      </c>
      <c r="C530" s="31"/>
    </row>
    <row r="531" customHeight="1" spans="1:3">
      <c r="A531" s="32">
        <v>2070303</v>
      </c>
      <c r="B531" s="32" t="s">
        <v>390</v>
      </c>
      <c r="C531" s="31"/>
    </row>
    <row r="532" customHeight="1" spans="1:3">
      <c r="A532" s="32">
        <v>2070304</v>
      </c>
      <c r="B532" s="32" t="s">
        <v>734</v>
      </c>
      <c r="C532" s="31"/>
    </row>
    <row r="533" customHeight="1" spans="1:3">
      <c r="A533" s="32">
        <v>2070305</v>
      </c>
      <c r="B533" s="32" t="s">
        <v>735</v>
      </c>
      <c r="C533" s="31"/>
    </row>
    <row r="534" customHeight="1" spans="1:3">
      <c r="A534" s="32">
        <v>2070306</v>
      </c>
      <c r="B534" s="32" t="s">
        <v>736</v>
      </c>
      <c r="C534" s="31"/>
    </row>
    <row r="535" customHeight="1" spans="1:3">
      <c r="A535" s="32">
        <v>2070307</v>
      </c>
      <c r="B535" s="32" t="s">
        <v>737</v>
      </c>
      <c r="C535" s="31">
        <v>202</v>
      </c>
    </row>
    <row r="536" customHeight="1" spans="1:3">
      <c r="A536" s="32">
        <v>2070308</v>
      </c>
      <c r="B536" s="32" t="s">
        <v>738</v>
      </c>
      <c r="C536" s="31">
        <v>8</v>
      </c>
    </row>
    <row r="537" customHeight="1" spans="1:3">
      <c r="A537" s="32">
        <v>2070309</v>
      </c>
      <c r="B537" s="32" t="s">
        <v>739</v>
      </c>
      <c r="C537" s="31"/>
    </row>
    <row r="538" customHeight="1" spans="1:3">
      <c r="A538" s="32">
        <v>2070399</v>
      </c>
      <c r="B538" s="32" t="s">
        <v>740</v>
      </c>
      <c r="C538" s="31"/>
    </row>
    <row r="539" customHeight="1" spans="1:3">
      <c r="A539" s="32">
        <v>20706</v>
      </c>
      <c r="B539" s="33" t="s">
        <v>741</v>
      </c>
      <c r="C539" s="31">
        <f>SUM(C540:C547)</f>
        <v>4</v>
      </c>
    </row>
    <row r="540" customHeight="1" spans="1:3">
      <c r="A540" s="32">
        <v>2070601</v>
      </c>
      <c r="B540" s="34" t="s">
        <v>388</v>
      </c>
      <c r="C540" s="31"/>
    </row>
    <row r="541" customHeight="1" spans="1:3">
      <c r="A541" s="32">
        <v>2070602</v>
      </c>
      <c r="B541" s="34" t="s">
        <v>389</v>
      </c>
      <c r="C541" s="31"/>
    </row>
    <row r="542" customHeight="1" spans="1:3">
      <c r="A542" s="32">
        <v>2070603</v>
      </c>
      <c r="B542" s="34" t="s">
        <v>390</v>
      </c>
      <c r="C542" s="31"/>
    </row>
    <row r="543" customHeight="1" spans="1:3">
      <c r="A543" s="32">
        <v>2070604</v>
      </c>
      <c r="B543" s="34" t="s">
        <v>742</v>
      </c>
      <c r="C543" s="31"/>
    </row>
    <row r="544" customHeight="1" spans="1:3">
      <c r="A544" s="32">
        <v>2070605</v>
      </c>
      <c r="B544" s="34" t="s">
        <v>743</v>
      </c>
      <c r="C544" s="31"/>
    </row>
    <row r="545" customHeight="1" spans="1:3">
      <c r="A545" s="32">
        <v>2070606</v>
      </c>
      <c r="B545" s="34" t="s">
        <v>744</v>
      </c>
      <c r="C545" s="31"/>
    </row>
    <row r="546" customHeight="1" spans="1:3">
      <c r="A546" s="32">
        <v>2070607</v>
      </c>
      <c r="B546" s="34" t="s">
        <v>745</v>
      </c>
      <c r="C546" s="31"/>
    </row>
    <row r="547" customHeight="1" spans="1:3">
      <c r="A547" s="32">
        <v>2070699</v>
      </c>
      <c r="B547" s="34" t="s">
        <v>746</v>
      </c>
      <c r="C547" s="31">
        <v>4</v>
      </c>
    </row>
    <row r="548" customHeight="1" spans="1:3">
      <c r="A548" s="32">
        <v>20708</v>
      </c>
      <c r="B548" s="33" t="s">
        <v>747</v>
      </c>
      <c r="C548" s="31">
        <f>SUM(C549:C555)</f>
        <v>697</v>
      </c>
    </row>
    <row r="549" customHeight="1" spans="1:3">
      <c r="A549" s="32">
        <v>2070801</v>
      </c>
      <c r="B549" s="34" t="s">
        <v>388</v>
      </c>
      <c r="C549" s="31"/>
    </row>
    <row r="550" customHeight="1" spans="1:3">
      <c r="A550" s="32">
        <v>2070802</v>
      </c>
      <c r="B550" s="34" t="s">
        <v>389</v>
      </c>
      <c r="C550" s="31"/>
    </row>
    <row r="551" customHeight="1" spans="1:3">
      <c r="A551" s="32">
        <v>2070803</v>
      </c>
      <c r="B551" s="34" t="s">
        <v>390</v>
      </c>
      <c r="C551" s="31"/>
    </row>
    <row r="552" customHeight="1" spans="1:3">
      <c r="A552" s="32">
        <v>2070806</v>
      </c>
      <c r="B552" s="34" t="s">
        <v>748</v>
      </c>
      <c r="C552" s="31"/>
    </row>
    <row r="553" customHeight="1" spans="1:3">
      <c r="A553" s="32">
        <v>2070807</v>
      </c>
      <c r="B553" s="34" t="s">
        <v>749</v>
      </c>
      <c r="C553" s="31"/>
    </row>
    <row r="554" customHeight="1" spans="1:3">
      <c r="A554" s="32">
        <v>2070808</v>
      </c>
      <c r="B554" s="34" t="s">
        <v>750</v>
      </c>
      <c r="C554" s="31">
        <v>20</v>
      </c>
    </row>
    <row r="555" customHeight="1" spans="1:3">
      <c r="A555" s="32">
        <v>2070899</v>
      </c>
      <c r="B555" s="34" t="s">
        <v>751</v>
      </c>
      <c r="C555" s="31">
        <v>677</v>
      </c>
    </row>
    <row r="556" customHeight="1" spans="1:3">
      <c r="A556" s="32">
        <v>20799</v>
      </c>
      <c r="B556" s="30" t="s">
        <v>752</v>
      </c>
      <c r="C556" s="31">
        <f>SUM(C557:C559)</f>
        <v>70</v>
      </c>
    </row>
    <row r="557" customHeight="1" spans="1:3">
      <c r="A557" s="32">
        <v>2079902</v>
      </c>
      <c r="B557" s="32" t="s">
        <v>753</v>
      </c>
      <c r="C557" s="31"/>
    </row>
    <row r="558" customHeight="1" spans="1:3">
      <c r="A558" s="32">
        <v>2079903</v>
      </c>
      <c r="B558" s="32" t="s">
        <v>754</v>
      </c>
      <c r="C558" s="31">
        <v>22</v>
      </c>
    </row>
    <row r="559" customHeight="1" spans="1:3">
      <c r="A559" s="32">
        <v>2079999</v>
      </c>
      <c r="B559" s="32" t="s">
        <v>755</v>
      </c>
      <c r="C559" s="31">
        <v>48</v>
      </c>
    </row>
    <row r="560" customHeight="1" spans="1:3">
      <c r="A560" s="32">
        <v>208</v>
      </c>
      <c r="B560" s="30" t="s">
        <v>230</v>
      </c>
      <c r="C560" s="31">
        <f>SUM(C561,C580,C588,C590,C599,C603,C613,C622,C629,C637,C646,C652,C655,C658,C661,C664,C667,C671,C675,C684,C687)</f>
        <v>58292</v>
      </c>
    </row>
    <row r="561" customHeight="1" spans="1:3">
      <c r="A561" s="32">
        <v>20801</v>
      </c>
      <c r="B561" s="30" t="s">
        <v>756</v>
      </c>
      <c r="C561" s="31">
        <f>SUM(C562:C579)</f>
        <v>1641</v>
      </c>
    </row>
    <row r="562" customHeight="1" spans="1:3">
      <c r="A562" s="32">
        <v>2080101</v>
      </c>
      <c r="B562" s="32" t="s">
        <v>388</v>
      </c>
      <c r="C562" s="31">
        <v>254</v>
      </c>
    </row>
    <row r="563" customHeight="1" spans="1:3">
      <c r="A563" s="32">
        <v>2080102</v>
      </c>
      <c r="B563" s="32" t="s">
        <v>389</v>
      </c>
      <c r="C563" s="31">
        <v>40</v>
      </c>
    </row>
    <row r="564" customHeight="1" spans="1:3">
      <c r="A564" s="32">
        <v>2080103</v>
      </c>
      <c r="B564" s="32" t="s">
        <v>390</v>
      </c>
      <c r="C564" s="31"/>
    </row>
    <row r="565" customHeight="1" spans="1:3">
      <c r="A565" s="32">
        <v>2080104</v>
      </c>
      <c r="B565" s="32" t="s">
        <v>757</v>
      </c>
      <c r="C565" s="31"/>
    </row>
    <row r="566" customHeight="1" spans="1:3">
      <c r="A566" s="32">
        <v>2080105</v>
      </c>
      <c r="B566" s="32" t="s">
        <v>758</v>
      </c>
      <c r="C566" s="31"/>
    </row>
    <row r="567" customHeight="1" spans="1:3">
      <c r="A567" s="32">
        <v>2080106</v>
      </c>
      <c r="B567" s="32" t="s">
        <v>759</v>
      </c>
      <c r="C567" s="31"/>
    </row>
    <row r="568" customHeight="1" spans="1:3">
      <c r="A568" s="32">
        <v>2080107</v>
      </c>
      <c r="B568" s="32" t="s">
        <v>760</v>
      </c>
      <c r="C568" s="31"/>
    </row>
    <row r="569" customHeight="1" spans="1:3">
      <c r="A569" s="32">
        <v>2080108</v>
      </c>
      <c r="B569" s="32" t="s">
        <v>428</v>
      </c>
      <c r="C569" s="31"/>
    </row>
    <row r="570" customHeight="1" spans="1:3">
      <c r="A570" s="32">
        <v>2080109</v>
      </c>
      <c r="B570" s="32" t="s">
        <v>761</v>
      </c>
      <c r="C570" s="31">
        <v>734</v>
      </c>
    </row>
    <row r="571" customHeight="1" spans="1:3">
      <c r="A571" s="32">
        <v>2080110</v>
      </c>
      <c r="B571" s="32" t="s">
        <v>762</v>
      </c>
      <c r="C571" s="31"/>
    </row>
    <row r="572" customHeight="1" spans="1:3">
      <c r="A572" s="32">
        <v>2080111</v>
      </c>
      <c r="B572" s="32" t="s">
        <v>763</v>
      </c>
      <c r="C572" s="31"/>
    </row>
    <row r="573" customHeight="1" spans="1:3">
      <c r="A573" s="32">
        <v>2080112</v>
      </c>
      <c r="B573" s="32" t="s">
        <v>764</v>
      </c>
      <c r="C573" s="31"/>
    </row>
    <row r="574" customHeight="1" spans="1:3">
      <c r="A574" s="32">
        <v>2080113</v>
      </c>
      <c r="B574" s="32" t="s">
        <v>765</v>
      </c>
      <c r="C574" s="31"/>
    </row>
    <row r="575" customHeight="1" spans="1:3">
      <c r="A575" s="32">
        <v>2080114</v>
      </c>
      <c r="B575" s="32" t="s">
        <v>766</v>
      </c>
      <c r="C575" s="31"/>
    </row>
    <row r="576" customHeight="1" spans="1:3">
      <c r="A576" s="32">
        <v>2080115</v>
      </c>
      <c r="B576" s="32" t="s">
        <v>767</v>
      </c>
      <c r="C576" s="31"/>
    </row>
    <row r="577" customHeight="1" spans="1:3">
      <c r="A577" s="32">
        <v>2080116</v>
      </c>
      <c r="B577" s="32" t="s">
        <v>768</v>
      </c>
      <c r="C577" s="31"/>
    </row>
    <row r="578" customHeight="1" spans="1:3">
      <c r="A578" s="32">
        <v>2080150</v>
      </c>
      <c r="B578" s="32" t="s">
        <v>397</v>
      </c>
      <c r="C578" s="31">
        <v>1</v>
      </c>
    </row>
    <row r="579" customHeight="1" spans="1:3">
      <c r="A579" s="32">
        <v>2080199</v>
      </c>
      <c r="B579" s="32" t="s">
        <v>769</v>
      </c>
      <c r="C579" s="31">
        <v>612</v>
      </c>
    </row>
    <row r="580" customHeight="1" spans="1:3">
      <c r="A580" s="32">
        <v>20802</v>
      </c>
      <c r="B580" s="30" t="s">
        <v>770</v>
      </c>
      <c r="C580" s="31">
        <f>SUM(C581:C587)</f>
        <v>1139</v>
      </c>
    </row>
    <row r="581" customHeight="1" spans="1:3">
      <c r="A581" s="32">
        <v>2080201</v>
      </c>
      <c r="B581" s="32" t="s">
        <v>388</v>
      </c>
      <c r="C581" s="31"/>
    </row>
    <row r="582" customHeight="1" spans="1:3">
      <c r="A582" s="32">
        <v>2080202</v>
      </c>
      <c r="B582" s="32" t="s">
        <v>389</v>
      </c>
      <c r="C582" s="31"/>
    </row>
    <row r="583" customHeight="1" spans="1:3">
      <c r="A583" s="32">
        <v>2080203</v>
      </c>
      <c r="B583" s="32" t="s">
        <v>390</v>
      </c>
      <c r="C583" s="31"/>
    </row>
    <row r="584" customHeight="1" spans="1:3">
      <c r="A584" s="32">
        <v>2080206</v>
      </c>
      <c r="B584" s="32" t="s">
        <v>771</v>
      </c>
      <c r="C584" s="31"/>
    </row>
    <row r="585" customHeight="1" spans="1:3">
      <c r="A585" s="32">
        <v>2080207</v>
      </c>
      <c r="B585" s="32" t="s">
        <v>772</v>
      </c>
      <c r="C585" s="31"/>
    </row>
    <row r="586" customHeight="1" spans="1:3">
      <c r="A586" s="32">
        <v>2080208</v>
      </c>
      <c r="B586" s="32" t="s">
        <v>773</v>
      </c>
      <c r="C586" s="31">
        <v>295</v>
      </c>
    </row>
    <row r="587" customHeight="1" spans="1:3">
      <c r="A587" s="32">
        <v>2080299</v>
      </c>
      <c r="B587" s="32" t="s">
        <v>774</v>
      </c>
      <c r="C587" s="31">
        <v>844</v>
      </c>
    </row>
    <row r="588" customHeight="1" spans="1:3">
      <c r="A588" s="32">
        <v>20804</v>
      </c>
      <c r="B588" s="30" t="s">
        <v>114</v>
      </c>
      <c r="C588" s="31">
        <f>C589</f>
        <v>0</v>
      </c>
    </row>
    <row r="589" customHeight="1" spans="1:3">
      <c r="A589" s="32">
        <v>2080402</v>
      </c>
      <c r="B589" s="32" t="s">
        <v>775</v>
      </c>
      <c r="C589" s="31"/>
    </row>
    <row r="590" customHeight="1" spans="1:3">
      <c r="A590" s="32">
        <v>20805</v>
      </c>
      <c r="B590" s="30" t="s">
        <v>776</v>
      </c>
      <c r="C590" s="31">
        <f>SUM(C591:C598)</f>
        <v>32939</v>
      </c>
    </row>
    <row r="591" customHeight="1" spans="1:3">
      <c r="A591" s="32">
        <v>2080501</v>
      </c>
      <c r="B591" s="32" t="s">
        <v>777</v>
      </c>
      <c r="C591" s="31">
        <v>512</v>
      </c>
    </row>
    <row r="592" customHeight="1" spans="1:3">
      <c r="A592" s="32">
        <v>2080502</v>
      </c>
      <c r="B592" s="32" t="s">
        <v>778</v>
      </c>
      <c r="C592" s="31">
        <v>1218</v>
      </c>
    </row>
    <row r="593" customHeight="1" spans="1:3">
      <c r="A593" s="32">
        <v>2080503</v>
      </c>
      <c r="B593" s="32" t="s">
        <v>779</v>
      </c>
      <c r="C593" s="31"/>
    </row>
    <row r="594" customHeight="1" spans="1:3">
      <c r="A594" s="32">
        <v>2080505</v>
      </c>
      <c r="B594" s="32" t="s">
        <v>780</v>
      </c>
      <c r="C594" s="31">
        <v>7908</v>
      </c>
    </row>
    <row r="595" customHeight="1" spans="1:3">
      <c r="A595" s="32">
        <v>2080506</v>
      </c>
      <c r="B595" s="32" t="s">
        <v>781</v>
      </c>
      <c r="C595" s="31">
        <v>2603</v>
      </c>
    </row>
    <row r="596" customHeight="1" spans="1:3">
      <c r="A596" s="32">
        <v>2080507</v>
      </c>
      <c r="B596" s="32" t="s">
        <v>782</v>
      </c>
      <c r="C596" s="31">
        <v>20698</v>
      </c>
    </row>
    <row r="597" customHeight="1" spans="1:3">
      <c r="A597" s="32">
        <v>2080508</v>
      </c>
      <c r="B597" s="32" t="s">
        <v>783</v>
      </c>
      <c r="C597" s="31"/>
    </row>
    <row r="598" customHeight="1" spans="1:3">
      <c r="A598" s="32">
        <v>2080599</v>
      </c>
      <c r="B598" s="32" t="s">
        <v>784</v>
      </c>
      <c r="C598" s="31"/>
    </row>
    <row r="599" customHeight="1" spans="1:3">
      <c r="A599" s="32">
        <v>20806</v>
      </c>
      <c r="B599" s="30" t="s">
        <v>785</v>
      </c>
      <c r="C599" s="31">
        <f>SUM(C600:C602)</f>
        <v>0</v>
      </c>
    </row>
    <row r="600" customHeight="1" spans="1:3">
      <c r="A600" s="32">
        <v>2080601</v>
      </c>
      <c r="B600" s="32" t="s">
        <v>786</v>
      </c>
      <c r="C600" s="31"/>
    </row>
    <row r="601" customHeight="1" spans="1:3">
      <c r="A601" s="32">
        <v>2080602</v>
      </c>
      <c r="B601" s="32" t="s">
        <v>787</v>
      </c>
      <c r="C601" s="31"/>
    </row>
    <row r="602" customHeight="1" spans="1:3">
      <c r="A602" s="32">
        <v>2080699</v>
      </c>
      <c r="B602" s="32" t="s">
        <v>788</v>
      </c>
      <c r="C602" s="31"/>
    </row>
    <row r="603" customHeight="1" spans="1:3">
      <c r="A603" s="32">
        <v>20807</v>
      </c>
      <c r="B603" s="30" t="s">
        <v>789</v>
      </c>
      <c r="C603" s="31">
        <f>SUM(C604:C612)</f>
        <v>568</v>
      </c>
    </row>
    <row r="604" customHeight="1" spans="1:3">
      <c r="A604" s="32">
        <v>2080701</v>
      </c>
      <c r="B604" s="32" t="s">
        <v>790</v>
      </c>
      <c r="C604" s="31"/>
    </row>
    <row r="605" customHeight="1" spans="1:3">
      <c r="A605" s="32">
        <v>2080702</v>
      </c>
      <c r="B605" s="32" t="s">
        <v>791</v>
      </c>
      <c r="C605" s="31"/>
    </row>
    <row r="606" customHeight="1" spans="1:3">
      <c r="A606" s="32">
        <v>2080704</v>
      </c>
      <c r="B606" s="32" t="s">
        <v>792</v>
      </c>
      <c r="C606" s="31">
        <v>447</v>
      </c>
    </row>
    <row r="607" customHeight="1" spans="1:3">
      <c r="A607" s="32">
        <v>2080705</v>
      </c>
      <c r="B607" s="32" t="s">
        <v>793</v>
      </c>
      <c r="C607" s="31">
        <v>72</v>
      </c>
    </row>
    <row r="608" customHeight="1" spans="1:3">
      <c r="A608" s="32">
        <v>2080709</v>
      </c>
      <c r="B608" s="32" t="s">
        <v>794</v>
      </c>
      <c r="C608" s="31"/>
    </row>
    <row r="609" customHeight="1" spans="1:3">
      <c r="A609" s="32">
        <v>2080711</v>
      </c>
      <c r="B609" s="32" t="s">
        <v>795</v>
      </c>
      <c r="C609" s="31"/>
    </row>
    <row r="610" customHeight="1" spans="1:3">
      <c r="A610" s="32">
        <v>2080712</v>
      </c>
      <c r="B610" s="32" t="s">
        <v>796</v>
      </c>
      <c r="C610" s="31"/>
    </row>
    <row r="611" customHeight="1" spans="1:3">
      <c r="A611" s="32">
        <v>2080713</v>
      </c>
      <c r="B611" s="32" t="s">
        <v>797</v>
      </c>
      <c r="C611" s="31"/>
    </row>
    <row r="612" customHeight="1" spans="1:3">
      <c r="A612" s="32">
        <v>2080799</v>
      </c>
      <c r="B612" s="32" t="s">
        <v>798</v>
      </c>
      <c r="C612" s="31">
        <v>49</v>
      </c>
    </row>
    <row r="613" customHeight="1" spans="1:3">
      <c r="A613" s="32">
        <v>20808</v>
      </c>
      <c r="B613" s="30" t="s">
        <v>799</v>
      </c>
      <c r="C613" s="31">
        <f>SUM(C614:C621)</f>
        <v>3612</v>
      </c>
    </row>
    <row r="614" customHeight="1" spans="1:3">
      <c r="A614" s="32">
        <v>2080801</v>
      </c>
      <c r="B614" s="32" t="s">
        <v>800</v>
      </c>
      <c r="C614" s="31">
        <v>1798</v>
      </c>
    </row>
    <row r="615" customHeight="1" spans="1:3">
      <c r="A615" s="32">
        <v>2080802</v>
      </c>
      <c r="B615" s="32" t="s">
        <v>801</v>
      </c>
      <c r="C615" s="31">
        <v>422</v>
      </c>
    </row>
    <row r="616" customHeight="1" spans="1:3">
      <c r="A616" s="32">
        <v>2080803</v>
      </c>
      <c r="B616" s="32" t="s">
        <v>802</v>
      </c>
      <c r="C616" s="31">
        <v>104</v>
      </c>
    </row>
    <row r="617" customHeight="1" spans="1:3">
      <c r="A617" s="32">
        <v>2080805</v>
      </c>
      <c r="B617" s="32" t="s">
        <v>803</v>
      </c>
      <c r="C617" s="31">
        <v>372</v>
      </c>
    </row>
    <row r="618" customHeight="1" spans="1:3">
      <c r="A618" s="32">
        <v>2080806</v>
      </c>
      <c r="B618" s="32" t="s">
        <v>804</v>
      </c>
      <c r="C618" s="31">
        <v>391</v>
      </c>
    </row>
    <row r="619" customHeight="1" spans="1:3">
      <c r="A619" s="32">
        <v>2080807</v>
      </c>
      <c r="B619" s="32" t="s">
        <v>805</v>
      </c>
      <c r="C619" s="31"/>
    </row>
    <row r="620" customHeight="1" spans="1:3">
      <c r="A620" s="32">
        <v>2080808</v>
      </c>
      <c r="B620" s="32" t="s">
        <v>806</v>
      </c>
      <c r="C620" s="31"/>
    </row>
    <row r="621" customHeight="1" spans="1:3">
      <c r="A621" s="32">
        <v>2080899</v>
      </c>
      <c r="B621" s="32" t="s">
        <v>807</v>
      </c>
      <c r="C621" s="31">
        <v>525</v>
      </c>
    </row>
    <row r="622" customHeight="1" spans="1:3">
      <c r="A622" s="32">
        <v>20809</v>
      </c>
      <c r="B622" s="30" t="s">
        <v>808</v>
      </c>
      <c r="C622" s="31">
        <f>SUM(C623:C628)</f>
        <v>196</v>
      </c>
    </row>
    <row r="623" customHeight="1" spans="1:3">
      <c r="A623" s="32">
        <v>2080901</v>
      </c>
      <c r="B623" s="32" t="s">
        <v>809</v>
      </c>
      <c r="C623" s="31">
        <v>45</v>
      </c>
    </row>
    <row r="624" customHeight="1" spans="1:3">
      <c r="A624" s="32">
        <v>2080902</v>
      </c>
      <c r="B624" s="32" t="s">
        <v>810</v>
      </c>
      <c r="C624" s="31">
        <v>133</v>
      </c>
    </row>
    <row r="625" customHeight="1" spans="1:3">
      <c r="A625" s="32">
        <v>2080903</v>
      </c>
      <c r="B625" s="32" t="s">
        <v>811</v>
      </c>
      <c r="C625" s="31">
        <v>6</v>
      </c>
    </row>
    <row r="626" customHeight="1" spans="1:3">
      <c r="A626" s="32">
        <v>2080904</v>
      </c>
      <c r="B626" s="32" t="s">
        <v>812</v>
      </c>
      <c r="C626" s="31"/>
    </row>
    <row r="627" customHeight="1" spans="1:3">
      <c r="A627" s="32">
        <v>2080905</v>
      </c>
      <c r="B627" s="32" t="s">
        <v>813</v>
      </c>
      <c r="C627" s="31">
        <v>12</v>
      </c>
    </row>
    <row r="628" customHeight="1" spans="1:3">
      <c r="A628" s="32">
        <v>2080999</v>
      </c>
      <c r="B628" s="32" t="s">
        <v>814</v>
      </c>
      <c r="C628" s="31"/>
    </row>
    <row r="629" customHeight="1" spans="1:3">
      <c r="A629" s="32">
        <v>20810</v>
      </c>
      <c r="B629" s="30" t="s">
        <v>815</v>
      </c>
      <c r="C629" s="31">
        <f>SUM(C630:C636)</f>
        <v>428</v>
      </c>
    </row>
    <row r="630" customHeight="1" spans="1:3">
      <c r="A630" s="32">
        <v>2081001</v>
      </c>
      <c r="B630" s="32" t="s">
        <v>816</v>
      </c>
      <c r="C630" s="31">
        <v>122</v>
      </c>
    </row>
    <row r="631" customHeight="1" spans="1:3">
      <c r="A631" s="32">
        <v>2081002</v>
      </c>
      <c r="B631" s="32" t="s">
        <v>817</v>
      </c>
      <c r="C631" s="31">
        <v>292</v>
      </c>
    </row>
    <row r="632" customHeight="1" spans="1:3">
      <c r="A632" s="32">
        <v>2081003</v>
      </c>
      <c r="B632" s="32" t="s">
        <v>818</v>
      </c>
      <c r="C632" s="31"/>
    </row>
    <row r="633" customHeight="1" spans="1:3">
      <c r="A633" s="32">
        <v>2081004</v>
      </c>
      <c r="B633" s="32" t="s">
        <v>819</v>
      </c>
      <c r="C633" s="31">
        <v>2</v>
      </c>
    </row>
    <row r="634" customHeight="1" spans="1:3">
      <c r="A634" s="32">
        <v>2081005</v>
      </c>
      <c r="B634" s="32" t="s">
        <v>820</v>
      </c>
      <c r="C634" s="31">
        <v>7</v>
      </c>
    </row>
    <row r="635" customHeight="1" spans="1:3">
      <c r="A635" s="32">
        <v>2081006</v>
      </c>
      <c r="B635" s="32" t="s">
        <v>821</v>
      </c>
      <c r="C635" s="31"/>
    </row>
    <row r="636" customHeight="1" spans="1:3">
      <c r="A636" s="32">
        <v>2081099</v>
      </c>
      <c r="B636" s="32" t="s">
        <v>822</v>
      </c>
      <c r="C636" s="31">
        <v>5</v>
      </c>
    </row>
    <row r="637" customHeight="1" spans="1:3">
      <c r="A637" s="32">
        <v>20811</v>
      </c>
      <c r="B637" s="30" t="s">
        <v>823</v>
      </c>
      <c r="C637" s="31">
        <f>SUM(C638:C645)</f>
        <v>1006</v>
      </c>
    </row>
    <row r="638" customHeight="1" spans="1:3">
      <c r="A638" s="32">
        <v>2081101</v>
      </c>
      <c r="B638" s="32" t="s">
        <v>388</v>
      </c>
      <c r="C638" s="31">
        <v>71</v>
      </c>
    </row>
    <row r="639" customHeight="1" spans="1:3">
      <c r="A639" s="32">
        <v>2081102</v>
      </c>
      <c r="B639" s="32" t="s">
        <v>389</v>
      </c>
      <c r="C639" s="31"/>
    </row>
    <row r="640" customHeight="1" spans="1:3">
      <c r="A640" s="32">
        <v>2081103</v>
      </c>
      <c r="B640" s="32" t="s">
        <v>390</v>
      </c>
      <c r="C640" s="31"/>
    </row>
    <row r="641" customHeight="1" spans="1:3">
      <c r="A641" s="32">
        <v>2081104</v>
      </c>
      <c r="B641" s="32" t="s">
        <v>824</v>
      </c>
      <c r="C641" s="31">
        <v>42</v>
      </c>
    </row>
    <row r="642" customHeight="1" spans="1:3">
      <c r="A642" s="32">
        <v>2081105</v>
      </c>
      <c r="B642" s="32" t="s">
        <v>825</v>
      </c>
      <c r="C642" s="31">
        <v>98</v>
      </c>
    </row>
    <row r="643" customHeight="1" spans="1:3">
      <c r="A643" s="32">
        <v>2081106</v>
      </c>
      <c r="B643" s="32" t="s">
        <v>826</v>
      </c>
      <c r="C643" s="31">
        <v>1</v>
      </c>
    </row>
    <row r="644" customHeight="1" spans="1:3">
      <c r="A644" s="32">
        <v>2081107</v>
      </c>
      <c r="B644" s="32" t="s">
        <v>827</v>
      </c>
      <c r="C644" s="31">
        <v>549</v>
      </c>
    </row>
    <row r="645" customHeight="1" spans="1:3">
      <c r="A645" s="32">
        <v>2081199</v>
      </c>
      <c r="B645" s="32" t="s">
        <v>828</v>
      </c>
      <c r="C645" s="31">
        <v>245</v>
      </c>
    </row>
    <row r="646" customHeight="1" spans="1:3">
      <c r="A646" s="32">
        <v>20816</v>
      </c>
      <c r="B646" s="30" t="s">
        <v>829</v>
      </c>
      <c r="C646" s="31">
        <f>SUM(C647:C651)</f>
        <v>21</v>
      </c>
    </row>
    <row r="647" customHeight="1" spans="1:3">
      <c r="A647" s="32">
        <v>2081601</v>
      </c>
      <c r="B647" s="32" t="s">
        <v>388</v>
      </c>
      <c r="C647" s="31"/>
    </row>
    <row r="648" customHeight="1" spans="1:3">
      <c r="A648" s="32">
        <v>2081602</v>
      </c>
      <c r="B648" s="32" t="s">
        <v>389</v>
      </c>
      <c r="C648" s="31"/>
    </row>
    <row r="649" customHeight="1" spans="1:3">
      <c r="A649" s="32">
        <v>2081603</v>
      </c>
      <c r="B649" s="32" t="s">
        <v>390</v>
      </c>
      <c r="C649" s="31"/>
    </row>
    <row r="650" customHeight="1" spans="1:3">
      <c r="A650" s="32">
        <v>2081650</v>
      </c>
      <c r="B650" s="32" t="s">
        <v>397</v>
      </c>
      <c r="C650" s="31">
        <v>17</v>
      </c>
    </row>
    <row r="651" customHeight="1" spans="1:3">
      <c r="A651" s="32">
        <v>2081699</v>
      </c>
      <c r="B651" s="32" t="s">
        <v>830</v>
      </c>
      <c r="C651" s="31">
        <v>4</v>
      </c>
    </row>
    <row r="652" customHeight="1" spans="1:3">
      <c r="A652" s="32">
        <v>20819</v>
      </c>
      <c r="B652" s="30" t="s">
        <v>831</v>
      </c>
      <c r="C652" s="31">
        <f>SUM(C653:C654)</f>
        <v>2346</v>
      </c>
    </row>
    <row r="653" customHeight="1" spans="1:3">
      <c r="A653" s="32">
        <v>2081901</v>
      </c>
      <c r="B653" s="32" t="s">
        <v>832</v>
      </c>
      <c r="C653" s="31">
        <v>268</v>
      </c>
    </row>
    <row r="654" customHeight="1" spans="1:3">
      <c r="A654" s="32">
        <v>2081902</v>
      </c>
      <c r="B654" s="32" t="s">
        <v>833</v>
      </c>
      <c r="C654" s="31">
        <v>2078</v>
      </c>
    </row>
    <row r="655" customHeight="1" spans="1:3">
      <c r="A655" s="32">
        <v>20820</v>
      </c>
      <c r="B655" s="30" t="s">
        <v>834</v>
      </c>
      <c r="C655" s="31">
        <f>SUM(C656:C657)</f>
        <v>18</v>
      </c>
    </row>
    <row r="656" customHeight="1" spans="1:3">
      <c r="A656" s="32">
        <v>2082001</v>
      </c>
      <c r="B656" s="32" t="s">
        <v>835</v>
      </c>
      <c r="C656" s="31">
        <v>18</v>
      </c>
    </row>
    <row r="657" customHeight="1" spans="1:3">
      <c r="A657" s="32">
        <v>2082002</v>
      </c>
      <c r="B657" s="32" t="s">
        <v>836</v>
      </c>
      <c r="C657" s="31"/>
    </row>
    <row r="658" customHeight="1" spans="1:3">
      <c r="A658" s="32">
        <v>20821</v>
      </c>
      <c r="B658" s="30" t="s">
        <v>837</v>
      </c>
      <c r="C658" s="31">
        <f>SUM(C659:C660)</f>
        <v>2419</v>
      </c>
    </row>
    <row r="659" customHeight="1" spans="1:3">
      <c r="A659" s="32">
        <v>2082101</v>
      </c>
      <c r="B659" s="32" t="s">
        <v>838</v>
      </c>
      <c r="C659" s="31">
        <v>95</v>
      </c>
    </row>
    <row r="660" customHeight="1" spans="1:3">
      <c r="A660" s="32">
        <v>2082102</v>
      </c>
      <c r="B660" s="32" t="s">
        <v>839</v>
      </c>
      <c r="C660" s="31">
        <v>2324</v>
      </c>
    </row>
    <row r="661" customHeight="1" spans="1:3">
      <c r="A661" s="32">
        <v>20824</v>
      </c>
      <c r="B661" s="30" t="s">
        <v>840</v>
      </c>
      <c r="C661" s="31">
        <f>SUM(C662:C663)</f>
        <v>0</v>
      </c>
    </row>
    <row r="662" customHeight="1" spans="1:3">
      <c r="A662" s="32">
        <v>2082401</v>
      </c>
      <c r="B662" s="32" t="s">
        <v>841</v>
      </c>
      <c r="C662" s="31"/>
    </row>
    <row r="663" customHeight="1" spans="1:3">
      <c r="A663" s="32">
        <v>2082402</v>
      </c>
      <c r="B663" s="32" t="s">
        <v>842</v>
      </c>
      <c r="C663" s="31"/>
    </row>
    <row r="664" customHeight="1" spans="1:3">
      <c r="A664" s="32">
        <v>20825</v>
      </c>
      <c r="B664" s="30" t="s">
        <v>843</v>
      </c>
      <c r="C664" s="31">
        <f>SUM(C665:C666)</f>
        <v>473</v>
      </c>
    </row>
    <row r="665" customHeight="1" spans="1:3">
      <c r="A665" s="32">
        <v>2082501</v>
      </c>
      <c r="B665" s="32" t="s">
        <v>844</v>
      </c>
      <c r="C665" s="31">
        <v>46</v>
      </c>
    </row>
    <row r="666" customHeight="1" spans="1:3">
      <c r="A666" s="32">
        <v>2082502</v>
      </c>
      <c r="B666" s="32" t="s">
        <v>845</v>
      </c>
      <c r="C666" s="31">
        <v>427</v>
      </c>
    </row>
    <row r="667" customHeight="1" spans="1:3">
      <c r="A667" s="32">
        <v>20826</v>
      </c>
      <c r="B667" s="30" t="s">
        <v>846</v>
      </c>
      <c r="C667" s="31">
        <f>SUM(C668:C670)</f>
        <v>10618</v>
      </c>
    </row>
    <row r="668" customHeight="1" spans="1:3">
      <c r="A668" s="32">
        <v>2082601</v>
      </c>
      <c r="B668" s="32" t="s">
        <v>847</v>
      </c>
      <c r="C668" s="31">
        <v>6</v>
      </c>
    </row>
    <row r="669" customHeight="1" spans="1:3">
      <c r="A669" s="32">
        <v>2082602</v>
      </c>
      <c r="B669" s="32" t="s">
        <v>848</v>
      </c>
      <c r="C669" s="31">
        <v>10612</v>
      </c>
    </row>
    <row r="670" customHeight="1" spans="1:3">
      <c r="A670" s="32">
        <v>2082699</v>
      </c>
      <c r="B670" s="32" t="s">
        <v>849</v>
      </c>
      <c r="C670" s="31"/>
    </row>
    <row r="671" customHeight="1" spans="1:3">
      <c r="A671" s="32">
        <v>20827</v>
      </c>
      <c r="B671" s="30" t="s">
        <v>850</v>
      </c>
      <c r="C671" s="31">
        <f>SUM(C672:C674)</f>
        <v>0</v>
      </c>
    </row>
    <row r="672" customHeight="1" spans="1:3">
      <c r="A672" s="32">
        <v>2082701</v>
      </c>
      <c r="B672" s="32" t="s">
        <v>851</v>
      </c>
      <c r="C672" s="31"/>
    </row>
    <row r="673" customHeight="1" spans="1:3">
      <c r="A673" s="32">
        <v>2082702</v>
      </c>
      <c r="B673" s="32" t="s">
        <v>852</v>
      </c>
      <c r="C673" s="31"/>
    </row>
    <row r="674" customHeight="1" spans="1:3">
      <c r="A674" s="32">
        <v>2082799</v>
      </c>
      <c r="B674" s="32" t="s">
        <v>853</v>
      </c>
      <c r="C674" s="31"/>
    </row>
    <row r="675" customHeight="1" spans="1:3">
      <c r="A675" s="32">
        <v>20828</v>
      </c>
      <c r="B675" s="30" t="s">
        <v>854</v>
      </c>
      <c r="C675" s="31">
        <f>SUM(C676:C683)</f>
        <v>751</v>
      </c>
    </row>
    <row r="676" customHeight="1" spans="1:3">
      <c r="A676" s="32">
        <v>2082801</v>
      </c>
      <c r="B676" s="32" t="s">
        <v>388</v>
      </c>
      <c r="C676" s="31">
        <v>391</v>
      </c>
    </row>
    <row r="677" customHeight="1" spans="1:3">
      <c r="A677" s="32">
        <v>2082802</v>
      </c>
      <c r="B677" s="32" t="s">
        <v>389</v>
      </c>
      <c r="C677" s="31"/>
    </row>
    <row r="678" customHeight="1" spans="1:3">
      <c r="A678" s="32">
        <v>2082803</v>
      </c>
      <c r="B678" s="32" t="s">
        <v>390</v>
      </c>
      <c r="C678" s="31"/>
    </row>
    <row r="679" customHeight="1" spans="1:3">
      <c r="A679" s="32">
        <v>2082804</v>
      </c>
      <c r="B679" s="32" t="s">
        <v>855</v>
      </c>
      <c r="C679" s="31">
        <v>29</v>
      </c>
    </row>
    <row r="680" customHeight="1" spans="1:3">
      <c r="A680" s="32">
        <v>2082805</v>
      </c>
      <c r="B680" s="32" t="s">
        <v>856</v>
      </c>
      <c r="C680" s="31"/>
    </row>
    <row r="681" customHeight="1" spans="1:3">
      <c r="A681" s="32">
        <v>2082806</v>
      </c>
      <c r="B681" s="32" t="s">
        <v>428</v>
      </c>
      <c r="C681" s="31"/>
    </row>
    <row r="682" customHeight="1" spans="1:3">
      <c r="A682" s="32">
        <v>2082850</v>
      </c>
      <c r="B682" s="32" t="s">
        <v>397</v>
      </c>
      <c r="C682" s="31">
        <v>173</v>
      </c>
    </row>
    <row r="683" customHeight="1" spans="1:3">
      <c r="A683" s="32">
        <v>2082899</v>
      </c>
      <c r="B683" s="32" t="s">
        <v>857</v>
      </c>
      <c r="C683" s="31">
        <v>158</v>
      </c>
    </row>
    <row r="684" customHeight="1" spans="1:3">
      <c r="A684" s="32">
        <v>20830</v>
      </c>
      <c r="B684" s="30" t="s">
        <v>858</v>
      </c>
      <c r="C684" s="31">
        <f>SUM(C685:C686)</f>
        <v>0</v>
      </c>
    </row>
    <row r="685" customHeight="1" spans="1:3">
      <c r="A685" s="32">
        <v>2083001</v>
      </c>
      <c r="B685" s="32" t="s">
        <v>859</v>
      </c>
      <c r="C685" s="31"/>
    </row>
    <row r="686" customHeight="1" spans="1:3">
      <c r="A686" s="32">
        <v>2083099</v>
      </c>
      <c r="B686" s="32" t="s">
        <v>860</v>
      </c>
      <c r="C686" s="31"/>
    </row>
    <row r="687" customHeight="1" spans="1:3">
      <c r="A687" s="32">
        <v>20899</v>
      </c>
      <c r="B687" s="30" t="s">
        <v>861</v>
      </c>
      <c r="C687" s="31">
        <f>C688</f>
        <v>117</v>
      </c>
    </row>
    <row r="688" customHeight="1" spans="1:3">
      <c r="A688" s="32">
        <v>2089999</v>
      </c>
      <c r="B688" s="32" t="s">
        <v>862</v>
      </c>
      <c r="C688" s="31">
        <v>117</v>
      </c>
    </row>
    <row r="689" customHeight="1" spans="1:3">
      <c r="A689" s="32">
        <v>210</v>
      </c>
      <c r="B689" s="30" t="s">
        <v>231</v>
      </c>
      <c r="C689" s="31">
        <f>SUM(C690,C695,C710,C714,C726,C730,C735,C739,C743,C746,C755,C757,C763,C768)</f>
        <v>14025</v>
      </c>
    </row>
    <row r="690" customHeight="1" spans="1:3">
      <c r="A690" s="32">
        <v>21001</v>
      </c>
      <c r="B690" s="30" t="s">
        <v>863</v>
      </c>
      <c r="C690" s="31">
        <f>SUM(C691:C694)</f>
        <v>959</v>
      </c>
    </row>
    <row r="691" customHeight="1" spans="1:3">
      <c r="A691" s="32">
        <v>2100101</v>
      </c>
      <c r="B691" s="32" t="s">
        <v>388</v>
      </c>
      <c r="C691" s="31">
        <v>176</v>
      </c>
    </row>
    <row r="692" customHeight="1" spans="1:3">
      <c r="A692" s="32">
        <v>2100102</v>
      </c>
      <c r="B692" s="32" t="s">
        <v>389</v>
      </c>
      <c r="C692" s="31">
        <v>22</v>
      </c>
    </row>
    <row r="693" customHeight="1" spans="1:3">
      <c r="A693" s="32">
        <v>2100103</v>
      </c>
      <c r="B693" s="32" t="s">
        <v>390</v>
      </c>
      <c r="C693" s="31"/>
    </row>
    <row r="694" customHeight="1" spans="1:3">
      <c r="A694" s="32">
        <v>2100199</v>
      </c>
      <c r="B694" s="32" t="s">
        <v>864</v>
      </c>
      <c r="C694" s="31">
        <v>761</v>
      </c>
    </row>
    <row r="695" customHeight="1" spans="1:3">
      <c r="A695" s="32">
        <v>21002</v>
      </c>
      <c r="B695" s="30" t="s">
        <v>865</v>
      </c>
      <c r="C695" s="31">
        <f>SUM(C696:C709)</f>
        <v>55</v>
      </c>
    </row>
    <row r="696" customHeight="1" spans="1:3">
      <c r="A696" s="32">
        <v>2100201</v>
      </c>
      <c r="B696" s="32" t="s">
        <v>866</v>
      </c>
      <c r="C696" s="31"/>
    </row>
    <row r="697" customHeight="1" spans="1:3">
      <c r="A697" s="32">
        <v>2100202</v>
      </c>
      <c r="B697" s="32" t="s">
        <v>867</v>
      </c>
      <c r="C697" s="31"/>
    </row>
    <row r="698" customHeight="1" spans="1:3">
      <c r="A698" s="32">
        <v>2100203</v>
      </c>
      <c r="B698" s="32" t="s">
        <v>868</v>
      </c>
      <c r="C698" s="31"/>
    </row>
    <row r="699" customHeight="1" spans="1:3">
      <c r="A699" s="32">
        <v>2100204</v>
      </c>
      <c r="B699" s="32" t="s">
        <v>869</v>
      </c>
      <c r="C699" s="31"/>
    </row>
    <row r="700" customHeight="1" spans="1:3">
      <c r="A700" s="32">
        <v>2100205</v>
      </c>
      <c r="B700" s="32" t="s">
        <v>870</v>
      </c>
      <c r="C700" s="31"/>
    </row>
    <row r="701" customHeight="1" spans="1:3">
      <c r="A701" s="32">
        <v>2100206</v>
      </c>
      <c r="B701" s="32" t="s">
        <v>871</v>
      </c>
      <c r="C701" s="31"/>
    </row>
    <row r="702" customHeight="1" spans="1:3">
      <c r="A702" s="32">
        <v>2100207</v>
      </c>
      <c r="B702" s="32" t="s">
        <v>872</v>
      </c>
      <c r="C702" s="31"/>
    </row>
    <row r="703" customHeight="1" spans="1:3">
      <c r="A703" s="32">
        <v>2100208</v>
      </c>
      <c r="B703" s="32" t="s">
        <v>873</v>
      </c>
      <c r="C703" s="31"/>
    </row>
    <row r="704" customHeight="1" spans="1:3">
      <c r="A704" s="32">
        <v>2100209</v>
      </c>
      <c r="B704" s="32" t="s">
        <v>874</v>
      </c>
      <c r="C704" s="31"/>
    </row>
    <row r="705" customHeight="1" spans="1:3">
      <c r="A705" s="32">
        <v>2100210</v>
      </c>
      <c r="B705" s="32" t="s">
        <v>875</v>
      </c>
      <c r="C705" s="31"/>
    </row>
    <row r="706" customHeight="1" spans="1:3">
      <c r="A706" s="32">
        <v>2100211</v>
      </c>
      <c r="B706" s="32" t="s">
        <v>876</v>
      </c>
      <c r="C706" s="31"/>
    </row>
    <row r="707" customHeight="1" spans="1:3">
      <c r="A707" s="32">
        <v>2100212</v>
      </c>
      <c r="B707" s="32" t="s">
        <v>877</v>
      </c>
      <c r="C707" s="31"/>
    </row>
    <row r="708" customHeight="1" spans="1:3">
      <c r="A708" s="32">
        <v>2100213</v>
      </c>
      <c r="B708" s="32" t="s">
        <v>878</v>
      </c>
      <c r="C708" s="31"/>
    </row>
    <row r="709" customHeight="1" spans="1:3">
      <c r="A709" s="32">
        <v>2100299</v>
      </c>
      <c r="B709" s="32" t="s">
        <v>879</v>
      </c>
      <c r="C709" s="31">
        <v>55</v>
      </c>
    </row>
    <row r="710" customHeight="1" spans="1:3">
      <c r="A710" s="32">
        <v>21003</v>
      </c>
      <c r="B710" s="30" t="s">
        <v>880</v>
      </c>
      <c r="C710" s="31">
        <f>SUM(C711:C713)</f>
        <v>1534</v>
      </c>
    </row>
    <row r="711" customHeight="1" spans="1:3">
      <c r="A711" s="32">
        <v>2100301</v>
      </c>
      <c r="B711" s="32" t="s">
        <v>881</v>
      </c>
      <c r="C711" s="31"/>
    </row>
    <row r="712" customHeight="1" spans="1:3">
      <c r="A712" s="32">
        <v>2100302</v>
      </c>
      <c r="B712" s="32" t="s">
        <v>882</v>
      </c>
      <c r="C712" s="31">
        <v>175</v>
      </c>
    </row>
    <row r="713" customHeight="1" spans="1:3">
      <c r="A713" s="32">
        <v>2100399</v>
      </c>
      <c r="B713" s="32" t="s">
        <v>883</v>
      </c>
      <c r="C713" s="31">
        <v>1359</v>
      </c>
    </row>
    <row r="714" customHeight="1" spans="1:3">
      <c r="A714" s="32">
        <v>21004</v>
      </c>
      <c r="B714" s="30" t="s">
        <v>884</v>
      </c>
      <c r="C714" s="31">
        <f>SUM(C715:C725)</f>
        <v>3482</v>
      </c>
    </row>
    <row r="715" customHeight="1" spans="1:3">
      <c r="A715" s="32">
        <v>2100401</v>
      </c>
      <c r="B715" s="32" t="s">
        <v>885</v>
      </c>
      <c r="C715" s="31">
        <v>757</v>
      </c>
    </row>
    <row r="716" customHeight="1" spans="1:3">
      <c r="A716" s="32">
        <v>2100402</v>
      </c>
      <c r="B716" s="32" t="s">
        <v>886</v>
      </c>
      <c r="C716" s="31"/>
    </row>
    <row r="717" customHeight="1" spans="1:3">
      <c r="A717" s="32">
        <v>2100403</v>
      </c>
      <c r="B717" s="32" t="s">
        <v>887</v>
      </c>
      <c r="C717" s="31">
        <v>466</v>
      </c>
    </row>
    <row r="718" customHeight="1" spans="1:3">
      <c r="A718" s="32">
        <v>2100404</v>
      </c>
      <c r="B718" s="32" t="s">
        <v>888</v>
      </c>
      <c r="C718" s="31"/>
    </row>
    <row r="719" customHeight="1" spans="1:3">
      <c r="A719" s="32">
        <v>2100405</v>
      </c>
      <c r="B719" s="32" t="s">
        <v>889</v>
      </c>
      <c r="C719" s="31"/>
    </row>
    <row r="720" customHeight="1" spans="1:3">
      <c r="A720" s="32">
        <v>2100406</v>
      </c>
      <c r="B720" s="32" t="s">
        <v>890</v>
      </c>
      <c r="C720" s="31"/>
    </row>
    <row r="721" customHeight="1" spans="1:3">
      <c r="A721" s="32">
        <v>2100407</v>
      </c>
      <c r="B721" s="32" t="s">
        <v>891</v>
      </c>
      <c r="C721" s="31"/>
    </row>
    <row r="722" customHeight="1" spans="1:3">
      <c r="A722" s="32">
        <v>2100408</v>
      </c>
      <c r="B722" s="32" t="s">
        <v>892</v>
      </c>
      <c r="C722" s="31">
        <v>1658</v>
      </c>
    </row>
    <row r="723" customHeight="1" spans="1:3">
      <c r="A723" s="32">
        <v>2100409</v>
      </c>
      <c r="B723" s="32" t="s">
        <v>893</v>
      </c>
      <c r="C723" s="31">
        <v>14</v>
      </c>
    </row>
    <row r="724" customHeight="1" spans="1:3">
      <c r="A724" s="32">
        <v>2100410</v>
      </c>
      <c r="B724" s="32" t="s">
        <v>894</v>
      </c>
      <c r="C724" s="31">
        <v>587</v>
      </c>
    </row>
    <row r="725" customHeight="1" spans="1:3">
      <c r="A725" s="32">
        <v>2100499</v>
      </c>
      <c r="B725" s="32" t="s">
        <v>895</v>
      </c>
      <c r="C725" s="31"/>
    </row>
    <row r="726" customHeight="1" spans="1:3">
      <c r="A726" s="32">
        <v>21007</v>
      </c>
      <c r="B726" s="30" t="s">
        <v>896</v>
      </c>
      <c r="C726" s="31">
        <f>SUM(C727:C729)</f>
        <v>3597</v>
      </c>
    </row>
    <row r="727" customHeight="1" spans="1:3">
      <c r="A727" s="32">
        <v>2100716</v>
      </c>
      <c r="B727" s="32" t="s">
        <v>897</v>
      </c>
      <c r="C727" s="31">
        <v>1</v>
      </c>
    </row>
    <row r="728" customHeight="1" spans="1:3">
      <c r="A728" s="32">
        <v>2100717</v>
      </c>
      <c r="B728" s="32" t="s">
        <v>898</v>
      </c>
      <c r="C728" s="31">
        <v>3560</v>
      </c>
    </row>
    <row r="729" customHeight="1" spans="1:3">
      <c r="A729" s="32">
        <v>2100799</v>
      </c>
      <c r="B729" s="32" t="s">
        <v>899</v>
      </c>
      <c r="C729" s="31">
        <v>36</v>
      </c>
    </row>
    <row r="730" customHeight="1" spans="1:3">
      <c r="A730" s="32">
        <v>21011</v>
      </c>
      <c r="B730" s="30" t="s">
        <v>900</v>
      </c>
      <c r="C730" s="31">
        <f>SUM(C731:C734)</f>
        <v>3734</v>
      </c>
    </row>
    <row r="731" customHeight="1" spans="1:3">
      <c r="A731" s="32">
        <v>2101101</v>
      </c>
      <c r="B731" s="32" t="s">
        <v>901</v>
      </c>
      <c r="C731" s="31">
        <v>764</v>
      </c>
    </row>
    <row r="732" customHeight="1" spans="1:3">
      <c r="A732" s="32">
        <v>2101102</v>
      </c>
      <c r="B732" s="32" t="s">
        <v>902</v>
      </c>
      <c r="C732" s="31">
        <v>2905</v>
      </c>
    </row>
    <row r="733" customHeight="1" spans="1:3">
      <c r="A733" s="32">
        <v>2101103</v>
      </c>
      <c r="B733" s="32" t="s">
        <v>903</v>
      </c>
      <c r="C733" s="31"/>
    </row>
    <row r="734" customHeight="1" spans="1:3">
      <c r="A734" s="32">
        <v>2101199</v>
      </c>
      <c r="B734" s="32" t="s">
        <v>904</v>
      </c>
      <c r="C734" s="31">
        <v>65</v>
      </c>
    </row>
    <row r="735" customHeight="1" spans="1:3">
      <c r="A735" s="32">
        <v>21012</v>
      </c>
      <c r="B735" s="30" t="s">
        <v>905</v>
      </c>
      <c r="C735" s="31">
        <f>SUM(C736:C738)</f>
        <v>0</v>
      </c>
    </row>
    <row r="736" customHeight="1" spans="1:3">
      <c r="A736" s="32">
        <v>2101201</v>
      </c>
      <c r="B736" s="32" t="s">
        <v>906</v>
      </c>
      <c r="C736" s="31"/>
    </row>
    <row r="737" customHeight="1" spans="1:3">
      <c r="A737" s="32">
        <v>2101202</v>
      </c>
      <c r="B737" s="32" t="s">
        <v>907</v>
      </c>
      <c r="C737" s="31"/>
    </row>
    <row r="738" customHeight="1" spans="1:3">
      <c r="A738" s="32">
        <v>2101299</v>
      </c>
      <c r="B738" s="32" t="s">
        <v>908</v>
      </c>
      <c r="C738" s="31"/>
    </row>
    <row r="739" customHeight="1" spans="1:3">
      <c r="A739" s="32">
        <v>21013</v>
      </c>
      <c r="B739" s="30" t="s">
        <v>909</v>
      </c>
      <c r="C739" s="31">
        <f>SUM(C740:C742)</f>
        <v>56</v>
      </c>
    </row>
    <row r="740" customHeight="1" spans="1:3">
      <c r="A740" s="32">
        <v>2101301</v>
      </c>
      <c r="B740" s="32" t="s">
        <v>910</v>
      </c>
      <c r="C740" s="31"/>
    </row>
    <row r="741" customHeight="1" spans="1:3">
      <c r="A741" s="32">
        <v>2101302</v>
      </c>
      <c r="B741" s="32" t="s">
        <v>911</v>
      </c>
      <c r="C741" s="31"/>
    </row>
    <row r="742" customHeight="1" spans="1:3">
      <c r="A742" s="32">
        <v>2101399</v>
      </c>
      <c r="B742" s="32" t="s">
        <v>912</v>
      </c>
      <c r="C742" s="31">
        <v>56</v>
      </c>
    </row>
    <row r="743" customHeight="1" spans="1:3">
      <c r="A743" s="32">
        <v>21014</v>
      </c>
      <c r="B743" s="30" t="s">
        <v>913</v>
      </c>
      <c r="C743" s="31">
        <f>SUM(C744:C745)</f>
        <v>49</v>
      </c>
    </row>
    <row r="744" customHeight="1" spans="1:3">
      <c r="A744" s="32">
        <v>2101401</v>
      </c>
      <c r="B744" s="32" t="s">
        <v>914</v>
      </c>
      <c r="C744" s="31">
        <v>49</v>
      </c>
    </row>
    <row r="745" customHeight="1" spans="1:3">
      <c r="A745" s="32">
        <v>2101499</v>
      </c>
      <c r="B745" s="32" t="s">
        <v>915</v>
      </c>
      <c r="C745" s="31"/>
    </row>
    <row r="746" customHeight="1" spans="1:3">
      <c r="A746" s="32">
        <v>21015</v>
      </c>
      <c r="B746" s="30" t="s">
        <v>916</v>
      </c>
      <c r="C746" s="31">
        <f>SUM(C747:C754)</f>
        <v>324</v>
      </c>
    </row>
    <row r="747" customHeight="1" spans="1:3">
      <c r="A747" s="32">
        <v>2101501</v>
      </c>
      <c r="B747" s="32" t="s">
        <v>388</v>
      </c>
      <c r="C747" s="31">
        <v>91</v>
      </c>
    </row>
    <row r="748" customHeight="1" spans="1:3">
      <c r="A748" s="32">
        <v>2101502</v>
      </c>
      <c r="B748" s="32" t="s">
        <v>389</v>
      </c>
      <c r="C748" s="31"/>
    </row>
    <row r="749" customHeight="1" spans="1:3">
      <c r="A749" s="32">
        <v>2101503</v>
      </c>
      <c r="B749" s="32" t="s">
        <v>390</v>
      </c>
      <c r="C749" s="31"/>
    </row>
    <row r="750" customHeight="1" spans="1:3">
      <c r="A750" s="32">
        <v>2101504</v>
      </c>
      <c r="B750" s="32" t="s">
        <v>428</v>
      </c>
      <c r="C750" s="31"/>
    </row>
    <row r="751" customHeight="1" spans="1:3">
      <c r="A751" s="32">
        <v>2101505</v>
      </c>
      <c r="B751" s="32" t="s">
        <v>917</v>
      </c>
      <c r="C751" s="31"/>
    </row>
    <row r="752" customHeight="1" spans="1:3">
      <c r="A752" s="32">
        <v>2101506</v>
      </c>
      <c r="B752" s="32" t="s">
        <v>918</v>
      </c>
      <c r="C752" s="31"/>
    </row>
    <row r="753" customHeight="1" spans="1:3">
      <c r="A753" s="32">
        <v>2101550</v>
      </c>
      <c r="B753" s="32" t="s">
        <v>397</v>
      </c>
      <c r="C753" s="31">
        <v>218</v>
      </c>
    </row>
    <row r="754" customHeight="1" spans="1:3">
      <c r="A754" s="32">
        <v>2101599</v>
      </c>
      <c r="B754" s="32" t="s">
        <v>919</v>
      </c>
      <c r="C754" s="31">
        <v>15</v>
      </c>
    </row>
    <row r="755" customHeight="1" spans="1:3">
      <c r="A755" s="32">
        <v>21016</v>
      </c>
      <c r="B755" s="30" t="s">
        <v>920</v>
      </c>
      <c r="C755" s="31">
        <f>C756</f>
        <v>0</v>
      </c>
    </row>
    <row r="756" customHeight="1" spans="1:3">
      <c r="A756" s="32">
        <v>2101601</v>
      </c>
      <c r="B756" s="32" t="s">
        <v>921</v>
      </c>
      <c r="C756" s="31"/>
    </row>
    <row r="757" customHeight="1" spans="1:3">
      <c r="A757" s="32">
        <v>21017</v>
      </c>
      <c r="B757" s="30" t="s">
        <v>922</v>
      </c>
      <c r="C757" s="31">
        <f>SUM(C758:C762)</f>
        <v>120</v>
      </c>
    </row>
    <row r="758" customHeight="1" spans="1:3">
      <c r="A758" s="32">
        <v>2101701</v>
      </c>
      <c r="B758" s="32" t="s">
        <v>388</v>
      </c>
      <c r="C758" s="31"/>
    </row>
    <row r="759" customHeight="1" spans="1:3">
      <c r="A759" s="32">
        <v>2101702</v>
      </c>
      <c r="B759" s="32" t="s">
        <v>389</v>
      </c>
      <c r="C759" s="31"/>
    </row>
    <row r="760" customHeight="1" spans="1:3">
      <c r="A760" s="32">
        <v>2101703</v>
      </c>
      <c r="B760" s="32" t="s">
        <v>390</v>
      </c>
      <c r="C760" s="31"/>
    </row>
    <row r="761" customHeight="1" spans="1:3">
      <c r="A761" s="32">
        <v>2101704</v>
      </c>
      <c r="B761" s="32" t="s">
        <v>923</v>
      </c>
      <c r="C761" s="31">
        <v>120</v>
      </c>
    </row>
    <row r="762" customHeight="1" spans="1:3">
      <c r="A762" s="32">
        <v>2101799</v>
      </c>
      <c r="B762" s="32" t="s">
        <v>924</v>
      </c>
      <c r="C762" s="31"/>
    </row>
    <row r="763" customHeight="1" spans="1:3">
      <c r="A763" s="32">
        <v>21018</v>
      </c>
      <c r="B763" s="30" t="s">
        <v>925</v>
      </c>
      <c r="C763" s="31">
        <f>SUM(C764:C767)</f>
        <v>0</v>
      </c>
    </row>
    <row r="764" customHeight="1" spans="1:3">
      <c r="A764" s="32">
        <v>2101801</v>
      </c>
      <c r="B764" s="32" t="s">
        <v>388</v>
      </c>
      <c r="C764" s="31"/>
    </row>
    <row r="765" customHeight="1" spans="1:3">
      <c r="A765" s="32">
        <v>2101802</v>
      </c>
      <c r="B765" s="32" t="s">
        <v>389</v>
      </c>
      <c r="C765" s="31"/>
    </row>
    <row r="766" customHeight="1" spans="1:3">
      <c r="A766" s="32">
        <v>2101803</v>
      </c>
      <c r="B766" s="32" t="s">
        <v>390</v>
      </c>
      <c r="C766" s="31"/>
    </row>
    <row r="767" customHeight="1" spans="1:3">
      <c r="A767" s="32">
        <v>2101899</v>
      </c>
      <c r="B767" s="32" t="s">
        <v>926</v>
      </c>
      <c r="C767" s="31"/>
    </row>
    <row r="768" customHeight="1" spans="1:3">
      <c r="A768" s="32">
        <v>21099</v>
      </c>
      <c r="B768" s="30" t="s">
        <v>927</v>
      </c>
      <c r="C768" s="31">
        <f>C769</f>
        <v>115</v>
      </c>
    </row>
    <row r="769" customHeight="1" spans="1:3">
      <c r="A769" s="32">
        <v>2109999</v>
      </c>
      <c r="B769" s="32" t="s">
        <v>928</v>
      </c>
      <c r="C769" s="31">
        <v>115</v>
      </c>
    </row>
    <row r="770" customHeight="1" spans="1:3">
      <c r="A770" s="32">
        <v>211</v>
      </c>
      <c r="B770" s="30" t="s">
        <v>232</v>
      </c>
      <c r="C770" s="31">
        <f>SUM(C771,C781,C785,C794,C801,C808,C811,C814,C816,C818,C824,C826,C828,C839)</f>
        <v>4117</v>
      </c>
    </row>
    <row r="771" customHeight="1" spans="1:3">
      <c r="A771" s="32">
        <v>21101</v>
      </c>
      <c r="B771" s="30" t="s">
        <v>929</v>
      </c>
      <c r="C771" s="31">
        <f>SUM(C772:C780)</f>
        <v>371</v>
      </c>
    </row>
    <row r="772" customHeight="1" spans="1:3">
      <c r="A772" s="32">
        <v>2110101</v>
      </c>
      <c r="B772" s="32" t="s">
        <v>388</v>
      </c>
      <c r="C772" s="31">
        <v>25</v>
      </c>
    </row>
    <row r="773" customHeight="1" spans="1:3">
      <c r="A773" s="32">
        <v>2110102</v>
      </c>
      <c r="B773" s="32" t="s">
        <v>389</v>
      </c>
      <c r="C773" s="31"/>
    </row>
    <row r="774" customHeight="1" spans="1:3">
      <c r="A774" s="32">
        <v>2110103</v>
      </c>
      <c r="B774" s="32" t="s">
        <v>390</v>
      </c>
      <c r="C774" s="31"/>
    </row>
    <row r="775" customHeight="1" spans="1:3">
      <c r="A775" s="32">
        <v>2110104</v>
      </c>
      <c r="B775" s="32" t="s">
        <v>930</v>
      </c>
      <c r="C775" s="31"/>
    </row>
    <row r="776" customHeight="1" spans="1:3">
      <c r="A776" s="32">
        <v>2110105</v>
      </c>
      <c r="B776" s="32" t="s">
        <v>931</v>
      </c>
      <c r="C776" s="31"/>
    </row>
    <row r="777" customHeight="1" spans="1:3">
      <c r="A777" s="32">
        <v>2110106</v>
      </c>
      <c r="B777" s="32" t="s">
        <v>932</v>
      </c>
      <c r="C777" s="31"/>
    </row>
    <row r="778" customHeight="1" spans="1:3">
      <c r="A778" s="32">
        <v>2110107</v>
      </c>
      <c r="B778" s="32" t="s">
        <v>933</v>
      </c>
      <c r="C778" s="31"/>
    </row>
    <row r="779" customHeight="1" spans="1:3">
      <c r="A779" s="32">
        <v>2110108</v>
      </c>
      <c r="B779" s="32" t="s">
        <v>934</v>
      </c>
      <c r="C779" s="31"/>
    </row>
    <row r="780" customHeight="1" spans="1:3">
      <c r="A780" s="32">
        <v>2110199</v>
      </c>
      <c r="B780" s="32" t="s">
        <v>935</v>
      </c>
      <c r="C780" s="31">
        <v>346</v>
      </c>
    </row>
    <row r="781" customHeight="1" spans="1:3">
      <c r="A781" s="32">
        <v>21102</v>
      </c>
      <c r="B781" s="30" t="s">
        <v>936</v>
      </c>
      <c r="C781" s="31">
        <f>SUM(C782:C784)</f>
        <v>5</v>
      </c>
    </row>
    <row r="782" customHeight="1" spans="1:3">
      <c r="A782" s="32">
        <v>2110203</v>
      </c>
      <c r="B782" s="32" t="s">
        <v>937</v>
      </c>
      <c r="C782" s="31"/>
    </row>
    <row r="783" customHeight="1" spans="1:3">
      <c r="A783" s="32">
        <v>2110204</v>
      </c>
      <c r="B783" s="32" t="s">
        <v>938</v>
      </c>
      <c r="C783" s="31"/>
    </row>
    <row r="784" customHeight="1" spans="1:3">
      <c r="A784" s="32">
        <v>2110299</v>
      </c>
      <c r="B784" s="32" t="s">
        <v>939</v>
      </c>
      <c r="C784" s="31">
        <v>5</v>
      </c>
    </row>
    <row r="785" customHeight="1" spans="1:3">
      <c r="A785" s="32">
        <v>21103</v>
      </c>
      <c r="B785" s="30" t="s">
        <v>940</v>
      </c>
      <c r="C785" s="31">
        <f>SUM(C786:C793)</f>
        <v>1899</v>
      </c>
    </row>
    <row r="786" customHeight="1" spans="1:3">
      <c r="A786" s="32">
        <v>2110301</v>
      </c>
      <c r="B786" s="32" t="s">
        <v>941</v>
      </c>
      <c r="C786" s="31">
        <v>5</v>
      </c>
    </row>
    <row r="787" customHeight="1" spans="1:3">
      <c r="A787" s="32">
        <v>2110302</v>
      </c>
      <c r="B787" s="32" t="s">
        <v>942</v>
      </c>
      <c r="C787" s="31">
        <v>1076</v>
      </c>
    </row>
    <row r="788" customHeight="1" spans="1:3">
      <c r="A788" s="32">
        <v>2110303</v>
      </c>
      <c r="B788" s="32" t="s">
        <v>943</v>
      </c>
      <c r="C788" s="31"/>
    </row>
    <row r="789" customHeight="1" spans="1:3">
      <c r="A789" s="32">
        <v>2110304</v>
      </c>
      <c r="B789" s="32" t="s">
        <v>944</v>
      </c>
      <c r="C789" s="31">
        <v>818</v>
      </c>
    </row>
    <row r="790" customHeight="1" spans="1:3">
      <c r="A790" s="32">
        <v>2110305</v>
      </c>
      <c r="B790" s="32" t="s">
        <v>945</v>
      </c>
      <c r="C790" s="31"/>
    </row>
    <row r="791" customHeight="1" spans="1:3">
      <c r="A791" s="32">
        <v>2110306</v>
      </c>
      <c r="B791" s="32" t="s">
        <v>946</v>
      </c>
      <c r="C791" s="31"/>
    </row>
    <row r="792" customHeight="1" spans="1:3">
      <c r="A792" s="32">
        <v>2110307</v>
      </c>
      <c r="B792" s="32" t="s">
        <v>947</v>
      </c>
      <c r="C792" s="31"/>
    </row>
    <row r="793" customHeight="1" spans="1:3">
      <c r="A793" s="32">
        <v>2110399</v>
      </c>
      <c r="B793" s="32" t="s">
        <v>948</v>
      </c>
      <c r="C793" s="31"/>
    </row>
    <row r="794" customHeight="1" spans="1:3">
      <c r="A794" s="32">
        <v>21104</v>
      </c>
      <c r="B794" s="30" t="s">
        <v>949</v>
      </c>
      <c r="C794" s="31">
        <f>SUM(C795:C800)</f>
        <v>392</v>
      </c>
    </row>
    <row r="795" customHeight="1" spans="1:3">
      <c r="A795" s="32">
        <v>2110401</v>
      </c>
      <c r="B795" s="32" t="s">
        <v>950</v>
      </c>
      <c r="C795" s="31">
        <v>20</v>
      </c>
    </row>
    <row r="796" customHeight="1" spans="1:3">
      <c r="A796" s="32">
        <v>2110402</v>
      </c>
      <c r="B796" s="32" t="s">
        <v>951</v>
      </c>
      <c r="C796" s="31">
        <v>309</v>
      </c>
    </row>
    <row r="797" customHeight="1" spans="1:3">
      <c r="A797" s="32">
        <v>2110404</v>
      </c>
      <c r="B797" s="32" t="s">
        <v>952</v>
      </c>
      <c r="C797" s="31"/>
    </row>
    <row r="798" customHeight="1" spans="1:3">
      <c r="A798" s="32">
        <v>2110405</v>
      </c>
      <c r="B798" s="32" t="s">
        <v>953</v>
      </c>
      <c r="C798" s="31"/>
    </row>
    <row r="799" customHeight="1" spans="1:3">
      <c r="A799" s="32">
        <v>2110406</v>
      </c>
      <c r="B799" s="32" t="s">
        <v>954</v>
      </c>
      <c r="C799" s="31"/>
    </row>
    <row r="800" customHeight="1" spans="1:3">
      <c r="A800" s="32">
        <v>2110499</v>
      </c>
      <c r="B800" s="32" t="s">
        <v>955</v>
      </c>
      <c r="C800" s="31">
        <v>63</v>
      </c>
    </row>
    <row r="801" customHeight="1" spans="1:3">
      <c r="A801" s="32">
        <v>21105</v>
      </c>
      <c r="B801" s="30" t="s">
        <v>956</v>
      </c>
      <c r="C801" s="31">
        <f>SUM(C802:C807)</f>
        <v>671</v>
      </c>
    </row>
    <row r="802" customHeight="1" spans="1:3">
      <c r="A802" s="32">
        <v>2110501</v>
      </c>
      <c r="B802" s="32" t="s">
        <v>957</v>
      </c>
      <c r="C802" s="31">
        <v>4</v>
      </c>
    </row>
    <row r="803" customHeight="1" spans="1:3">
      <c r="A803" s="32">
        <v>2110502</v>
      </c>
      <c r="B803" s="32" t="s">
        <v>958</v>
      </c>
      <c r="C803" s="31"/>
    </row>
    <row r="804" customHeight="1" spans="1:3">
      <c r="A804" s="32">
        <v>2110503</v>
      </c>
      <c r="B804" s="32" t="s">
        <v>959</v>
      </c>
      <c r="C804" s="31"/>
    </row>
    <row r="805" customHeight="1" spans="1:3">
      <c r="A805" s="32">
        <v>2110506</v>
      </c>
      <c r="B805" s="32" t="s">
        <v>960</v>
      </c>
      <c r="C805" s="31">
        <v>667</v>
      </c>
    </row>
    <row r="806" customHeight="1" spans="1:3">
      <c r="A806" s="32">
        <v>2110507</v>
      </c>
      <c r="B806" s="32" t="s">
        <v>961</v>
      </c>
      <c r="C806" s="31"/>
    </row>
    <row r="807" customHeight="1" spans="1:3">
      <c r="A807" s="32">
        <v>2110599</v>
      </c>
      <c r="B807" s="32" t="s">
        <v>962</v>
      </c>
      <c r="C807" s="31"/>
    </row>
    <row r="808" customHeight="1" spans="1:3">
      <c r="A808" s="32">
        <v>21107</v>
      </c>
      <c r="B808" s="30" t="s">
        <v>963</v>
      </c>
      <c r="C808" s="31">
        <f>SUM(C809:C810)</f>
        <v>0</v>
      </c>
    </row>
    <row r="809" customHeight="1" spans="1:3">
      <c r="A809" s="32">
        <v>2110704</v>
      </c>
      <c r="B809" s="32" t="s">
        <v>964</v>
      </c>
      <c r="C809" s="31"/>
    </row>
    <row r="810" customHeight="1" spans="1:3">
      <c r="A810" s="32">
        <v>2110799</v>
      </c>
      <c r="B810" s="32" t="s">
        <v>965</v>
      </c>
      <c r="C810" s="31"/>
    </row>
    <row r="811" customHeight="1" spans="1:3">
      <c r="A811" s="32">
        <v>21108</v>
      </c>
      <c r="B811" s="30" t="s">
        <v>966</v>
      </c>
      <c r="C811" s="31">
        <f>SUM(C812:C813)</f>
        <v>0</v>
      </c>
    </row>
    <row r="812" customHeight="1" spans="1:3">
      <c r="A812" s="32">
        <v>2110804</v>
      </c>
      <c r="B812" s="32" t="s">
        <v>967</v>
      </c>
      <c r="C812" s="31"/>
    </row>
    <row r="813" customHeight="1" spans="1:3">
      <c r="A813" s="32">
        <v>2110899</v>
      </c>
      <c r="B813" s="32" t="s">
        <v>968</v>
      </c>
      <c r="C813" s="31"/>
    </row>
    <row r="814" customHeight="1" spans="1:3">
      <c r="A814" s="32">
        <v>21109</v>
      </c>
      <c r="B814" s="30" t="s">
        <v>969</v>
      </c>
      <c r="C814" s="31">
        <f>C815</f>
        <v>0</v>
      </c>
    </row>
    <row r="815" customHeight="1" spans="1:3">
      <c r="A815" s="32">
        <v>2110901</v>
      </c>
      <c r="B815" s="32" t="s">
        <v>970</v>
      </c>
      <c r="C815" s="31"/>
    </row>
    <row r="816" customHeight="1" spans="1:3">
      <c r="A816" s="32">
        <v>21110</v>
      </c>
      <c r="B816" s="30" t="s">
        <v>971</v>
      </c>
      <c r="C816" s="31">
        <f>C817</f>
        <v>78</v>
      </c>
    </row>
    <row r="817" customHeight="1" spans="1:3">
      <c r="A817" s="32">
        <v>2111001</v>
      </c>
      <c r="B817" s="32" t="s">
        <v>972</v>
      </c>
      <c r="C817" s="31">
        <v>78</v>
      </c>
    </row>
    <row r="818" customHeight="1" spans="1:3">
      <c r="A818" s="32">
        <v>21111</v>
      </c>
      <c r="B818" s="30" t="s">
        <v>973</v>
      </c>
      <c r="C818" s="31">
        <f>SUM(C819:C823)</f>
        <v>100</v>
      </c>
    </row>
    <row r="819" customHeight="1" spans="1:3">
      <c r="A819" s="32">
        <v>2111101</v>
      </c>
      <c r="B819" s="32" t="s">
        <v>974</v>
      </c>
      <c r="C819" s="31"/>
    </row>
    <row r="820" customHeight="1" spans="1:3">
      <c r="A820" s="32">
        <v>2111102</v>
      </c>
      <c r="B820" s="32" t="s">
        <v>975</v>
      </c>
      <c r="C820" s="31"/>
    </row>
    <row r="821" customHeight="1" spans="1:3">
      <c r="A821" s="32">
        <v>2111103</v>
      </c>
      <c r="B821" s="32" t="s">
        <v>976</v>
      </c>
      <c r="C821" s="31">
        <v>100</v>
      </c>
    </row>
    <row r="822" customHeight="1" spans="1:3">
      <c r="A822" s="32">
        <v>2111104</v>
      </c>
      <c r="B822" s="32" t="s">
        <v>977</v>
      </c>
      <c r="C822" s="31"/>
    </row>
    <row r="823" customHeight="1" spans="1:3">
      <c r="A823" s="32">
        <v>2111199</v>
      </c>
      <c r="B823" s="32" t="s">
        <v>978</v>
      </c>
      <c r="C823" s="31"/>
    </row>
    <row r="824" customHeight="1" spans="1:3">
      <c r="A824" s="32">
        <v>21112</v>
      </c>
      <c r="B824" s="30" t="s">
        <v>979</v>
      </c>
      <c r="C824" s="31">
        <f>C825</f>
        <v>0</v>
      </c>
    </row>
    <row r="825" customHeight="1" spans="1:3">
      <c r="A825" s="32">
        <v>2111201</v>
      </c>
      <c r="B825" s="32" t="s">
        <v>980</v>
      </c>
      <c r="C825" s="31"/>
    </row>
    <row r="826" customHeight="1" spans="1:3">
      <c r="A826" s="32">
        <v>21113</v>
      </c>
      <c r="B826" s="30" t="s">
        <v>981</v>
      </c>
      <c r="C826" s="31">
        <f>C827</f>
        <v>0</v>
      </c>
    </row>
    <row r="827" customHeight="1" spans="1:3">
      <c r="A827" s="32">
        <v>2111301</v>
      </c>
      <c r="B827" s="32" t="s">
        <v>982</v>
      </c>
      <c r="C827" s="31"/>
    </row>
    <row r="828" customHeight="1" spans="1:3">
      <c r="A828" s="32">
        <v>21114</v>
      </c>
      <c r="B828" s="30" t="s">
        <v>983</v>
      </c>
      <c r="C828" s="31">
        <f>SUM(C829:C838)</f>
        <v>0</v>
      </c>
    </row>
    <row r="829" customHeight="1" spans="1:3">
      <c r="A829" s="32">
        <v>2111401</v>
      </c>
      <c r="B829" s="32" t="s">
        <v>388</v>
      </c>
      <c r="C829" s="31"/>
    </row>
    <row r="830" customHeight="1" spans="1:3">
      <c r="A830" s="32">
        <v>2111402</v>
      </c>
      <c r="B830" s="32" t="s">
        <v>389</v>
      </c>
      <c r="C830" s="31"/>
    </row>
    <row r="831" customHeight="1" spans="1:3">
      <c r="A831" s="32">
        <v>2111403</v>
      </c>
      <c r="B831" s="32" t="s">
        <v>390</v>
      </c>
      <c r="C831" s="31"/>
    </row>
    <row r="832" customHeight="1" spans="1:3">
      <c r="A832" s="32">
        <v>2111406</v>
      </c>
      <c r="B832" s="32" t="s">
        <v>984</v>
      </c>
      <c r="C832" s="31"/>
    </row>
    <row r="833" customHeight="1" spans="1:3">
      <c r="A833" s="32">
        <v>2111407</v>
      </c>
      <c r="B833" s="32" t="s">
        <v>985</v>
      </c>
      <c r="C833" s="31"/>
    </row>
    <row r="834" customHeight="1" spans="1:3">
      <c r="A834" s="32">
        <v>2111408</v>
      </c>
      <c r="B834" s="32" t="s">
        <v>986</v>
      </c>
      <c r="C834" s="31"/>
    </row>
    <row r="835" customHeight="1" spans="1:3">
      <c r="A835" s="32">
        <v>2111411</v>
      </c>
      <c r="B835" s="32" t="s">
        <v>428</v>
      </c>
      <c r="C835" s="31"/>
    </row>
    <row r="836" customHeight="1" spans="1:3">
      <c r="A836" s="32">
        <v>2111413</v>
      </c>
      <c r="B836" s="32" t="s">
        <v>987</v>
      </c>
      <c r="C836" s="31"/>
    </row>
    <row r="837" customHeight="1" spans="1:3">
      <c r="A837" s="32">
        <v>2111450</v>
      </c>
      <c r="B837" s="32" t="s">
        <v>397</v>
      </c>
      <c r="C837" s="31"/>
    </row>
    <row r="838" customHeight="1" spans="1:3">
      <c r="A838" s="32">
        <v>2111499</v>
      </c>
      <c r="B838" s="32" t="s">
        <v>988</v>
      </c>
      <c r="C838" s="31"/>
    </row>
    <row r="839" customHeight="1" spans="1:3">
      <c r="A839" s="32">
        <v>21199</v>
      </c>
      <c r="B839" s="30" t="s">
        <v>989</v>
      </c>
      <c r="C839" s="31">
        <f>C840</f>
        <v>601</v>
      </c>
    </row>
    <row r="840" customHeight="1" spans="1:3">
      <c r="A840" s="32">
        <v>2119999</v>
      </c>
      <c r="B840" s="32" t="s">
        <v>990</v>
      </c>
      <c r="C840" s="31">
        <v>601</v>
      </c>
    </row>
    <row r="841" customHeight="1" spans="1:3">
      <c r="A841" s="32">
        <v>212</v>
      </c>
      <c r="B841" s="30" t="s">
        <v>233</v>
      </c>
      <c r="C841" s="31">
        <f>SUM(C842,C853,C855,C858,C860,C862)</f>
        <v>14426</v>
      </c>
    </row>
    <row r="842" customHeight="1" spans="1:3">
      <c r="A842" s="32">
        <v>21201</v>
      </c>
      <c r="B842" s="30" t="s">
        <v>991</v>
      </c>
      <c r="C842" s="31">
        <f>SUM(C843:C852)</f>
        <v>6683</v>
      </c>
    </row>
    <row r="843" customHeight="1" spans="1:3">
      <c r="A843" s="32">
        <v>2120101</v>
      </c>
      <c r="B843" s="32" t="s">
        <v>388</v>
      </c>
      <c r="C843" s="31">
        <v>179</v>
      </c>
    </row>
    <row r="844" customHeight="1" spans="1:3">
      <c r="A844" s="32">
        <v>2120102</v>
      </c>
      <c r="B844" s="32" t="s">
        <v>389</v>
      </c>
      <c r="C844" s="31">
        <v>55</v>
      </c>
    </row>
    <row r="845" customHeight="1" spans="1:3">
      <c r="A845" s="32">
        <v>2120103</v>
      </c>
      <c r="B845" s="32" t="s">
        <v>390</v>
      </c>
      <c r="C845" s="31"/>
    </row>
    <row r="846" customHeight="1" spans="1:3">
      <c r="A846" s="32">
        <v>2120104</v>
      </c>
      <c r="B846" s="32" t="s">
        <v>992</v>
      </c>
      <c r="C846" s="31">
        <v>1378</v>
      </c>
    </row>
    <row r="847" customHeight="1" spans="1:3">
      <c r="A847" s="32">
        <v>2120105</v>
      </c>
      <c r="B847" s="32" t="s">
        <v>993</v>
      </c>
      <c r="C847" s="31"/>
    </row>
    <row r="848" customHeight="1" spans="1:3">
      <c r="A848" s="32">
        <v>2120106</v>
      </c>
      <c r="B848" s="32" t="s">
        <v>994</v>
      </c>
      <c r="C848" s="31">
        <v>206</v>
      </c>
    </row>
    <row r="849" customHeight="1" spans="1:3">
      <c r="A849" s="32">
        <v>2120107</v>
      </c>
      <c r="B849" s="32" t="s">
        <v>995</v>
      </c>
      <c r="C849" s="31"/>
    </row>
    <row r="850" customHeight="1" spans="1:3">
      <c r="A850" s="32">
        <v>2120109</v>
      </c>
      <c r="B850" s="32" t="s">
        <v>996</v>
      </c>
      <c r="C850" s="31"/>
    </row>
    <row r="851" customHeight="1" spans="1:3">
      <c r="A851" s="32">
        <v>2120110</v>
      </c>
      <c r="B851" s="32" t="s">
        <v>997</v>
      </c>
      <c r="C851" s="31"/>
    </row>
    <row r="852" customHeight="1" spans="1:3">
      <c r="A852" s="32">
        <v>2120199</v>
      </c>
      <c r="B852" s="32" t="s">
        <v>998</v>
      </c>
      <c r="C852" s="31">
        <v>4865</v>
      </c>
    </row>
    <row r="853" customHeight="1" spans="1:3">
      <c r="A853" s="32">
        <v>21202</v>
      </c>
      <c r="B853" s="30" t="s">
        <v>999</v>
      </c>
      <c r="C853" s="31">
        <f>C854</f>
        <v>15</v>
      </c>
    </row>
    <row r="854" customHeight="1" spans="1:3">
      <c r="A854" s="32">
        <v>2120201</v>
      </c>
      <c r="B854" s="32" t="s">
        <v>1000</v>
      </c>
      <c r="C854" s="31">
        <v>15</v>
      </c>
    </row>
    <row r="855" customHeight="1" spans="1:3">
      <c r="A855" s="32">
        <v>21203</v>
      </c>
      <c r="B855" s="30" t="s">
        <v>1001</v>
      </c>
      <c r="C855" s="31">
        <f>SUM(C856:C857)</f>
        <v>6185</v>
      </c>
    </row>
    <row r="856" customHeight="1" spans="1:3">
      <c r="A856" s="32">
        <v>2120303</v>
      </c>
      <c r="B856" s="32" t="s">
        <v>1002</v>
      </c>
      <c r="C856" s="31">
        <v>1040</v>
      </c>
    </row>
    <row r="857" customHeight="1" spans="1:3">
      <c r="A857" s="32">
        <v>2120399</v>
      </c>
      <c r="B857" s="32" t="s">
        <v>1003</v>
      </c>
      <c r="C857" s="31">
        <v>5145</v>
      </c>
    </row>
    <row r="858" customHeight="1" spans="1:3">
      <c r="A858" s="32">
        <v>21205</v>
      </c>
      <c r="B858" s="30" t="s">
        <v>1004</v>
      </c>
      <c r="C858" s="31">
        <f>C859</f>
        <v>1460</v>
      </c>
    </row>
    <row r="859" customHeight="1" spans="1:3">
      <c r="A859" s="32">
        <v>2120501</v>
      </c>
      <c r="B859" s="32" t="s">
        <v>1005</v>
      </c>
      <c r="C859" s="31">
        <v>1460</v>
      </c>
    </row>
    <row r="860" customHeight="1" spans="1:3">
      <c r="A860" s="32">
        <v>21206</v>
      </c>
      <c r="B860" s="30" t="s">
        <v>1006</v>
      </c>
      <c r="C860" s="31">
        <f>C861</f>
        <v>0</v>
      </c>
    </row>
    <row r="861" customHeight="1" spans="1:3">
      <c r="A861" s="32">
        <v>2120601</v>
      </c>
      <c r="B861" s="32" t="s">
        <v>1007</v>
      </c>
      <c r="C861" s="31"/>
    </row>
    <row r="862" customHeight="1" spans="1:3">
      <c r="A862" s="32">
        <v>21299</v>
      </c>
      <c r="B862" s="30" t="s">
        <v>1008</v>
      </c>
      <c r="C862" s="31">
        <f>C863</f>
        <v>83</v>
      </c>
    </row>
    <row r="863" customHeight="1" spans="1:3">
      <c r="A863" s="32">
        <v>2129999</v>
      </c>
      <c r="B863" s="32" t="s">
        <v>1009</v>
      </c>
      <c r="C863" s="31">
        <v>83</v>
      </c>
    </row>
    <row r="864" customHeight="1" spans="1:3">
      <c r="A864" s="32">
        <v>213</v>
      </c>
      <c r="B864" s="30" t="s">
        <v>234</v>
      </c>
      <c r="C864" s="31">
        <f>SUM(C865,C891,C914,C942,C953,C960,C966,C969)</f>
        <v>63479</v>
      </c>
    </row>
    <row r="865" customHeight="1" spans="1:3">
      <c r="A865" s="32">
        <v>21301</v>
      </c>
      <c r="B865" s="30" t="s">
        <v>1010</v>
      </c>
      <c r="C865" s="31">
        <f>SUM(C866:C890)</f>
        <v>29164</v>
      </c>
    </row>
    <row r="866" customHeight="1" spans="1:3">
      <c r="A866" s="32">
        <v>2130101</v>
      </c>
      <c r="B866" s="32" t="s">
        <v>388</v>
      </c>
      <c r="C866" s="31">
        <v>163</v>
      </c>
    </row>
    <row r="867" customHeight="1" spans="1:3">
      <c r="A867" s="32">
        <v>2130102</v>
      </c>
      <c r="B867" s="32" t="s">
        <v>389</v>
      </c>
      <c r="C867" s="31"/>
    </row>
    <row r="868" customHeight="1" spans="1:3">
      <c r="A868" s="32">
        <v>2130103</v>
      </c>
      <c r="B868" s="32" t="s">
        <v>390</v>
      </c>
      <c r="C868" s="31"/>
    </row>
    <row r="869" customHeight="1" spans="1:3">
      <c r="A869" s="32">
        <v>2130104</v>
      </c>
      <c r="B869" s="32" t="s">
        <v>397</v>
      </c>
      <c r="C869" s="31">
        <v>1845</v>
      </c>
    </row>
    <row r="870" customHeight="1" spans="1:3">
      <c r="A870" s="32">
        <v>2130105</v>
      </c>
      <c r="B870" s="32" t="s">
        <v>1011</v>
      </c>
      <c r="C870" s="31"/>
    </row>
    <row r="871" customHeight="1" spans="1:3">
      <c r="A871" s="32">
        <v>2130106</v>
      </c>
      <c r="B871" s="32" t="s">
        <v>1012</v>
      </c>
      <c r="C871" s="31">
        <v>207</v>
      </c>
    </row>
    <row r="872" customHeight="1" spans="1:3">
      <c r="A872" s="32">
        <v>2130108</v>
      </c>
      <c r="B872" s="32" t="s">
        <v>1013</v>
      </c>
      <c r="C872" s="31">
        <v>837</v>
      </c>
    </row>
    <row r="873" customHeight="1" spans="1:3">
      <c r="A873" s="32">
        <v>2130109</v>
      </c>
      <c r="B873" s="32" t="s">
        <v>1014</v>
      </c>
      <c r="C873" s="31"/>
    </row>
    <row r="874" customHeight="1" spans="1:3">
      <c r="A874" s="32">
        <v>2130110</v>
      </c>
      <c r="B874" s="32" t="s">
        <v>1015</v>
      </c>
      <c r="C874" s="31"/>
    </row>
    <row r="875" customHeight="1" spans="1:3">
      <c r="A875" s="32">
        <v>2130111</v>
      </c>
      <c r="B875" s="32" t="s">
        <v>1016</v>
      </c>
      <c r="C875" s="31"/>
    </row>
    <row r="876" customHeight="1" spans="1:3">
      <c r="A876" s="32">
        <v>2130112</v>
      </c>
      <c r="B876" s="32" t="s">
        <v>1017</v>
      </c>
      <c r="C876" s="31">
        <v>59</v>
      </c>
    </row>
    <row r="877" customHeight="1" spans="1:3">
      <c r="A877" s="32">
        <v>2130114</v>
      </c>
      <c r="B877" s="32" t="s">
        <v>1018</v>
      </c>
      <c r="C877" s="31"/>
    </row>
    <row r="878" customHeight="1" spans="1:3">
      <c r="A878" s="32">
        <v>2130119</v>
      </c>
      <c r="B878" s="32" t="s">
        <v>1019</v>
      </c>
      <c r="C878" s="31">
        <v>130</v>
      </c>
    </row>
    <row r="879" customHeight="1" spans="1:3">
      <c r="A879" s="32">
        <v>2130120</v>
      </c>
      <c r="B879" s="32" t="s">
        <v>1020</v>
      </c>
      <c r="C879" s="31">
        <v>7883</v>
      </c>
    </row>
    <row r="880" customHeight="1" spans="1:3">
      <c r="A880" s="32">
        <v>2130121</v>
      </c>
      <c r="B880" s="32" t="s">
        <v>1021</v>
      </c>
      <c r="C880" s="31">
        <v>28</v>
      </c>
    </row>
    <row r="881" customHeight="1" spans="1:3">
      <c r="A881" s="32">
        <v>2130122</v>
      </c>
      <c r="B881" s="32" t="s">
        <v>1022</v>
      </c>
      <c r="C881" s="31">
        <v>3527</v>
      </c>
    </row>
    <row r="882" customHeight="1" spans="1:3">
      <c r="A882" s="32">
        <v>2130124</v>
      </c>
      <c r="B882" s="32" t="s">
        <v>1023</v>
      </c>
      <c r="C882" s="31">
        <v>328</v>
      </c>
    </row>
    <row r="883" customHeight="1" spans="1:3">
      <c r="A883" s="32">
        <v>2130125</v>
      </c>
      <c r="B883" s="32" t="s">
        <v>1024</v>
      </c>
      <c r="C883" s="31">
        <v>879</v>
      </c>
    </row>
    <row r="884" customHeight="1" spans="1:3">
      <c r="A884" s="32">
        <v>2130126</v>
      </c>
      <c r="B884" s="32" t="s">
        <v>1025</v>
      </c>
      <c r="C884" s="31">
        <v>150</v>
      </c>
    </row>
    <row r="885" customHeight="1" spans="1:3">
      <c r="A885" s="32">
        <v>2130135</v>
      </c>
      <c r="B885" s="32" t="s">
        <v>1026</v>
      </c>
      <c r="C885" s="31">
        <v>2874</v>
      </c>
    </row>
    <row r="886" customHeight="1" spans="1:3">
      <c r="A886" s="32">
        <v>2130142</v>
      </c>
      <c r="B886" s="32" t="s">
        <v>1027</v>
      </c>
      <c r="C886" s="31">
        <v>1033</v>
      </c>
    </row>
    <row r="887" customHeight="1" spans="1:3">
      <c r="A887" s="32">
        <v>2130148</v>
      </c>
      <c r="B887" s="32" t="s">
        <v>1028</v>
      </c>
      <c r="C887" s="31"/>
    </row>
    <row r="888" customHeight="1" spans="1:3">
      <c r="A888" s="32">
        <v>2130152</v>
      </c>
      <c r="B888" s="32" t="s">
        <v>1029</v>
      </c>
      <c r="C888" s="31"/>
    </row>
    <row r="889" customHeight="1" spans="1:3">
      <c r="A889" s="32">
        <v>2130153</v>
      </c>
      <c r="B889" s="32" t="s">
        <v>1030</v>
      </c>
      <c r="C889" s="31">
        <v>5933</v>
      </c>
    </row>
    <row r="890" customHeight="1" spans="1:3">
      <c r="A890" s="32">
        <v>2130199</v>
      </c>
      <c r="B890" s="32" t="s">
        <v>1031</v>
      </c>
      <c r="C890" s="31">
        <v>3288</v>
      </c>
    </row>
    <row r="891" customHeight="1" spans="1:3">
      <c r="A891" s="32">
        <v>21302</v>
      </c>
      <c r="B891" s="30" t="s">
        <v>1032</v>
      </c>
      <c r="C891" s="31">
        <f>SUM(C892:C913)</f>
        <v>1051</v>
      </c>
    </row>
    <row r="892" customHeight="1" spans="1:3">
      <c r="A892" s="32">
        <v>2130201</v>
      </c>
      <c r="B892" s="32" t="s">
        <v>388</v>
      </c>
      <c r="C892" s="31"/>
    </row>
    <row r="893" customHeight="1" spans="1:3">
      <c r="A893" s="32">
        <v>2130202</v>
      </c>
      <c r="B893" s="32" t="s">
        <v>389</v>
      </c>
      <c r="C893" s="31"/>
    </row>
    <row r="894" customHeight="1" spans="1:3">
      <c r="A894" s="32">
        <v>2130203</v>
      </c>
      <c r="B894" s="32" t="s">
        <v>390</v>
      </c>
      <c r="C894" s="31"/>
    </row>
    <row r="895" customHeight="1" spans="1:3">
      <c r="A895" s="32">
        <v>2130204</v>
      </c>
      <c r="B895" s="32" t="s">
        <v>1033</v>
      </c>
      <c r="C895" s="31"/>
    </row>
    <row r="896" customHeight="1" spans="1:3">
      <c r="A896" s="32">
        <v>2130205</v>
      </c>
      <c r="B896" s="32" t="s">
        <v>1034</v>
      </c>
      <c r="C896" s="31">
        <v>934</v>
      </c>
    </row>
    <row r="897" customHeight="1" spans="1:3">
      <c r="A897" s="32">
        <v>2130206</v>
      </c>
      <c r="B897" s="32" t="s">
        <v>1035</v>
      </c>
      <c r="C897" s="31">
        <v>15</v>
      </c>
    </row>
    <row r="898" customHeight="1" spans="1:3">
      <c r="A898" s="32">
        <v>2130207</v>
      </c>
      <c r="B898" s="32" t="s">
        <v>1036</v>
      </c>
      <c r="C898" s="31"/>
    </row>
    <row r="899" customHeight="1" spans="1:3">
      <c r="A899" s="32">
        <v>2130209</v>
      </c>
      <c r="B899" s="32" t="s">
        <v>1037</v>
      </c>
      <c r="C899" s="31">
        <v>60</v>
      </c>
    </row>
    <row r="900" customHeight="1" spans="1:3">
      <c r="A900" s="32">
        <v>2130211</v>
      </c>
      <c r="B900" s="32" t="s">
        <v>1038</v>
      </c>
      <c r="C900" s="31">
        <v>3</v>
      </c>
    </row>
    <row r="901" customHeight="1" spans="1:3">
      <c r="A901" s="32">
        <v>2130212</v>
      </c>
      <c r="B901" s="32" t="s">
        <v>1039</v>
      </c>
      <c r="C901" s="31">
        <v>8</v>
      </c>
    </row>
    <row r="902" customHeight="1" spans="1:3">
      <c r="A902" s="32">
        <v>2130213</v>
      </c>
      <c r="B902" s="32" t="s">
        <v>1040</v>
      </c>
      <c r="C902" s="31"/>
    </row>
    <row r="903" customHeight="1" spans="1:3">
      <c r="A903" s="32">
        <v>2130217</v>
      </c>
      <c r="B903" s="32" t="s">
        <v>1041</v>
      </c>
      <c r="C903" s="31"/>
    </row>
    <row r="904" customHeight="1" spans="1:3">
      <c r="A904" s="32">
        <v>2130220</v>
      </c>
      <c r="B904" s="32" t="s">
        <v>1042</v>
      </c>
      <c r="C904" s="31"/>
    </row>
    <row r="905" customHeight="1" spans="1:3">
      <c r="A905" s="32">
        <v>2130221</v>
      </c>
      <c r="B905" s="32" t="s">
        <v>1043</v>
      </c>
      <c r="C905" s="31"/>
    </row>
    <row r="906" customHeight="1" spans="1:3">
      <c r="A906" s="32">
        <v>2130223</v>
      </c>
      <c r="B906" s="32" t="s">
        <v>1044</v>
      </c>
      <c r="C906" s="31"/>
    </row>
    <row r="907" customHeight="1" spans="1:3">
      <c r="A907" s="32">
        <v>2130226</v>
      </c>
      <c r="B907" s="32" t="s">
        <v>1045</v>
      </c>
      <c r="C907" s="31"/>
    </row>
    <row r="908" customHeight="1" spans="1:3">
      <c r="A908" s="32">
        <v>2130227</v>
      </c>
      <c r="B908" s="32" t="s">
        <v>1046</v>
      </c>
      <c r="C908" s="31"/>
    </row>
    <row r="909" customHeight="1" spans="1:3">
      <c r="A909" s="32">
        <v>2130234</v>
      </c>
      <c r="B909" s="32" t="s">
        <v>1047</v>
      </c>
      <c r="C909" s="31">
        <v>6</v>
      </c>
    </row>
    <row r="910" customHeight="1" spans="1:3">
      <c r="A910" s="32">
        <v>2130236</v>
      </c>
      <c r="B910" s="32" t="s">
        <v>1048</v>
      </c>
      <c r="C910" s="31"/>
    </row>
    <row r="911" customHeight="1" spans="1:3">
      <c r="A911" s="32">
        <v>2130237</v>
      </c>
      <c r="B911" s="32" t="s">
        <v>1017</v>
      </c>
      <c r="C911" s="31"/>
    </row>
    <row r="912" customHeight="1" spans="1:3">
      <c r="A912" s="32">
        <v>2130238</v>
      </c>
      <c r="B912" s="32" t="s">
        <v>1049</v>
      </c>
      <c r="C912" s="31"/>
    </row>
    <row r="913" customHeight="1" spans="1:3">
      <c r="A913" s="32">
        <v>2130299</v>
      </c>
      <c r="B913" s="32" t="s">
        <v>1050</v>
      </c>
      <c r="C913" s="31">
        <v>25</v>
      </c>
    </row>
    <row r="914" customHeight="1" spans="1:3">
      <c r="A914" s="32">
        <v>21303</v>
      </c>
      <c r="B914" s="30" t="s">
        <v>1051</v>
      </c>
      <c r="C914" s="31">
        <f>SUM(C915:C941)</f>
        <v>17160</v>
      </c>
    </row>
    <row r="915" customHeight="1" spans="1:3">
      <c r="A915" s="32">
        <v>2130301</v>
      </c>
      <c r="B915" s="32" t="s">
        <v>388</v>
      </c>
      <c r="C915" s="31">
        <v>82</v>
      </c>
    </row>
    <row r="916" customHeight="1" spans="1:3">
      <c r="A916" s="32">
        <v>2130302</v>
      </c>
      <c r="B916" s="32" t="s">
        <v>389</v>
      </c>
      <c r="C916" s="31"/>
    </row>
    <row r="917" customHeight="1" spans="1:3">
      <c r="A917" s="32">
        <v>2130303</v>
      </c>
      <c r="B917" s="32" t="s">
        <v>390</v>
      </c>
      <c r="C917" s="31"/>
    </row>
    <row r="918" customHeight="1" spans="1:3">
      <c r="A918" s="32">
        <v>2130304</v>
      </c>
      <c r="B918" s="32" t="s">
        <v>1052</v>
      </c>
      <c r="C918" s="31">
        <v>67</v>
      </c>
    </row>
    <row r="919" customHeight="1" spans="1:3">
      <c r="A919" s="32">
        <v>2130305</v>
      </c>
      <c r="B919" s="32" t="s">
        <v>1053</v>
      </c>
      <c r="C919" s="31">
        <v>4802</v>
      </c>
    </row>
    <row r="920" customHeight="1" spans="1:3">
      <c r="A920" s="32">
        <v>2130306</v>
      </c>
      <c r="B920" s="32" t="s">
        <v>1054</v>
      </c>
      <c r="C920" s="31">
        <v>47</v>
      </c>
    </row>
    <row r="921" customHeight="1" spans="1:3">
      <c r="A921" s="32">
        <v>2130307</v>
      </c>
      <c r="B921" s="32" t="s">
        <v>1055</v>
      </c>
      <c r="C921" s="31"/>
    </row>
    <row r="922" customHeight="1" spans="1:3">
      <c r="A922" s="32">
        <v>2130308</v>
      </c>
      <c r="B922" s="32" t="s">
        <v>1056</v>
      </c>
      <c r="C922" s="31"/>
    </row>
    <row r="923" customHeight="1" spans="1:3">
      <c r="A923" s="32">
        <v>2130309</v>
      </c>
      <c r="B923" s="32" t="s">
        <v>1057</v>
      </c>
      <c r="C923" s="31"/>
    </row>
    <row r="924" customHeight="1" spans="1:3">
      <c r="A924" s="32">
        <v>2130310</v>
      </c>
      <c r="B924" s="32" t="s">
        <v>1058</v>
      </c>
      <c r="C924" s="31"/>
    </row>
    <row r="925" customHeight="1" spans="1:3">
      <c r="A925" s="32">
        <v>2130311</v>
      </c>
      <c r="B925" s="32" t="s">
        <v>1059</v>
      </c>
      <c r="C925" s="31">
        <v>4</v>
      </c>
    </row>
    <row r="926" customHeight="1" spans="1:3">
      <c r="A926" s="32">
        <v>2130312</v>
      </c>
      <c r="B926" s="32" t="s">
        <v>1060</v>
      </c>
      <c r="C926" s="31">
        <v>11</v>
      </c>
    </row>
    <row r="927" customHeight="1" spans="1:3">
      <c r="A927" s="32">
        <v>2130313</v>
      </c>
      <c r="B927" s="32" t="s">
        <v>1061</v>
      </c>
      <c r="C927" s="31"/>
    </row>
    <row r="928" customHeight="1" spans="1:3">
      <c r="A928" s="32">
        <v>2130314</v>
      </c>
      <c r="B928" s="32" t="s">
        <v>1062</v>
      </c>
      <c r="C928" s="31">
        <v>1257</v>
      </c>
    </row>
    <row r="929" customHeight="1" spans="1:3">
      <c r="A929" s="32">
        <v>2130315</v>
      </c>
      <c r="B929" s="32" t="s">
        <v>1063</v>
      </c>
      <c r="C929" s="31"/>
    </row>
    <row r="930" customHeight="1" spans="1:3">
      <c r="A930" s="32">
        <v>2130316</v>
      </c>
      <c r="B930" s="32" t="s">
        <v>1064</v>
      </c>
      <c r="C930" s="31">
        <v>2415</v>
      </c>
    </row>
    <row r="931" customHeight="1" spans="1:3">
      <c r="A931" s="32">
        <v>2130317</v>
      </c>
      <c r="B931" s="32" t="s">
        <v>1065</v>
      </c>
      <c r="C931" s="31"/>
    </row>
    <row r="932" customHeight="1" spans="1:3">
      <c r="A932" s="32">
        <v>2130318</v>
      </c>
      <c r="B932" s="32" t="s">
        <v>1066</v>
      </c>
      <c r="C932" s="31"/>
    </row>
    <row r="933" customHeight="1" spans="1:3">
      <c r="A933" s="32">
        <v>2130319</v>
      </c>
      <c r="B933" s="32" t="s">
        <v>1067</v>
      </c>
      <c r="C933" s="31">
        <v>1400</v>
      </c>
    </row>
    <row r="934" customHeight="1" spans="1:3">
      <c r="A934" s="32">
        <v>2130321</v>
      </c>
      <c r="B934" s="32" t="s">
        <v>1068</v>
      </c>
      <c r="C934" s="31"/>
    </row>
    <row r="935" customHeight="1" spans="1:3">
      <c r="A935" s="32">
        <v>2130322</v>
      </c>
      <c r="B935" s="32" t="s">
        <v>1069</v>
      </c>
      <c r="C935" s="31"/>
    </row>
    <row r="936" customHeight="1" spans="1:3">
      <c r="A936" s="32">
        <v>2130333</v>
      </c>
      <c r="B936" s="32" t="s">
        <v>1044</v>
      </c>
      <c r="C936" s="31"/>
    </row>
    <row r="937" customHeight="1" spans="1:3">
      <c r="A937" s="32">
        <v>2130334</v>
      </c>
      <c r="B937" s="32" t="s">
        <v>1070</v>
      </c>
      <c r="C937" s="31"/>
    </row>
    <row r="938" customHeight="1" spans="1:3">
      <c r="A938" s="32">
        <v>2130335</v>
      </c>
      <c r="B938" s="32" t="s">
        <v>1071</v>
      </c>
      <c r="C938" s="31">
        <v>39</v>
      </c>
    </row>
    <row r="939" customHeight="1" spans="1:3">
      <c r="A939" s="32">
        <v>2130336</v>
      </c>
      <c r="B939" s="32" t="s">
        <v>1072</v>
      </c>
      <c r="C939" s="31"/>
    </row>
    <row r="940" customHeight="1" spans="1:3">
      <c r="A940" s="32">
        <v>2130337</v>
      </c>
      <c r="B940" s="32" t="s">
        <v>1073</v>
      </c>
      <c r="C940" s="31"/>
    </row>
    <row r="941" customHeight="1" spans="1:3">
      <c r="A941" s="32">
        <v>2130399</v>
      </c>
      <c r="B941" s="32" t="s">
        <v>1074</v>
      </c>
      <c r="C941" s="31">
        <v>7036</v>
      </c>
    </row>
    <row r="942" customHeight="1" spans="1:3">
      <c r="A942" s="32">
        <v>21305</v>
      </c>
      <c r="B942" s="30" t="s">
        <v>1075</v>
      </c>
      <c r="C942" s="31">
        <f>SUM(C943:C952)</f>
        <v>4258</v>
      </c>
    </row>
    <row r="943" customHeight="1" spans="1:3">
      <c r="A943" s="32">
        <v>2130501</v>
      </c>
      <c r="B943" s="32" t="s">
        <v>388</v>
      </c>
      <c r="C943" s="31"/>
    </row>
    <row r="944" customHeight="1" spans="1:3">
      <c r="A944" s="32">
        <v>2130502</v>
      </c>
      <c r="B944" s="32" t="s">
        <v>389</v>
      </c>
      <c r="C944" s="31"/>
    </row>
    <row r="945" customHeight="1" spans="1:3">
      <c r="A945" s="32">
        <v>2130503</v>
      </c>
      <c r="B945" s="32" t="s">
        <v>390</v>
      </c>
      <c r="C945" s="31"/>
    </row>
    <row r="946" customHeight="1" spans="1:3">
      <c r="A946" s="32">
        <v>2130504</v>
      </c>
      <c r="B946" s="32" t="s">
        <v>1076</v>
      </c>
      <c r="C946" s="31">
        <v>461</v>
      </c>
    </row>
    <row r="947" customHeight="1" spans="1:3">
      <c r="A947" s="32">
        <v>2130505</v>
      </c>
      <c r="B947" s="32" t="s">
        <v>1077</v>
      </c>
      <c r="C947" s="31">
        <v>100</v>
      </c>
    </row>
    <row r="948" customHeight="1" spans="1:3">
      <c r="A948" s="32">
        <v>2130506</v>
      </c>
      <c r="B948" s="32" t="s">
        <v>1078</v>
      </c>
      <c r="C948" s="31">
        <v>86</v>
      </c>
    </row>
    <row r="949" customHeight="1" spans="1:3">
      <c r="A949" s="32">
        <v>2130507</v>
      </c>
      <c r="B949" s="32" t="s">
        <v>1079</v>
      </c>
      <c r="C949" s="31">
        <v>15</v>
      </c>
    </row>
    <row r="950" customHeight="1" spans="1:3">
      <c r="A950" s="32">
        <v>2130508</v>
      </c>
      <c r="B950" s="32" t="s">
        <v>1080</v>
      </c>
      <c r="C950" s="31"/>
    </row>
    <row r="951" customHeight="1" spans="1:3">
      <c r="A951" s="32">
        <v>2130550</v>
      </c>
      <c r="B951" s="32" t="s">
        <v>397</v>
      </c>
      <c r="C951" s="31">
        <v>114</v>
      </c>
    </row>
    <row r="952" customHeight="1" spans="1:3">
      <c r="A952" s="32">
        <v>2130599</v>
      </c>
      <c r="B952" s="32" t="s">
        <v>1081</v>
      </c>
      <c r="C952" s="31">
        <v>3482</v>
      </c>
    </row>
    <row r="953" customHeight="1" spans="1:3">
      <c r="A953" s="32">
        <v>21307</v>
      </c>
      <c r="B953" s="30" t="s">
        <v>1082</v>
      </c>
      <c r="C953" s="31">
        <f>SUM(C954:C959)</f>
        <v>4411</v>
      </c>
    </row>
    <row r="954" customHeight="1" spans="1:3">
      <c r="A954" s="32">
        <v>2130701</v>
      </c>
      <c r="B954" s="32" t="s">
        <v>1083</v>
      </c>
      <c r="C954" s="31">
        <v>1574</v>
      </c>
    </row>
    <row r="955" customHeight="1" spans="1:3">
      <c r="A955" s="32">
        <v>2130704</v>
      </c>
      <c r="B955" s="32" t="s">
        <v>1084</v>
      </c>
      <c r="C955" s="31"/>
    </row>
    <row r="956" customHeight="1" spans="1:3">
      <c r="A956" s="32">
        <v>2130705</v>
      </c>
      <c r="B956" s="32" t="s">
        <v>1085</v>
      </c>
      <c r="C956" s="31">
        <v>1013</v>
      </c>
    </row>
    <row r="957" customHeight="1" spans="1:3">
      <c r="A957" s="32">
        <v>2130706</v>
      </c>
      <c r="B957" s="32" t="s">
        <v>1086</v>
      </c>
      <c r="C957" s="31">
        <v>1153</v>
      </c>
    </row>
    <row r="958" customHeight="1" spans="1:3">
      <c r="A958" s="32">
        <v>2130707</v>
      </c>
      <c r="B958" s="32" t="s">
        <v>1087</v>
      </c>
      <c r="C958" s="31">
        <v>659</v>
      </c>
    </row>
    <row r="959" customHeight="1" spans="1:3">
      <c r="A959" s="32">
        <v>2130799</v>
      </c>
      <c r="B959" s="32" t="s">
        <v>1088</v>
      </c>
      <c r="C959" s="31">
        <v>12</v>
      </c>
    </row>
    <row r="960" customHeight="1" spans="1:3">
      <c r="A960" s="32">
        <v>21308</v>
      </c>
      <c r="B960" s="30" t="s">
        <v>1089</v>
      </c>
      <c r="C960" s="31">
        <f>SUM(C961:C965)</f>
        <v>187</v>
      </c>
    </row>
    <row r="961" customHeight="1" spans="1:3">
      <c r="A961" s="32">
        <v>2130801</v>
      </c>
      <c r="B961" s="32" t="s">
        <v>1090</v>
      </c>
      <c r="C961" s="31"/>
    </row>
    <row r="962" customHeight="1" spans="1:3">
      <c r="A962" s="32">
        <v>2130803</v>
      </c>
      <c r="B962" s="32" t="s">
        <v>1091</v>
      </c>
      <c r="C962" s="31">
        <v>2</v>
      </c>
    </row>
    <row r="963" customHeight="1" spans="1:3">
      <c r="A963" s="32">
        <v>2130804</v>
      </c>
      <c r="B963" s="32" t="s">
        <v>1092</v>
      </c>
      <c r="C963" s="31">
        <v>185</v>
      </c>
    </row>
    <row r="964" customHeight="1" spans="1:3">
      <c r="A964" s="32">
        <v>2130805</v>
      </c>
      <c r="B964" s="32" t="s">
        <v>1093</v>
      </c>
      <c r="C964" s="31"/>
    </row>
    <row r="965" customHeight="1" spans="1:3">
      <c r="A965" s="32">
        <v>2130899</v>
      </c>
      <c r="B965" s="32" t="s">
        <v>1094</v>
      </c>
      <c r="C965" s="31"/>
    </row>
    <row r="966" customHeight="1" spans="1:3">
      <c r="A966" s="32">
        <v>21309</v>
      </c>
      <c r="B966" s="30" t="s">
        <v>1095</v>
      </c>
      <c r="C966" s="31">
        <f>SUM(C967:C968)</f>
        <v>7248</v>
      </c>
    </row>
    <row r="967" customHeight="1" spans="1:3">
      <c r="A967" s="32">
        <v>2130901</v>
      </c>
      <c r="B967" s="32" t="s">
        <v>1096</v>
      </c>
      <c r="C967" s="31"/>
    </row>
    <row r="968" customHeight="1" spans="1:3">
      <c r="A968" s="32">
        <v>2130999</v>
      </c>
      <c r="B968" s="32" t="s">
        <v>1097</v>
      </c>
      <c r="C968" s="31">
        <v>7248</v>
      </c>
    </row>
    <row r="969" customHeight="1" spans="1:3">
      <c r="A969" s="32">
        <v>21399</v>
      </c>
      <c r="B969" s="30" t="s">
        <v>1098</v>
      </c>
      <c r="C969" s="31">
        <f>C970+C971</f>
        <v>0</v>
      </c>
    </row>
    <row r="970" customHeight="1" spans="1:3">
      <c r="A970" s="32">
        <v>2139901</v>
      </c>
      <c r="B970" s="32" t="s">
        <v>1099</v>
      </c>
      <c r="C970" s="31"/>
    </row>
    <row r="971" customHeight="1" spans="1:3">
      <c r="A971" s="32">
        <v>2139999</v>
      </c>
      <c r="B971" s="32" t="s">
        <v>1100</v>
      </c>
      <c r="C971" s="31"/>
    </row>
    <row r="972" customHeight="1" spans="1:3">
      <c r="A972" s="32">
        <v>214</v>
      </c>
      <c r="B972" s="30" t="s">
        <v>235</v>
      </c>
      <c r="C972" s="31">
        <f>SUM(C973,C994,C1004,C1014,C1021)</f>
        <v>10336</v>
      </c>
    </row>
    <row r="973" customHeight="1" spans="1:3">
      <c r="A973" s="32">
        <v>21401</v>
      </c>
      <c r="B973" s="30" t="s">
        <v>1101</v>
      </c>
      <c r="C973" s="31">
        <f>SUM(C974:C993)</f>
        <v>10311</v>
      </c>
    </row>
    <row r="974" customHeight="1" spans="1:3">
      <c r="A974" s="32">
        <v>2140101</v>
      </c>
      <c r="B974" s="32" t="s">
        <v>388</v>
      </c>
      <c r="C974" s="31">
        <v>169</v>
      </c>
    </row>
    <row r="975" customHeight="1" spans="1:3">
      <c r="A975" s="32">
        <v>2140102</v>
      </c>
      <c r="B975" s="32" t="s">
        <v>389</v>
      </c>
      <c r="C975" s="31">
        <v>106</v>
      </c>
    </row>
    <row r="976" customHeight="1" spans="1:3">
      <c r="A976" s="32">
        <v>2140103</v>
      </c>
      <c r="B976" s="32" t="s">
        <v>390</v>
      </c>
      <c r="C976" s="31"/>
    </row>
    <row r="977" customHeight="1" spans="1:3">
      <c r="A977" s="32">
        <v>2140104</v>
      </c>
      <c r="B977" s="32" t="s">
        <v>1102</v>
      </c>
      <c r="C977" s="31">
        <v>6164</v>
      </c>
    </row>
    <row r="978" customHeight="1" spans="1:3">
      <c r="A978" s="32">
        <v>2140106</v>
      </c>
      <c r="B978" s="32" t="s">
        <v>1103</v>
      </c>
      <c r="C978" s="31"/>
    </row>
    <row r="979" customHeight="1" spans="1:3">
      <c r="A979" s="32">
        <v>2140109</v>
      </c>
      <c r="B979" s="32" t="s">
        <v>1104</v>
      </c>
      <c r="C979" s="31"/>
    </row>
    <row r="980" customHeight="1" spans="1:3">
      <c r="A980" s="32">
        <v>2140110</v>
      </c>
      <c r="B980" s="32" t="s">
        <v>1105</v>
      </c>
      <c r="C980" s="31"/>
    </row>
    <row r="981" customHeight="1" spans="1:3">
      <c r="A981" s="32">
        <v>2140112</v>
      </c>
      <c r="B981" s="32" t="s">
        <v>1106</v>
      </c>
      <c r="C981" s="31"/>
    </row>
    <row r="982" customHeight="1" spans="1:3">
      <c r="A982" s="32">
        <v>2140114</v>
      </c>
      <c r="B982" s="32" t="s">
        <v>1107</v>
      </c>
      <c r="C982" s="31"/>
    </row>
    <row r="983" customHeight="1" spans="1:3">
      <c r="A983" s="32">
        <v>2140122</v>
      </c>
      <c r="B983" s="32" t="s">
        <v>1108</v>
      </c>
      <c r="C983" s="31"/>
    </row>
    <row r="984" customHeight="1" spans="1:3">
      <c r="A984" s="32">
        <v>2140123</v>
      </c>
      <c r="B984" s="32" t="s">
        <v>1109</v>
      </c>
      <c r="C984" s="31"/>
    </row>
    <row r="985" customHeight="1" spans="1:3">
      <c r="A985" s="32">
        <v>2140127</v>
      </c>
      <c r="B985" s="32" t="s">
        <v>1110</v>
      </c>
      <c r="C985" s="31"/>
    </row>
    <row r="986" customHeight="1" spans="1:3">
      <c r="A986" s="32">
        <v>2140128</v>
      </c>
      <c r="B986" s="32" t="s">
        <v>1111</v>
      </c>
      <c r="C986" s="31"/>
    </row>
    <row r="987" customHeight="1" spans="1:3">
      <c r="A987" s="32">
        <v>2140129</v>
      </c>
      <c r="B987" s="32" t="s">
        <v>1112</v>
      </c>
      <c r="C987" s="31"/>
    </row>
    <row r="988" customHeight="1" spans="1:3">
      <c r="A988" s="32">
        <v>2140130</v>
      </c>
      <c r="B988" s="32" t="s">
        <v>1113</v>
      </c>
      <c r="C988" s="31"/>
    </row>
    <row r="989" customHeight="1" spans="1:3">
      <c r="A989" s="32">
        <v>2140131</v>
      </c>
      <c r="B989" s="32" t="s">
        <v>1114</v>
      </c>
      <c r="C989" s="31"/>
    </row>
    <row r="990" customHeight="1" spans="1:3">
      <c r="A990" s="32">
        <v>2140133</v>
      </c>
      <c r="B990" s="32" t="s">
        <v>1115</v>
      </c>
      <c r="C990" s="31"/>
    </row>
    <row r="991" customHeight="1" spans="1:3">
      <c r="A991" s="32">
        <v>2140136</v>
      </c>
      <c r="B991" s="32" t="s">
        <v>1116</v>
      </c>
      <c r="C991" s="31"/>
    </row>
    <row r="992" customHeight="1" spans="1:3">
      <c r="A992" s="32">
        <v>2140138</v>
      </c>
      <c r="B992" s="32" t="s">
        <v>1117</v>
      </c>
      <c r="C992" s="31"/>
    </row>
    <row r="993" customHeight="1" spans="1:3">
      <c r="A993" s="32">
        <v>2140199</v>
      </c>
      <c r="B993" s="32" t="s">
        <v>1118</v>
      </c>
      <c r="C993" s="31">
        <v>3872</v>
      </c>
    </row>
    <row r="994" customHeight="1" spans="1:3">
      <c r="A994" s="32">
        <v>21402</v>
      </c>
      <c r="B994" s="30" t="s">
        <v>1119</v>
      </c>
      <c r="C994" s="31">
        <f>SUM(C995:C1003)</f>
        <v>0</v>
      </c>
    </row>
    <row r="995" customHeight="1" spans="1:3">
      <c r="A995" s="32">
        <v>2140201</v>
      </c>
      <c r="B995" s="32" t="s">
        <v>388</v>
      </c>
      <c r="C995" s="31"/>
    </row>
    <row r="996" customHeight="1" spans="1:3">
      <c r="A996" s="32">
        <v>2140202</v>
      </c>
      <c r="B996" s="32" t="s">
        <v>389</v>
      </c>
      <c r="C996" s="31"/>
    </row>
    <row r="997" customHeight="1" spans="1:3">
      <c r="A997" s="32">
        <v>2140203</v>
      </c>
      <c r="B997" s="32" t="s">
        <v>390</v>
      </c>
      <c r="C997" s="31"/>
    </row>
    <row r="998" customHeight="1" spans="1:3">
      <c r="A998" s="32">
        <v>2140204</v>
      </c>
      <c r="B998" s="32" t="s">
        <v>1120</v>
      </c>
      <c r="C998" s="31"/>
    </row>
    <row r="999" customHeight="1" spans="1:3">
      <c r="A999" s="32">
        <v>2140205</v>
      </c>
      <c r="B999" s="32" t="s">
        <v>1121</v>
      </c>
      <c r="C999" s="31"/>
    </row>
    <row r="1000" customHeight="1" spans="1:3">
      <c r="A1000" s="32">
        <v>2140206</v>
      </c>
      <c r="B1000" s="32" t="s">
        <v>1122</v>
      </c>
      <c r="C1000" s="31"/>
    </row>
    <row r="1001" customHeight="1" spans="1:3">
      <c r="A1001" s="32">
        <v>2140207</v>
      </c>
      <c r="B1001" s="32" t="s">
        <v>1123</v>
      </c>
      <c r="C1001" s="31"/>
    </row>
    <row r="1002" customHeight="1" spans="1:3">
      <c r="A1002" s="32">
        <v>2140208</v>
      </c>
      <c r="B1002" s="32" t="s">
        <v>1124</v>
      </c>
      <c r="C1002" s="31"/>
    </row>
    <row r="1003" customHeight="1" spans="1:3">
      <c r="A1003" s="32">
        <v>2140299</v>
      </c>
      <c r="B1003" s="32" t="s">
        <v>1125</v>
      </c>
      <c r="C1003" s="31"/>
    </row>
    <row r="1004" customHeight="1" spans="1:3">
      <c r="A1004" s="32">
        <v>21403</v>
      </c>
      <c r="B1004" s="30" t="s">
        <v>1126</v>
      </c>
      <c r="C1004" s="31">
        <f>SUM(C1005:C1013)</f>
        <v>0</v>
      </c>
    </row>
    <row r="1005" customHeight="1" spans="1:3">
      <c r="A1005" s="32">
        <v>2140301</v>
      </c>
      <c r="B1005" s="32" t="s">
        <v>388</v>
      </c>
      <c r="C1005" s="31"/>
    </row>
    <row r="1006" customHeight="1" spans="1:3">
      <c r="A1006" s="32">
        <v>2140302</v>
      </c>
      <c r="B1006" s="32" t="s">
        <v>389</v>
      </c>
      <c r="C1006" s="31"/>
    </row>
    <row r="1007" customHeight="1" spans="1:3">
      <c r="A1007" s="32">
        <v>2140303</v>
      </c>
      <c r="B1007" s="32" t="s">
        <v>390</v>
      </c>
      <c r="C1007" s="31"/>
    </row>
    <row r="1008" customHeight="1" spans="1:3">
      <c r="A1008" s="32">
        <v>2140304</v>
      </c>
      <c r="B1008" s="32" t="s">
        <v>1127</v>
      </c>
      <c r="C1008" s="31"/>
    </row>
    <row r="1009" customHeight="1" spans="1:3">
      <c r="A1009" s="32">
        <v>2140305</v>
      </c>
      <c r="B1009" s="32" t="s">
        <v>1128</v>
      </c>
      <c r="C1009" s="31"/>
    </row>
    <row r="1010" customHeight="1" spans="1:3">
      <c r="A1010" s="32">
        <v>2140306</v>
      </c>
      <c r="B1010" s="32" t="s">
        <v>1129</v>
      </c>
      <c r="C1010" s="31"/>
    </row>
    <row r="1011" customHeight="1" spans="1:3">
      <c r="A1011" s="32">
        <v>2140307</v>
      </c>
      <c r="B1011" s="32" t="s">
        <v>1130</v>
      </c>
      <c r="C1011" s="31"/>
    </row>
    <row r="1012" customHeight="1" spans="1:3">
      <c r="A1012" s="32">
        <v>2140308</v>
      </c>
      <c r="B1012" s="32" t="s">
        <v>1131</v>
      </c>
      <c r="C1012" s="31"/>
    </row>
    <row r="1013" customHeight="1" spans="1:3">
      <c r="A1013" s="32">
        <v>2140399</v>
      </c>
      <c r="B1013" s="32" t="s">
        <v>1132</v>
      </c>
      <c r="C1013" s="31"/>
    </row>
    <row r="1014" customHeight="1" spans="1:3">
      <c r="A1014" s="32">
        <v>21405</v>
      </c>
      <c r="B1014" s="30" t="s">
        <v>1133</v>
      </c>
      <c r="C1014" s="31">
        <f>SUM(C1015:C1020)</f>
        <v>0</v>
      </c>
    </row>
    <row r="1015" customHeight="1" spans="1:3">
      <c r="A1015" s="32">
        <v>2140501</v>
      </c>
      <c r="B1015" s="32" t="s">
        <v>388</v>
      </c>
      <c r="C1015" s="31"/>
    </row>
    <row r="1016" customHeight="1" spans="1:3">
      <c r="A1016" s="32">
        <v>2140502</v>
      </c>
      <c r="B1016" s="32" t="s">
        <v>389</v>
      </c>
      <c r="C1016" s="31"/>
    </row>
    <row r="1017" customHeight="1" spans="1:3">
      <c r="A1017" s="32">
        <v>2140503</v>
      </c>
      <c r="B1017" s="32" t="s">
        <v>390</v>
      </c>
      <c r="C1017" s="31"/>
    </row>
    <row r="1018" customHeight="1" spans="1:3">
      <c r="A1018" s="32">
        <v>2140504</v>
      </c>
      <c r="B1018" s="32" t="s">
        <v>1124</v>
      </c>
      <c r="C1018" s="31"/>
    </row>
    <row r="1019" customHeight="1" spans="1:3">
      <c r="A1019" s="32">
        <v>2140505</v>
      </c>
      <c r="B1019" s="32" t="s">
        <v>1134</v>
      </c>
      <c r="C1019" s="31"/>
    </row>
    <row r="1020" customHeight="1" spans="1:3">
      <c r="A1020" s="32">
        <v>2140599</v>
      </c>
      <c r="B1020" s="32" t="s">
        <v>1135</v>
      </c>
      <c r="C1020" s="31"/>
    </row>
    <row r="1021" customHeight="1" spans="1:3">
      <c r="A1021" s="32">
        <v>21499</v>
      </c>
      <c r="B1021" s="30" t="s">
        <v>1136</v>
      </c>
      <c r="C1021" s="31">
        <f>SUM(C1022:C1023)</f>
        <v>25</v>
      </c>
    </row>
    <row r="1022" customHeight="1" spans="1:3">
      <c r="A1022" s="32">
        <v>2149901</v>
      </c>
      <c r="B1022" s="32" t="s">
        <v>1137</v>
      </c>
      <c r="C1022" s="31"/>
    </row>
    <row r="1023" customHeight="1" spans="1:3">
      <c r="A1023" s="32">
        <v>2149999</v>
      </c>
      <c r="B1023" s="32" t="s">
        <v>1138</v>
      </c>
      <c r="C1023" s="31">
        <v>25</v>
      </c>
    </row>
    <row r="1024" customHeight="1" spans="1:3">
      <c r="A1024" s="32">
        <v>215</v>
      </c>
      <c r="B1024" s="30" t="s">
        <v>236</v>
      </c>
      <c r="C1024" s="31">
        <f>SUM(C1025,C1035,C1051,C1056,C1067,C1074,C1082)</f>
        <v>48943</v>
      </c>
    </row>
    <row r="1025" customHeight="1" spans="1:3">
      <c r="A1025" s="32">
        <v>21501</v>
      </c>
      <c r="B1025" s="30" t="s">
        <v>1139</v>
      </c>
      <c r="C1025" s="31">
        <f>SUM(C1026:C1034)</f>
        <v>0</v>
      </c>
    </row>
    <row r="1026" customHeight="1" spans="1:3">
      <c r="A1026" s="32">
        <v>2150101</v>
      </c>
      <c r="B1026" s="32" t="s">
        <v>388</v>
      </c>
      <c r="C1026" s="31"/>
    </row>
    <row r="1027" customHeight="1" spans="1:3">
      <c r="A1027" s="32">
        <v>2150102</v>
      </c>
      <c r="B1027" s="32" t="s">
        <v>389</v>
      </c>
      <c r="C1027" s="31"/>
    </row>
    <row r="1028" customHeight="1" spans="1:3">
      <c r="A1028" s="32">
        <v>2150103</v>
      </c>
      <c r="B1028" s="32" t="s">
        <v>390</v>
      </c>
      <c r="C1028" s="31"/>
    </row>
    <row r="1029" customHeight="1" spans="1:3">
      <c r="A1029" s="32">
        <v>2150104</v>
      </c>
      <c r="B1029" s="32" t="s">
        <v>1140</v>
      </c>
      <c r="C1029" s="31"/>
    </row>
    <row r="1030" customHeight="1" spans="1:3">
      <c r="A1030" s="32">
        <v>2150105</v>
      </c>
      <c r="B1030" s="32" t="s">
        <v>1141</v>
      </c>
      <c r="C1030" s="31"/>
    </row>
    <row r="1031" customHeight="1" spans="1:3">
      <c r="A1031" s="32">
        <v>2150106</v>
      </c>
      <c r="B1031" s="32" t="s">
        <v>1142</v>
      </c>
      <c r="C1031" s="31"/>
    </row>
    <row r="1032" customHeight="1" spans="1:3">
      <c r="A1032" s="32">
        <v>2150107</v>
      </c>
      <c r="B1032" s="32" t="s">
        <v>1143</v>
      </c>
      <c r="C1032" s="31"/>
    </row>
    <row r="1033" customHeight="1" spans="1:3">
      <c r="A1033" s="32">
        <v>2150108</v>
      </c>
      <c r="B1033" s="32" t="s">
        <v>1144</v>
      </c>
      <c r="C1033" s="31"/>
    </row>
    <row r="1034" customHeight="1" spans="1:3">
      <c r="A1034" s="32">
        <v>2150199</v>
      </c>
      <c r="B1034" s="32" t="s">
        <v>1145</v>
      </c>
      <c r="C1034" s="31"/>
    </row>
    <row r="1035" customHeight="1" spans="1:3">
      <c r="A1035" s="32">
        <v>21502</v>
      </c>
      <c r="B1035" s="30" t="s">
        <v>1146</v>
      </c>
      <c r="C1035" s="31">
        <f>SUM(C1036:C1050)</f>
        <v>0</v>
      </c>
    </row>
    <row r="1036" customHeight="1" spans="1:3">
      <c r="A1036" s="32">
        <v>2150201</v>
      </c>
      <c r="B1036" s="32" t="s">
        <v>388</v>
      </c>
      <c r="C1036" s="31"/>
    </row>
    <row r="1037" customHeight="1" spans="1:3">
      <c r="A1037" s="32">
        <v>2150202</v>
      </c>
      <c r="B1037" s="32" t="s">
        <v>389</v>
      </c>
      <c r="C1037" s="31"/>
    </row>
    <row r="1038" customHeight="1" spans="1:3">
      <c r="A1038" s="32">
        <v>2150203</v>
      </c>
      <c r="B1038" s="32" t="s">
        <v>390</v>
      </c>
      <c r="C1038" s="31"/>
    </row>
    <row r="1039" customHeight="1" spans="1:3">
      <c r="A1039" s="32">
        <v>2150204</v>
      </c>
      <c r="B1039" s="32" t="s">
        <v>1147</v>
      </c>
      <c r="C1039" s="31"/>
    </row>
    <row r="1040" customHeight="1" spans="1:3">
      <c r="A1040" s="32">
        <v>2150205</v>
      </c>
      <c r="B1040" s="32" t="s">
        <v>1148</v>
      </c>
      <c r="C1040" s="31"/>
    </row>
    <row r="1041" customHeight="1" spans="1:3">
      <c r="A1041" s="32">
        <v>2150206</v>
      </c>
      <c r="B1041" s="32" t="s">
        <v>1149</v>
      </c>
      <c r="C1041" s="31"/>
    </row>
    <row r="1042" customHeight="1" spans="1:3">
      <c r="A1042" s="32">
        <v>2150207</v>
      </c>
      <c r="B1042" s="32" t="s">
        <v>1150</v>
      </c>
      <c r="C1042" s="31"/>
    </row>
    <row r="1043" customHeight="1" spans="1:3">
      <c r="A1043" s="32">
        <v>2150208</v>
      </c>
      <c r="B1043" s="32" t="s">
        <v>1151</v>
      </c>
      <c r="C1043" s="31"/>
    </row>
    <row r="1044" customHeight="1" spans="1:3">
      <c r="A1044" s="32">
        <v>2150209</v>
      </c>
      <c r="B1044" s="32" t="s">
        <v>1152</v>
      </c>
      <c r="C1044" s="31"/>
    </row>
    <row r="1045" customHeight="1" spans="1:3">
      <c r="A1045" s="32">
        <v>2150210</v>
      </c>
      <c r="B1045" s="32" t="s">
        <v>1153</v>
      </c>
      <c r="C1045" s="31"/>
    </row>
    <row r="1046" customHeight="1" spans="1:3">
      <c r="A1046" s="32">
        <v>2150212</v>
      </c>
      <c r="B1046" s="32" t="s">
        <v>1154</v>
      </c>
      <c r="C1046" s="31"/>
    </row>
    <row r="1047" customHeight="1" spans="1:3">
      <c r="A1047" s="32">
        <v>2150213</v>
      </c>
      <c r="B1047" s="32" t="s">
        <v>1155</v>
      </c>
      <c r="C1047" s="31"/>
    </row>
    <row r="1048" customHeight="1" spans="1:3">
      <c r="A1048" s="32">
        <v>2150214</v>
      </c>
      <c r="B1048" s="32" t="s">
        <v>1156</v>
      </c>
      <c r="C1048" s="31"/>
    </row>
    <row r="1049" customHeight="1" spans="1:3">
      <c r="A1049" s="32">
        <v>2150215</v>
      </c>
      <c r="B1049" s="32" t="s">
        <v>1157</v>
      </c>
      <c r="C1049" s="31"/>
    </row>
    <row r="1050" customHeight="1" spans="1:3">
      <c r="A1050" s="32">
        <v>2150299</v>
      </c>
      <c r="B1050" s="32" t="s">
        <v>1158</v>
      </c>
      <c r="C1050" s="31"/>
    </row>
    <row r="1051" customHeight="1" spans="1:3">
      <c r="A1051" s="32">
        <v>21503</v>
      </c>
      <c r="B1051" s="30" t="s">
        <v>1159</v>
      </c>
      <c r="C1051" s="31">
        <f>SUM(C1052:C1055)</f>
        <v>0</v>
      </c>
    </row>
    <row r="1052" customHeight="1" spans="1:3">
      <c r="A1052" s="32">
        <v>2150301</v>
      </c>
      <c r="B1052" s="32" t="s">
        <v>388</v>
      </c>
      <c r="C1052" s="31"/>
    </row>
    <row r="1053" customHeight="1" spans="1:3">
      <c r="A1053" s="32">
        <v>2150302</v>
      </c>
      <c r="B1053" s="32" t="s">
        <v>389</v>
      </c>
      <c r="C1053" s="31"/>
    </row>
    <row r="1054" customHeight="1" spans="1:3">
      <c r="A1054" s="32">
        <v>2150303</v>
      </c>
      <c r="B1054" s="32" t="s">
        <v>390</v>
      </c>
      <c r="C1054" s="31"/>
    </row>
    <row r="1055" customHeight="1" spans="1:3">
      <c r="A1055" s="32">
        <v>2150399</v>
      </c>
      <c r="B1055" s="32" t="s">
        <v>1160</v>
      </c>
      <c r="C1055" s="31"/>
    </row>
    <row r="1056" customHeight="1" spans="1:3">
      <c r="A1056" s="32">
        <v>21505</v>
      </c>
      <c r="B1056" s="30" t="s">
        <v>1161</v>
      </c>
      <c r="C1056" s="31">
        <f>SUM(C1057:C1066)</f>
        <v>454</v>
      </c>
    </row>
    <row r="1057" customHeight="1" spans="1:3">
      <c r="A1057" s="32">
        <v>2150501</v>
      </c>
      <c r="B1057" s="32" t="s">
        <v>388</v>
      </c>
      <c r="C1057" s="31">
        <v>160</v>
      </c>
    </row>
    <row r="1058" customHeight="1" spans="1:3">
      <c r="A1058" s="32">
        <v>2150502</v>
      </c>
      <c r="B1058" s="32" t="s">
        <v>389</v>
      </c>
      <c r="C1058" s="31"/>
    </row>
    <row r="1059" customHeight="1" spans="1:3">
      <c r="A1059" s="32">
        <v>2150503</v>
      </c>
      <c r="B1059" s="32" t="s">
        <v>390</v>
      </c>
      <c r="C1059" s="31"/>
    </row>
    <row r="1060" customHeight="1" spans="1:3">
      <c r="A1060" s="32">
        <v>2150505</v>
      </c>
      <c r="B1060" s="32" t="s">
        <v>1162</v>
      </c>
      <c r="C1060" s="31"/>
    </row>
    <row r="1061" customHeight="1" spans="1:3">
      <c r="A1061" s="32">
        <v>2150507</v>
      </c>
      <c r="B1061" s="32" t="s">
        <v>1163</v>
      </c>
      <c r="C1061" s="31"/>
    </row>
    <row r="1062" customHeight="1" spans="1:3">
      <c r="A1062" s="32">
        <v>2150508</v>
      </c>
      <c r="B1062" s="32" t="s">
        <v>1164</v>
      </c>
      <c r="C1062" s="31"/>
    </row>
    <row r="1063" customHeight="1" spans="1:3">
      <c r="A1063" s="32">
        <v>2150516</v>
      </c>
      <c r="B1063" s="32" t="s">
        <v>1165</v>
      </c>
      <c r="C1063" s="31"/>
    </row>
    <row r="1064" customHeight="1" spans="1:3">
      <c r="A1064" s="32">
        <v>2150517</v>
      </c>
      <c r="B1064" s="32" t="s">
        <v>1166</v>
      </c>
      <c r="C1064" s="31"/>
    </row>
    <row r="1065" customHeight="1" spans="1:3">
      <c r="A1065" s="32">
        <v>2150550</v>
      </c>
      <c r="B1065" s="32" t="s">
        <v>397</v>
      </c>
      <c r="C1065" s="31"/>
    </row>
    <row r="1066" customHeight="1" spans="1:3">
      <c r="A1066" s="32">
        <v>2150599</v>
      </c>
      <c r="B1066" s="32" t="s">
        <v>1167</v>
      </c>
      <c r="C1066" s="31">
        <v>294</v>
      </c>
    </row>
    <row r="1067" customHeight="1" spans="1:3">
      <c r="A1067" s="32">
        <v>21507</v>
      </c>
      <c r="B1067" s="30" t="s">
        <v>1168</v>
      </c>
      <c r="C1067" s="31">
        <f>SUM(C1068:C1073)</f>
        <v>0</v>
      </c>
    </row>
    <row r="1068" customHeight="1" spans="1:3">
      <c r="A1068" s="32">
        <v>2150701</v>
      </c>
      <c r="B1068" s="32" t="s">
        <v>388</v>
      </c>
      <c r="C1068" s="31"/>
    </row>
    <row r="1069" customHeight="1" spans="1:3">
      <c r="A1069" s="32">
        <v>2150702</v>
      </c>
      <c r="B1069" s="32" t="s">
        <v>389</v>
      </c>
      <c r="C1069" s="31"/>
    </row>
    <row r="1070" customHeight="1" spans="1:3">
      <c r="A1070" s="32">
        <v>2150703</v>
      </c>
      <c r="B1070" s="32" t="s">
        <v>390</v>
      </c>
      <c r="C1070" s="31"/>
    </row>
    <row r="1071" customHeight="1" spans="1:3">
      <c r="A1071" s="32">
        <v>2150704</v>
      </c>
      <c r="B1071" s="32" t="s">
        <v>1169</v>
      </c>
      <c r="C1071" s="31"/>
    </row>
    <row r="1072" customHeight="1" spans="1:3">
      <c r="A1072" s="32">
        <v>2150705</v>
      </c>
      <c r="B1072" s="32" t="s">
        <v>1170</v>
      </c>
      <c r="C1072" s="31"/>
    </row>
    <row r="1073" customHeight="1" spans="1:3">
      <c r="A1073" s="32">
        <v>2150799</v>
      </c>
      <c r="B1073" s="32" t="s">
        <v>1171</v>
      </c>
      <c r="C1073" s="31"/>
    </row>
    <row r="1074" customHeight="1" spans="1:3">
      <c r="A1074" s="32">
        <v>21508</v>
      </c>
      <c r="B1074" s="30" t="s">
        <v>1172</v>
      </c>
      <c r="C1074" s="31">
        <f>SUM(C1075:C1081)</f>
        <v>48151</v>
      </c>
    </row>
    <row r="1075" customHeight="1" spans="1:3">
      <c r="A1075" s="32">
        <v>2150801</v>
      </c>
      <c r="B1075" s="32" t="s">
        <v>388</v>
      </c>
      <c r="C1075" s="31"/>
    </row>
    <row r="1076" customHeight="1" spans="1:3">
      <c r="A1076" s="32">
        <v>2150802</v>
      </c>
      <c r="B1076" s="32" t="s">
        <v>389</v>
      </c>
      <c r="C1076" s="31"/>
    </row>
    <row r="1077" customHeight="1" spans="1:3">
      <c r="A1077" s="32">
        <v>2150803</v>
      </c>
      <c r="B1077" s="32" t="s">
        <v>390</v>
      </c>
      <c r="C1077" s="31"/>
    </row>
    <row r="1078" customHeight="1" spans="1:3">
      <c r="A1078" s="32">
        <v>2150804</v>
      </c>
      <c r="B1078" s="32" t="s">
        <v>1173</v>
      </c>
      <c r="C1078" s="31"/>
    </row>
    <row r="1079" customHeight="1" spans="1:3">
      <c r="A1079" s="32">
        <v>2150805</v>
      </c>
      <c r="B1079" s="32" t="s">
        <v>1174</v>
      </c>
      <c r="C1079" s="31"/>
    </row>
    <row r="1080" customHeight="1" spans="1:3">
      <c r="A1080" s="32">
        <v>2150806</v>
      </c>
      <c r="B1080" s="32" t="s">
        <v>1175</v>
      </c>
      <c r="C1080" s="31"/>
    </row>
    <row r="1081" customHeight="1" spans="1:3">
      <c r="A1081" s="32">
        <v>2150899</v>
      </c>
      <c r="B1081" s="32" t="s">
        <v>1176</v>
      </c>
      <c r="C1081" s="31">
        <v>48151</v>
      </c>
    </row>
    <row r="1082" customHeight="1" spans="1:3">
      <c r="A1082" s="32">
        <v>21599</v>
      </c>
      <c r="B1082" s="30" t="s">
        <v>1177</v>
      </c>
      <c r="C1082" s="31">
        <f>SUM(C1083:C1087)</f>
        <v>338</v>
      </c>
    </row>
    <row r="1083" customHeight="1" spans="1:3">
      <c r="A1083" s="32">
        <v>2159901</v>
      </c>
      <c r="B1083" s="32" t="s">
        <v>1178</v>
      </c>
      <c r="C1083" s="31"/>
    </row>
    <row r="1084" customHeight="1" spans="1:3">
      <c r="A1084" s="32">
        <v>2159904</v>
      </c>
      <c r="B1084" s="32" t="s">
        <v>1179</v>
      </c>
      <c r="C1084" s="31"/>
    </row>
    <row r="1085" customHeight="1" spans="1:3">
      <c r="A1085" s="32">
        <v>2159905</v>
      </c>
      <c r="B1085" s="32" t="s">
        <v>1180</v>
      </c>
      <c r="C1085" s="31"/>
    </row>
    <row r="1086" customHeight="1" spans="1:3">
      <c r="A1086" s="32">
        <v>2159906</v>
      </c>
      <c r="B1086" s="32" t="s">
        <v>1181</v>
      </c>
      <c r="C1086" s="31"/>
    </row>
    <row r="1087" customHeight="1" spans="1:3">
      <c r="A1087" s="32">
        <v>2159999</v>
      </c>
      <c r="B1087" s="32" t="s">
        <v>1182</v>
      </c>
      <c r="C1087" s="31">
        <v>338</v>
      </c>
    </row>
    <row r="1088" customHeight="1" spans="1:3">
      <c r="A1088" s="32">
        <v>216</v>
      </c>
      <c r="B1088" s="30" t="s">
        <v>1183</v>
      </c>
      <c r="C1088" s="31">
        <f>SUM(C1089,C1099,C1105)</f>
        <v>134</v>
      </c>
    </row>
    <row r="1089" customHeight="1" spans="1:3">
      <c r="A1089" s="32">
        <v>21602</v>
      </c>
      <c r="B1089" s="30" t="s">
        <v>1184</v>
      </c>
      <c r="C1089" s="31">
        <f>SUM(C1090:C1098)</f>
        <v>130</v>
      </c>
    </row>
    <row r="1090" customHeight="1" spans="1:3">
      <c r="A1090" s="32">
        <v>2160201</v>
      </c>
      <c r="B1090" s="32" t="s">
        <v>388</v>
      </c>
      <c r="C1090" s="31">
        <v>105</v>
      </c>
    </row>
    <row r="1091" customHeight="1" spans="1:3">
      <c r="A1091" s="32">
        <v>2160202</v>
      </c>
      <c r="B1091" s="32" t="s">
        <v>389</v>
      </c>
      <c r="C1091" s="31"/>
    </row>
    <row r="1092" customHeight="1" spans="1:3">
      <c r="A1092" s="32">
        <v>2160203</v>
      </c>
      <c r="B1092" s="32" t="s">
        <v>390</v>
      </c>
      <c r="C1092" s="31"/>
    </row>
    <row r="1093" customHeight="1" spans="1:3">
      <c r="A1093" s="32">
        <v>2160216</v>
      </c>
      <c r="B1093" s="32" t="s">
        <v>1185</v>
      </c>
      <c r="C1093" s="31"/>
    </row>
    <row r="1094" customHeight="1" spans="1:3">
      <c r="A1094" s="32">
        <v>2160217</v>
      </c>
      <c r="B1094" s="32" t="s">
        <v>1186</v>
      </c>
      <c r="C1094" s="31"/>
    </row>
    <row r="1095" customHeight="1" spans="1:3">
      <c r="A1095" s="32">
        <v>2160218</v>
      </c>
      <c r="B1095" s="32" t="s">
        <v>1187</v>
      </c>
      <c r="C1095" s="31"/>
    </row>
    <row r="1096" customHeight="1" spans="1:3">
      <c r="A1096" s="32">
        <v>2160219</v>
      </c>
      <c r="B1096" s="32" t="s">
        <v>1188</v>
      </c>
      <c r="C1096" s="31"/>
    </row>
    <row r="1097" customHeight="1" spans="1:3">
      <c r="A1097" s="32">
        <v>2160250</v>
      </c>
      <c r="B1097" s="32" t="s">
        <v>397</v>
      </c>
      <c r="C1097" s="31"/>
    </row>
    <row r="1098" customHeight="1" spans="1:3">
      <c r="A1098" s="32">
        <v>2160299</v>
      </c>
      <c r="B1098" s="32" t="s">
        <v>1189</v>
      </c>
      <c r="C1098" s="31">
        <v>25</v>
      </c>
    </row>
    <row r="1099" customHeight="1" spans="1:3">
      <c r="A1099" s="32">
        <v>21606</v>
      </c>
      <c r="B1099" s="30" t="s">
        <v>1190</v>
      </c>
      <c r="C1099" s="31">
        <f>SUM(C1100:C1104)</f>
        <v>4</v>
      </c>
    </row>
    <row r="1100" customHeight="1" spans="1:3">
      <c r="A1100" s="32">
        <v>2160601</v>
      </c>
      <c r="B1100" s="32" t="s">
        <v>388</v>
      </c>
      <c r="C1100" s="31"/>
    </row>
    <row r="1101" customHeight="1" spans="1:3">
      <c r="A1101" s="32">
        <v>2160602</v>
      </c>
      <c r="B1101" s="32" t="s">
        <v>389</v>
      </c>
      <c r="C1101" s="31"/>
    </row>
    <row r="1102" customHeight="1" spans="1:3">
      <c r="A1102" s="32">
        <v>2160603</v>
      </c>
      <c r="B1102" s="32" t="s">
        <v>390</v>
      </c>
      <c r="C1102" s="31"/>
    </row>
    <row r="1103" customHeight="1" spans="1:3">
      <c r="A1103" s="32">
        <v>2160607</v>
      </c>
      <c r="B1103" s="32" t="s">
        <v>1191</v>
      </c>
      <c r="C1103" s="31"/>
    </row>
    <row r="1104" customHeight="1" spans="1:3">
      <c r="A1104" s="32">
        <v>2160699</v>
      </c>
      <c r="B1104" s="32" t="s">
        <v>1192</v>
      </c>
      <c r="C1104" s="31">
        <v>4</v>
      </c>
    </row>
    <row r="1105" customHeight="1" spans="1:3">
      <c r="A1105" s="32">
        <v>21699</v>
      </c>
      <c r="B1105" s="30" t="s">
        <v>1193</v>
      </c>
      <c r="C1105" s="31">
        <f>SUM(C1106:C1107)</f>
        <v>0</v>
      </c>
    </row>
    <row r="1106" customHeight="1" spans="1:3">
      <c r="A1106" s="32">
        <v>2169901</v>
      </c>
      <c r="B1106" s="32" t="s">
        <v>1194</v>
      </c>
      <c r="C1106" s="31"/>
    </row>
    <row r="1107" customHeight="1" spans="1:3">
      <c r="A1107" s="32">
        <v>2169999</v>
      </c>
      <c r="B1107" s="32" t="s">
        <v>1195</v>
      </c>
      <c r="C1107" s="31"/>
    </row>
    <row r="1108" customHeight="1" spans="1:3">
      <c r="A1108" s="32">
        <v>217</v>
      </c>
      <c r="B1108" s="30" t="s">
        <v>1196</v>
      </c>
      <c r="C1108" s="31">
        <f>SUM(C1109,C1116,C1126,C1132,C1135)</f>
        <v>30</v>
      </c>
    </row>
    <row r="1109" customHeight="1" spans="1:3">
      <c r="A1109" s="32">
        <v>21701</v>
      </c>
      <c r="B1109" s="30" t="s">
        <v>1197</v>
      </c>
      <c r="C1109" s="31">
        <f>SUM(C1110:C1115)</f>
        <v>0</v>
      </c>
    </row>
    <row r="1110" customHeight="1" spans="1:3">
      <c r="A1110" s="32">
        <v>2170101</v>
      </c>
      <c r="B1110" s="32" t="s">
        <v>388</v>
      </c>
      <c r="C1110" s="31"/>
    </row>
    <row r="1111" customHeight="1" spans="1:3">
      <c r="A1111" s="32">
        <v>2170102</v>
      </c>
      <c r="B1111" s="32" t="s">
        <v>389</v>
      </c>
      <c r="C1111" s="31"/>
    </row>
    <row r="1112" customHeight="1" spans="1:3">
      <c r="A1112" s="32">
        <v>2170103</v>
      </c>
      <c r="B1112" s="32" t="s">
        <v>390</v>
      </c>
      <c r="C1112" s="31"/>
    </row>
    <row r="1113" customHeight="1" spans="1:3">
      <c r="A1113" s="32">
        <v>2170104</v>
      </c>
      <c r="B1113" s="32" t="s">
        <v>1198</v>
      </c>
      <c r="C1113" s="31"/>
    </row>
    <row r="1114" customHeight="1" spans="1:3">
      <c r="A1114" s="32">
        <v>2170150</v>
      </c>
      <c r="B1114" s="32" t="s">
        <v>397</v>
      </c>
      <c r="C1114" s="31"/>
    </row>
    <row r="1115" customHeight="1" spans="1:3">
      <c r="A1115" s="32">
        <v>2170199</v>
      </c>
      <c r="B1115" s="32" t="s">
        <v>1199</v>
      </c>
      <c r="C1115" s="31"/>
    </row>
    <row r="1116" customHeight="1" spans="1:3">
      <c r="A1116" s="32">
        <v>21702</v>
      </c>
      <c r="B1116" s="30" t="s">
        <v>1200</v>
      </c>
      <c r="C1116" s="31">
        <f>SUM(C1117:C1125)</f>
        <v>0</v>
      </c>
    </row>
    <row r="1117" customHeight="1" spans="1:3">
      <c r="A1117" s="32">
        <v>2170201</v>
      </c>
      <c r="B1117" s="32" t="s">
        <v>1201</v>
      </c>
      <c r="C1117" s="31"/>
    </row>
    <row r="1118" customHeight="1" spans="1:3">
      <c r="A1118" s="32">
        <v>2170202</v>
      </c>
      <c r="B1118" s="32" t="s">
        <v>1202</v>
      </c>
      <c r="C1118" s="31"/>
    </row>
    <row r="1119" customHeight="1" spans="1:3">
      <c r="A1119" s="32">
        <v>2170203</v>
      </c>
      <c r="B1119" s="32" t="s">
        <v>1203</v>
      </c>
      <c r="C1119" s="31"/>
    </row>
    <row r="1120" customHeight="1" spans="1:3">
      <c r="A1120" s="32">
        <v>2170204</v>
      </c>
      <c r="B1120" s="32" t="s">
        <v>1204</v>
      </c>
      <c r="C1120" s="31"/>
    </row>
    <row r="1121" customHeight="1" spans="1:3">
      <c r="A1121" s="32">
        <v>2170205</v>
      </c>
      <c r="B1121" s="32" t="s">
        <v>1205</v>
      </c>
      <c r="C1121" s="31"/>
    </row>
    <row r="1122" customHeight="1" spans="1:3">
      <c r="A1122" s="32">
        <v>2170206</v>
      </c>
      <c r="B1122" s="32" t="s">
        <v>1206</v>
      </c>
      <c r="C1122" s="31"/>
    </row>
    <row r="1123" customHeight="1" spans="1:3">
      <c r="A1123" s="32">
        <v>2170207</v>
      </c>
      <c r="B1123" s="32" t="s">
        <v>1207</v>
      </c>
      <c r="C1123" s="31"/>
    </row>
    <row r="1124" customHeight="1" spans="1:3">
      <c r="A1124" s="32">
        <v>2170208</v>
      </c>
      <c r="B1124" s="32" t="s">
        <v>1208</v>
      </c>
      <c r="C1124" s="31"/>
    </row>
    <row r="1125" customHeight="1" spans="1:3">
      <c r="A1125" s="32">
        <v>2170299</v>
      </c>
      <c r="B1125" s="32" t="s">
        <v>1209</v>
      </c>
      <c r="C1125" s="31"/>
    </row>
    <row r="1126" customHeight="1" spans="1:3">
      <c r="A1126" s="32">
        <v>21703</v>
      </c>
      <c r="B1126" s="30" t="s">
        <v>1210</v>
      </c>
      <c r="C1126" s="31">
        <f>SUM(C1127:C1131)</f>
        <v>0</v>
      </c>
    </row>
    <row r="1127" customHeight="1" spans="1:3">
      <c r="A1127" s="32">
        <v>2170301</v>
      </c>
      <c r="B1127" s="32" t="s">
        <v>1211</v>
      </c>
      <c r="C1127" s="31"/>
    </row>
    <row r="1128" customHeight="1" spans="1:3">
      <c r="A1128" s="32">
        <v>2170302</v>
      </c>
      <c r="B1128" s="32" t="s">
        <v>1212</v>
      </c>
      <c r="C1128" s="31"/>
    </row>
    <row r="1129" customHeight="1" spans="1:3">
      <c r="A1129" s="32">
        <v>2170303</v>
      </c>
      <c r="B1129" s="32" t="s">
        <v>1213</v>
      </c>
      <c r="C1129" s="31"/>
    </row>
    <row r="1130" customHeight="1" spans="1:3">
      <c r="A1130" s="32">
        <v>2170304</v>
      </c>
      <c r="B1130" s="32" t="s">
        <v>1214</v>
      </c>
      <c r="C1130" s="31"/>
    </row>
    <row r="1131" customHeight="1" spans="1:3">
      <c r="A1131" s="32">
        <v>2170399</v>
      </c>
      <c r="B1131" s="32" t="s">
        <v>1215</v>
      </c>
      <c r="C1131" s="31"/>
    </row>
    <row r="1132" customHeight="1" spans="1:3">
      <c r="A1132" s="32">
        <v>21704</v>
      </c>
      <c r="B1132" s="30" t="s">
        <v>1216</v>
      </c>
      <c r="C1132" s="31">
        <f>SUM(C1133:C1134)</f>
        <v>0</v>
      </c>
    </row>
    <row r="1133" customHeight="1" spans="1:3">
      <c r="A1133" s="32">
        <v>2170401</v>
      </c>
      <c r="B1133" s="32" t="s">
        <v>1217</v>
      </c>
      <c r="C1133" s="31"/>
    </row>
    <row r="1134" customHeight="1" spans="1:3">
      <c r="A1134" s="32">
        <v>2170499</v>
      </c>
      <c r="B1134" s="32" t="s">
        <v>1218</v>
      </c>
      <c r="C1134" s="31"/>
    </row>
    <row r="1135" customHeight="1" spans="1:3">
      <c r="A1135" s="32">
        <v>21799</v>
      </c>
      <c r="B1135" s="30" t="s">
        <v>1219</v>
      </c>
      <c r="C1135" s="31">
        <f>SUM(C1136:C1137)</f>
        <v>30</v>
      </c>
    </row>
    <row r="1136" customHeight="1" spans="1:3">
      <c r="A1136" s="32">
        <v>2179902</v>
      </c>
      <c r="B1136" s="32" t="s">
        <v>1220</v>
      </c>
      <c r="C1136" s="31"/>
    </row>
    <row r="1137" customHeight="1" spans="1:3">
      <c r="A1137" s="32">
        <v>2179999</v>
      </c>
      <c r="B1137" s="32" t="s">
        <v>1221</v>
      </c>
      <c r="C1137" s="31">
        <v>30</v>
      </c>
    </row>
    <row r="1138" customHeight="1" spans="1:3">
      <c r="A1138" s="32">
        <v>219</v>
      </c>
      <c r="B1138" s="30" t="s">
        <v>1222</v>
      </c>
      <c r="C1138" s="31">
        <f>SUM(C1139:C1147)</f>
        <v>0</v>
      </c>
    </row>
    <row r="1139" customHeight="1" spans="1:3">
      <c r="A1139" s="32">
        <v>21901</v>
      </c>
      <c r="B1139" s="30" t="s">
        <v>1223</v>
      </c>
      <c r="C1139" s="31"/>
    </row>
    <row r="1140" customHeight="1" spans="1:3">
      <c r="A1140" s="32">
        <v>21902</v>
      </c>
      <c r="B1140" s="30" t="s">
        <v>1224</v>
      </c>
      <c r="C1140" s="31"/>
    </row>
    <row r="1141" customHeight="1" spans="1:3">
      <c r="A1141" s="32">
        <v>21903</v>
      </c>
      <c r="B1141" s="30" t="s">
        <v>1225</v>
      </c>
      <c r="C1141" s="31"/>
    </row>
    <row r="1142" customHeight="1" spans="1:3">
      <c r="A1142" s="32">
        <v>21904</v>
      </c>
      <c r="B1142" s="30" t="s">
        <v>1226</v>
      </c>
      <c r="C1142" s="31"/>
    </row>
    <row r="1143" customHeight="1" spans="1:3">
      <c r="A1143" s="32">
        <v>21905</v>
      </c>
      <c r="B1143" s="30" t="s">
        <v>1227</v>
      </c>
      <c r="C1143" s="31"/>
    </row>
    <row r="1144" customHeight="1" spans="1:3">
      <c r="A1144" s="32">
        <v>21906</v>
      </c>
      <c r="B1144" s="30" t="s">
        <v>1010</v>
      </c>
      <c r="C1144" s="31"/>
    </row>
    <row r="1145" customHeight="1" spans="1:3">
      <c r="A1145" s="32">
        <v>21907</v>
      </c>
      <c r="B1145" s="30" t="s">
        <v>1228</v>
      </c>
      <c r="C1145" s="31"/>
    </row>
    <row r="1146" customHeight="1" spans="1:3">
      <c r="A1146" s="32">
        <v>21908</v>
      </c>
      <c r="B1146" s="30" t="s">
        <v>1229</v>
      </c>
      <c r="C1146" s="31"/>
    </row>
    <row r="1147" customHeight="1" spans="1:3">
      <c r="A1147" s="32">
        <v>21999</v>
      </c>
      <c r="B1147" s="30" t="s">
        <v>126</v>
      </c>
      <c r="C1147" s="31"/>
    </row>
    <row r="1148" customHeight="1" spans="1:3">
      <c r="A1148" s="32">
        <v>220</v>
      </c>
      <c r="B1148" s="30" t="s">
        <v>237</v>
      </c>
      <c r="C1148" s="31">
        <f>SUM(C1149,C1176,C1191)</f>
        <v>5785</v>
      </c>
    </row>
    <row r="1149" customHeight="1" spans="1:3">
      <c r="A1149" s="32">
        <v>22001</v>
      </c>
      <c r="B1149" s="30" t="s">
        <v>1230</v>
      </c>
      <c r="C1149" s="31">
        <f>SUM(C1150:C1175)</f>
        <v>5743</v>
      </c>
    </row>
    <row r="1150" customHeight="1" spans="1:3">
      <c r="A1150" s="32">
        <v>2200101</v>
      </c>
      <c r="B1150" s="32" t="s">
        <v>388</v>
      </c>
      <c r="C1150" s="31">
        <v>126</v>
      </c>
    </row>
    <row r="1151" customHeight="1" spans="1:3">
      <c r="A1151" s="32">
        <v>2200102</v>
      </c>
      <c r="B1151" s="32" t="s">
        <v>389</v>
      </c>
      <c r="C1151" s="31"/>
    </row>
    <row r="1152" customHeight="1" spans="1:3">
      <c r="A1152" s="32">
        <v>2200103</v>
      </c>
      <c r="B1152" s="32" t="s">
        <v>390</v>
      </c>
      <c r="C1152" s="31"/>
    </row>
    <row r="1153" customHeight="1" spans="1:3">
      <c r="A1153" s="32">
        <v>2200104</v>
      </c>
      <c r="B1153" s="32" t="s">
        <v>1231</v>
      </c>
      <c r="C1153" s="31"/>
    </row>
    <row r="1154" customHeight="1" spans="1:3">
      <c r="A1154" s="32">
        <v>2200106</v>
      </c>
      <c r="B1154" s="32" t="s">
        <v>1232</v>
      </c>
      <c r="C1154" s="31">
        <v>27</v>
      </c>
    </row>
    <row r="1155" customHeight="1" spans="1:3">
      <c r="A1155" s="32">
        <v>2200107</v>
      </c>
      <c r="B1155" s="32" t="s">
        <v>1233</v>
      </c>
      <c r="C1155" s="31"/>
    </row>
    <row r="1156" customHeight="1" spans="1:3">
      <c r="A1156" s="32">
        <v>2200108</v>
      </c>
      <c r="B1156" s="32" t="s">
        <v>1234</v>
      </c>
      <c r="C1156" s="31"/>
    </row>
    <row r="1157" customHeight="1" spans="1:3">
      <c r="A1157" s="32">
        <v>2200109</v>
      </c>
      <c r="B1157" s="32" t="s">
        <v>1235</v>
      </c>
      <c r="C1157" s="31">
        <v>157</v>
      </c>
    </row>
    <row r="1158" customHeight="1" spans="1:3">
      <c r="A1158" s="32">
        <v>2200112</v>
      </c>
      <c r="B1158" s="32" t="s">
        <v>1236</v>
      </c>
      <c r="C1158" s="31"/>
    </row>
    <row r="1159" customHeight="1" spans="1:3">
      <c r="A1159" s="32">
        <v>2200113</v>
      </c>
      <c r="B1159" s="32" t="s">
        <v>1237</v>
      </c>
      <c r="C1159" s="31"/>
    </row>
    <row r="1160" customHeight="1" spans="1:3">
      <c r="A1160" s="32">
        <v>2200114</v>
      </c>
      <c r="B1160" s="32" t="s">
        <v>1238</v>
      </c>
      <c r="C1160" s="31"/>
    </row>
    <row r="1161" customHeight="1" spans="1:3">
      <c r="A1161" s="32">
        <v>2200115</v>
      </c>
      <c r="B1161" s="32" t="s">
        <v>1239</v>
      </c>
      <c r="C1161" s="31"/>
    </row>
    <row r="1162" customHeight="1" spans="1:3">
      <c r="A1162" s="32">
        <v>2200116</v>
      </c>
      <c r="B1162" s="32" t="s">
        <v>1240</v>
      </c>
      <c r="C1162" s="31"/>
    </row>
    <row r="1163" customHeight="1" spans="1:3">
      <c r="A1163" s="32">
        <v>2200119</v>
      </c>
      <c r="B1163" s="32" t="s">
        <v>1241</v>
      </c>
      <c r="C1163" s="31"/>
    </row>
    <row r="1164" customHeight="1" spans="1:3">
      <c r="A1164" s="32">
        <v>2200120</v>
      </c>
      <c r="B1164" s="32" t="s">
        <v>1242</v>
      </c>
      <c r="C1164" s="31"/>
    </row>
    <row r="1165" customHeight="1" spans="1:3">
      <c r="A1165" s="32">
        <v>2200121</v>
      </c>
      <c r="B1165" s="32" t="s">
        <v>1243</v>
      </c>
      <c r="C1165" s="31"/>
    </row>
    <row r="1166" customHeight="1" spans="1:3">
      <c r="A1166" s="32">
        <v>2200122</v>
      </c>
      <c r="B1166" s="32" t="s">
        <v>1244</v>
      </c>
      <c r="C1166" s="31"/>
    </row>
    <row r="1167" customHeight="1" spans="1:3">
      <c r="A1167" s="32">
        <v>2200123</v>
      </c>
      <c r="B1167" s="32" t="s">
        <v>1245</v>
      </c>
      <c r="C1167" s="31"/>
    </row>
    <row r="1168" customHeight="1" spans="1:3">
      <c r="A1168" s="32">
        <v>2200124</v>
      </c>
      <c r="B1168" s="32" t="s">
        <v>1246</v>
      </c>
      <c r="C1168" s="31"/>
    </row>
    <row r="1169" customHeight="1" spans="1:3">
      <c r="A1169" s="32">
        <v>2200125</v>
      </c>
      <c r="B1169" s="32" t="s">
        <v>1247</v>
      </c>
      <c r="C1169" s="31"/>
    </row>
    <row r="1170" customHeight="1" spans="1:3">
      <c r="A1170" s="32">
        <v>2200126</v>
      </c>
      <c r="B1170" s="32" t="s">
        <v>1248</v>
      </c>
      <c r="C1170" s="31"/>
    </row>
    <row r="1171" customHeight="1" spans="1:3">
      <c r="A1171" s="32">
        <v>2200127</v>
      </c>
      <c r="B1171" s="32" t="s">
        <v>1249</v>
      </c>
      <c r="C1171" s="31"/>
    </row>
    <row r="1172" customHeight="1" spans="1:3">
      <c r="A1172" s="32">
        <v>2200128</v>
      </c>
      <c r="B1172" s="32" t="s">
        <v>1250</v>
      </c>
      <c r="C1172" s="31"/>
    </row>
    <row r="1173" customHeight="1" spans="1:3">
      <c r="A1173" s="32">
        <v>2200129</v>
      </c>
      <c r="B1173" s="32" t="s">
        <v>1251</v>
      </c>
      <c r="C1173" s="31"/>
    </row>
    <row r="1174" customHeight="1" spans="1:3">
      <c r="A1174" s="32">
        <v>2200150</v>
      </c>
      <c r="B1174" s="32" t="s">
        <v>397</v>
      </c>
      <c r="C1174" s="31">
        <v>1155</v>
      </c>
    </row>
    <row r="1175" customHeight="1" spans="1:3">
      <c r="A1175" s="32">
        <v>2200199</v>
      </c>
      <c r="B1175" s="32" t="s">
        <v>1252</v>
      </c>
      <c r="C1175" s="31">
        <v>4278</v>
      </c>
    </row>
    <row r="1176" customHeight="1" spans="1:3">
      <c r="A1176" s="32">
        <v>22005</v>
      </c>
      <c r="B1176" s="30" t="s">
        <v>1253</v>
      </c>
      <c r="C1176" s="31">
        <f>SUM(C1177:C1190)</f>
        <v>42</v>
      </c>
    </row>
    <row r="1177" customHeight="1" spans="1:3">
      <c r="A1177" s="32">
        <v>2200501</v>
      </c>
      <c r="B1177" s="32" t="s">
        <v>388</v>
      </c>
      <c r="C1177" s="31">
        <v>11</v>
      </c>
    </row>
    <row r="1178" customHeight="1" spans="1:3">
      <c r="A1178" s="32">
        <v>2200502</v>
      </c>
      <c r="B1178" s="32" t="s">
        <v>389</v>
      </c>
      <c r="C1178" s="31"/>
    </row>
    <row r="1179" customHeight="1" spans="1:3">
      <c r="A1179" s="32">
        <v>2200503</v>
      </c>
      <c r="B1179" s="32" t="s">
        <v>390</v>
      </c>
      <c r="C1179" s="31"/>
    </row>
    <row r="1180" customHeight="1" spans="1:3">
      <c r="A1180" s="32">
        <v>2200504</v>
      </c>
      <c r="B1180" s="32" t="s">
        <v>1254</v>
      </c>
      <c r="C1180" s="31"/>
    </row>
    <row r="1181" customHeight="1" spans="1:3">
      <c r="A1181" s="32">
        <v>2200506</v>
      </c>
      <c r="B1181" s="32" t="s">
        <v>1255</v>
      </c>
      <c r="C1181" s="31"/>
    </row>
    <row r="1182" customHeight="1" spans="1:3">
      <c r="A1182" s="32">
        <v>2200507</v>
      </c>
      <c r="B1182" s="32" t="s">
        <v>1256</v>
      </c>
      <c r="C1182" s="31"/>
    </row>
    <row r="1183" customHeight="1" spans="1:3">
      <c r="A1183" s="32">
        <v>2200508</v>
      </c>
      <c r="B1183" s="32" t="s">
        <v>1257</v>
      </c>
      <c r="C1183" s="31"/>
    </row>
    <row r="1184" customHeight="1" spans="1:3">
      <c r="A1184" s="32">
        <v>2200509</v>
      </c>
      <c r="B1184" s="32" t="s">
        <v>1258</v>
      </c>
      <c r="C1184" s="31">
        <v>31</v>
      </c>
    </row>
    <row r="1185" customHeight="1" spans="1:3">
      <c r="A1185" s="32">
        <v>2200510</v>
      </c>
      <c r="B1185" s="32" t="s">
        <v>1259</v>
      </c>
      <c r="C1185" s="31"/>
    </row>
    <row r="1186" customHeight="1" spans="1:3">
      <c r="A1186" s="32">
        <v>2200511</v>
      </c>
      <c r="B1186" s="32" t="s">
        <v>1260</v>
      </c>
      <c r="C1186" s="31"/>
    </row>
    <row r="1187" customHeight="1" spans="1:3">
      <c r="A1187" s="32">
        <v>2200512</v>
      </c>
      <c r="B1187" s="32" t="s">
        <v>1261</v>
      </c>
      <c r="C1187" s="31"/>
    </row>
    <row r="1188" customHeight="1" spans="1:3">
      <c r="A1188" s="32">
        <v>2200513</v>
      </c>
      <c r="B1188" s="32" t="s">
        <v>1262</v>
      </c>
      <c r="C1188" s="31"/>
    </row>
    <row r="1189" customHeight="1" spans="1:3">
      <c r="A1189" s="32">
        <v>2200514</v>
      </c>
      <c r="B1189" s="32" t="s">
        <v>1263</v>
      </c>
      <c r="C1189" s="31"/>
    </row>
    <row r="1190" customHeight="1" spans="1:3">
      <c r="A1190" s="32">
        <v>2200599</v>
      </c>
      <c r="B1190" s="32" t="s">
        <v>1264</v>
      </c>
      <c r="C1190" s="31"/>
    </row>
    <row r="1191" customHeight="1" spans="1:3">
      <c r="A1191" s="32">
        <v>22099</v>
      </c>
      <c r="B1191" s="30" t="s">
        <v>1265</v>
      </c>
      <c r="C1191" s="31">
        <f>C1192</f>
        <v>0</v>
      </c>
    </row>
    <row r="1192" customHeight="1" spans="1:3">
      <c r="A1192" s="32">
        <v>2209999</v>
      </c>
      <c r="B1192" s="32" t="s">
        <v>1266</v>
      </c>
      <c r="C1192" s="31"/>
    </row>
    <row r="1193" customHeight="1" spans="1:3">
      <c r="A1193" s="32">
        <v>221</v>
      </c>
      <c r="B1193" s="30" t="s">
        <v>238</v>
      </c>
      <c r="C1193" s="31">
        <f>SUM(C1194,C1206,C1210)</f>
        <v>15012</v>
      </c>
    </row>
    <row r="1194" customHeight="1" spans="1:3">
      <c r="A1194" s="32">
        <v>22101</v>
      </c>
      <c r="B1194" s="30" t="s">
        <v>1267</v>
      </c>
      <c r="C1194" s="31">
        <f>SUM(C1195:C1205)</f>
        <v>8869</v>
      </c>
    </row>
    <row r="1195" customHeight="1" spans="1:3">
      <c r="A1195" s="32">
        <v>2210101</v>
      </c>
      <c r="B1195" s="32" t="s">
        <v>1268</v>
      </c>
      <c r="C1195" s="31"/>
    </row>
    <row r="1196" customHeight="1" spans="1:3">
      <c r="A1196" s="32">
        <v>2210102</v>
      </c>
      <c r="B1196" s="32" t="s">
        <v>1269</v>
      </c>
      <c r="C1196" s="31"/>
    </row>
    <row r="1197" customHeight="1" spans="1:3">
      <c r="A1197" s="32">
        <v>2210103</v>
      </c>
      <c r="B1197" s="32" t="s">
        <v>1270</v>
      </c>
      <c r="C1197" s="31">
        <v>7626</v>
      </c>
    </row>
    <row r="1198" customHeight="1" spans="1:3">
      <c r="A1198" s="32">
        <v>2210104</v>
      </c>
      <c r="B1198" s="32" t="s">
        <v>1271</v>
      </c>
      <c r="C1198" s="31"/>
    </row>
    <row r="1199" customHeight="1" spans="1:3">
      <c r="A1199" s="32">
        <v>2210105</v>
      </c>
      <c r="B1199" s="32" t="s">
        <v>1272</v>
      </c>
      <c r="C1199" s="31">
        <v>42</v>
      </c>
    </row>
    <row r="1200" customHeight="1" spans="1:3">
      <c r="A1200" s="32">
        <v>2210106</v>
      </c>
      <c r="B1200" s="32" t="s">
        <v>1273</v>
      </c>
      <c r="C1200" s="31"/>
    </row>
    <row r="1201" customHeight="1" spans="1:3">
      <c r="A1201" s="32">
        <v>2210107</v>
      </c>
      <c r="B1201" s="32" t="s">
        <v>1274</v>
      </c>
      <c r="C1201" s="31">
        <v>2</v>
      </c>
    </row>
    <row r="1202" customHeight="1" spans="1:3">
      <c r="A1202" s="32">
        <v>2210108</v>
      </c>
      <c r="B1202" s="32" t="s">
        <v>1275</v>
      </c>
      <c r="C1202" s="31">
        <v>959</v>
      </c>
    </row>
    <row r="1203" customHeight="1" spans="1:3">
      <c r="A1203" s="32">
        <v>2210109</v>
      </c>
      <c r="B1203" s="32" t="s">
        <v>1276</v>
      </c>
      <c r="C1203" s="31"/>
    </row>
    <row r="1204" customHeight="1" spans="1:3">
      <c r="A1204" s="32">
        <v>2210110</v>
      </c>
      <c r="B1204" s="32" t="s">
        <v>1277</v>
      </c>
      <c r="C1204" s="31"/>
    </row>
    <row r="1205" customHeight="1" spans="1:3">
      <c r="A1205" s="32">
        <v>2210199</v>
      </c>
      <c r="B1205" s="32" t="s">
        <v>1278</v>
      </c>
      <c r="C1205" s="31">
        <v>240</v>
      </c>
    </row>
    <row r="1206" customHeight="1" spans="1:3">
      <c r="A1206" s="32">
        <v>22102</v>
      </c>
      <c r="B1206" s="30" t="s">
        <v>1279</v>
      </c>
      <c r="C1206" s="31">
        <f>SUM(C1207:C1209)</f>
        <v>5967</v>
      </c>
    </row>
    <row r="1207" customHeight="1" spans="1:3">
      <c r="A1207" s="32">
        <v>2210201</v>
      </c>
      <c r="B1207" s="32" t="s">
        <v>1280</v>
      </c>
      <c r="C1207" s="31">
        <v>5967</v>
      </c>
    </row>
    <row r="1208" customHeight="1" spans="1:3">
      <c r="A1208" s="32">
        <v>2210202</v>
      </c>
      <c r="B1208" s="32" t="s">
        <v>1281</v>
      </c>
      <c r="C1208" s="31"/>
    </row>
    <row r="1209" customHeight="1" spans="1:3">
      <c r="A1209" s="32">
        <v>2210203</v>
      </c>
      <c r="B1209" s="32" t="s">
        <v>1282</v>
      </c>
      <c r="C1209" s="31"/>
    </row>
    <row r="1210" customHeight="1" spans="1:3">
      <c r="A1210" s="32">
        <v>22103</v>
      </c>
      <c r="B1210" s="30" t="s">
        <v>1283</v>
      </c>
      <c r="C1210" s="31">
        <f>SUM(C1211:C1213)</f>
        <v>176</v>
      </c>
    </row>
    <row r="1211" customHeight="1" spans="1:3">
      <c r="A1211" s="32">
        <v>2210301</v>
      </c>
      <c r="B1211" s="32" t="s">
        <v>1284</v>
      </c>
      <c r="C1211" s="31"/>
    </row>
    <row r="1212" customHeight="1" spans="1:3">
      <c r="A1212" s="32">
        <v>2210302</v>
      </c>
      <c r="B1212" s="32" t="s">
        <v>1285</v>
      </c>
      <c r="C1212" s="31"/>
    </row>
    <row r="1213" customHeight="1" spans="1:3">
      <c r="A1213" s="32">
        <v>2210399</v>
      </c>
      <c r="B1213" s="32" t="s">
        <v>1286</v>
      </c>
      <c r="C1213" s="31">
        <v>176</v>
      </c>
    </row>
    <row r="1214" customHeight="1" spans="1:3">
      <c r="A1214" s="32">
        <v>222</v>
      </c>
      <c r="B1214" s="30" t="s">
        <v>239</v>
      </c>
      <c r="C1214" s="31">
        <f>SUM(C1215,C1233,C1240,C1246)</f>
        <v>200</v>
      </c>
    </row>
    <row r="1215" customHeight="1" spans="1:3">
      <c r="A1215" s="32">
        <v>22201</v>
      </c>
      <c r="B1215" s="30" t="s">
        <v>1287</v>
      </c>
      <c r="C1215" s="31">
        <f>SUM(C1216:C1232)</f>
        <v>200</v>
      </c>
    </row>
    <row r="1216" customHeight="1" spans="1:3">
      <c r="A1216" s="32">
        <v>2220101</v>
      </c>
      <c r="B1216" s="32" t="s">
        <v>388</v>
      </c>
      <c r="C1216" s="31"/>
    </row>
    <row r="1217" customHeight="1" spans="1:3">
      <c r="A1217" s="32">
        <v>2220102</v>
      </c>
      <c r="B1217" s="32" t="s">
        <v>389</v>
      </c>
      <c r="C1217" s="31"/>
    </row>
    <row r="1218" customHeight="1" spans="1:3">
      <c r="A1218" s="32">
        <v>2220103</v>
      </c>
      <c r="B1218" s="32" t="s">
        <v>390</v>
      </c>
      <c r="C1218" s="31"/>
    </row>
    <row r="1219" customHeight="1" spans="1:3">
      <c r="A1219" s="32">
        <v>2220104</v>
      </c>
      <c r="B1219" s="32" t="s">
        <v>1288</v>
      </c>
      <c r="C1219" s="31"/>
    </row>
    <row r="1220" customHeight="1" spans="1:3">
      <c r="A1220" s="32">
        <v>2220105</v>
      </c>
      <c r="B1220" s="32" t="s">
        <v>1289</v>
      </c>
      <c r="C1220" s="31"/>
    </row>
    <row r="1221" customHeight="1" spans="1:3">
      <c r="A1221" s="32">
        <v>2220106</v>
      </c>
      <c r="B1221" s="32" t="s">
        <v>1290</v>
      </c>
      <c r="C1221" s="31"/>
    </row>
    <row r="1222" customHeight="1" spans="1:3">
      <c r="A1222" s="32">
        <v>2220107</v>
      </c>
      <c r="B1222" s="32" t="s">
        <v>1291</v>
      </c>
      <c r="C1222" s="31"/>
    </row>
    <row r="1223" customHeight="1" spans="1:3">
      <c r="A1223" s="32">
        <v>2220112</v>
      </c>
      <c r="B1223" s="32" t="s">
        <v>1292</v>
      </c>
      <c r="C1223" s="31">
        <v>200</v>
      </c>
    </row>
    <row r="1224" customHeight="1" spans="1:3">
      <c r="A1224" s="32">
        <v>2220113</v>
      </c>
      <c r="B1224" s="32" t="s">
        <v>1293</v>
      </c>
      <c r="C1224" s="31"/>
    </row>
    <row r="1225" customHeight="1" spans="1:3">
      <c r="A1225" s="32">
        <v>2220114</v>
      </c>
      <c r="B1225" s="32" t="s">
        <v>1294</v>
      </c>
      <c r="C1225" s="31"/>
    </row>
    <row r="1226" customHeight="1" spans="1:3">
      <c r="A1226" s="32">
        <v>2220115</v>
      </c>
      <c r="B1226" s="32" t="s">
        <v>1295</v>
      </c>
      <c r="C1226" s="31"/>
    </row>
    <row r="1227" customHeight="1" spans="1:3">
      <c r="A1227" s="32">
        <v>2220118</v>
      </c>
      <c r="B1227" s="32" t="s">
        <v>1296</v>
      </c>
      <c r="C1227" s="31"/>
    </row>
    <row r="1228" customHeight="1" spans="1:3">
      <c r="A1228" s="32">
        <v>2220119</v>
      </c>
      <c r="B1228" s="32" t="s">
        <v>1297</v>
      </c>
      <c r="C1228" s="31"/>
    </row>
    <row r="1229" customHeight="1" spans="1:3">
      <c r="A1229" s="32">
        <v>2220120</v>
      </c>
      <c r="B1229" s="32" t="s">
        <v>1298</v>
      </c>
      <c r="C1229" s="31"/>
    </row>
    <row r="1230" customHeight="1" spans="1:3">
      <c r="A1230" s="32">
        <v>2220121</v>
      </c>
      <c r="B1230" s="32" t="s">
        <v>1299</v>
      </c>
      <c r="C1230" s="31"/>
    </row>
    <row r="1231" customHeight="1" spans="1:3">
      <c r="A1231" s="32">
        <v>2220150</v>
      </c>
      <c r="B1231" s="32" t="s">
        <v>397</v>
      </c>
      <c r="C1231" s="31"/>
    </row>
    <row r="1232" customHeight="1" spans="1:3">
      <c r="A1232" s="32">
        <v>2220199</v>
      </c>
      <c r="B1232" s="32" t="s">
        <v>1300</v>
      </c>
      <c r="C1232" s="31"/>
    </row>
    <row r="1233" customHeight="1" spans="1:3">
      <c r="A1233" s="32">
        <v>22203</v>
      </c>
      <c r="B1233" s="30" t="s">
        <v>1301</v>
      </c>
      <c r="C1233" s="31">
        <f>SUM(C1234:C1239)</f>
        <v>0</v>
      </c>
    </row>
    <row r="1234" customHeight="1" spans="1:3">
      <c r="A1234" s="32">
        <v>2220301</v>
      </c>
      <c r="B1234" s="32" t="s">
        <v>1302</v>
      </c>
      <c r="C1234" s="31"/>
    </row>
    <row r="1235" customHeight="1" spans="1:3">
      <c r="A1235" s="32">
        <v>2220303</v>
      </c>
      <c r="B1235" s="32" t="s">
        <v>1303</v>
      </c>
      <c r="C1235" s="31"/>
    </row>
    <row r="1236" customHeight="1" spans="1:3">
      <c r="A1236" s="32">
        <v>2220304</v>
      </c>
      <c r="B1236" s="32" t="s">
        <v>1304</v>
      </c>
      <c r="C1236" s="31"/>
    </row>
    <row r="1237" customHeight="1" spans="1:3">
      <c r="A1237" s="32">
        <v>2220305</v>
      </c>
      <c r="B1237" s="32" t="s">
        <v>1305</v>
      </c>
      <c r="C1237" s="31"/>
    </row>
    <row r="1238" customHeight="1" spans="1:3">
      <c r="A1238" s="32">
        <v>2220306</v>
      </c>
      <c r="B1238" s="32" t="s">
        <v>1306</v>
      </c>
      <c r="C1238" s="31"/>
    </row>
    <row r="1239" customHeight="1" spans="1:3">
      <c r="A1239" s="32">
        <v>2220399</v>
      </c>
      <c r="B1239" s="32" t="s">
        <v>1307</v>
      </c>
      <c r="C1239" s="31"/>
    </row>
    <row r="1240" customHeight="1" spans="1:3">
      <c r="A1240" s="32">
        <v>22204</v>
      </c>
      <c r="B1240" s="30" t="s">
        <v>1308</v>
      </c>
      <c r="C1240" s="31">
        <f>SUM(C1241:C1245)</f>
        <v>0</v>
      </c>
    </row>
    <row r="1241" customHeight="1" spans="1:3">
      <c r="A1241" s="32">
        <v>2220401</v>
      </c>
      <c r="B1241" s="32" t="s">
        <v>1309</v>
      </c>
      <c r="C1241" s="31"/>
    </row>
    <row r="1242" customHeight="1" spans="1:3">
      <c r="A1242" s="32">
        <v>2220402</v>
      </c>
      <c r="B1242" s="32" t="s">
        <v>1310</v>
      </c>
      <c r="C1242" s="31"/>
    </row>
    <row r="1243" customHeight="1" spans="1:3">
      <c r="A1243" s="32">
        <v>2220403</v>
      </c>
      <c r="B1243" s="32" t="s">
        <v>1311</v>
      </c>
      <c r="C1243" s="31"/>
    </row>
    <row r="1244" customHeight="1" spans="1:3">
      <c r="A1244" s="32">
        <v>2220404</v>
      </c>
      <c r="B1244" s="32" t="s">
        <v>1312</v>
      </c>
      <c r="C1244" s="31"/>
    </row>
    <row r="1245" customHeight="1" spans="1:3">
      <c r="A1245" s="32">
        <v>2220499</v>
      </c>
      <c r="B1245" s="32" t="s">
        <v>1313</v>
      </c>
      <c r="C1245" s="31"/>
    </row>
    <row r="1246" customHeight="1" spans="1:3">
      <c r="A1246" s="32">
        <v>22205</v>
      </c>
      <c r="B1246" s="30" t="s">
        <v>1314</v>
      </c>
      <c r="C1246" s="31">
        <f>SUM(C1247:C1258)</f>
        <v>0</v>
      </c>
    </row>
    <row r="1247" customHeight="1" spans="1:3">
      <c r="A1247" s="32">
        <v>2220501</v>
      </c>
      <c r="B1247" s="32" t="s">
        <v>1315</v>
      </c>
      <c r="C1247" s="31"/>
    </row>
    <row r="1248" customHeight="1" spans="1:3">
      <c r="A1248" s="32">
        <v>2220502</v>
      </c>
      <c r="B1248" s="32" t="s">
        <v>1316</v>
      </c>
      <c r="C1248" s="31"/>
    </row>
    <row r="1249" customHeight="1" spans="1:3">
      <c r="A1249" s="32">
        <v>2220503</v>
      </c>
      <c r="B1249" s="32" t="s">
        <v>1317</v>
      </c>
      <c r="C1249" s="31"/>
    </row>
    <row r="1250" customHeight="1" spans="1:3">
      <c r="A1250" s="32">
        <v>2220504</v>
      </c>
      <c r="B1250" s="32" t="s">
        <v>1318</v>
      </c>
      <c r="C1250" s="31"/>
    </row>
    <row r="1251" customHeight="1" spans="1:3">
      <c r="A1251" s="32">
        <v>2220505</v>
      </c>
      <c r="B1251" s="32" t="s">
        <v>1319</v>
      </c>
      <c r="C1251" s="31"/>
    </row>
    <row r="1252" customHeight="1" spans="1:3">
      <c r="A1252" s="32">
        <v>2220506</v>
      </c>
      <c r="B1252" s="32" t="s">
        <v>1320</v>
      </c>
      <c r="C1252" s="31"/>
    </row>
    <row r="1253" customHeight="1" spans="1:3">
      <c r="A1253" s="32">
        <v>2220507</v>
      </c>
      <c r="B1253" s="32" t="s">
        <v>1321</v>
      </c>
      <c r="C1253" s="31"/>
    </row>
    <row r="1254" customHeight="1" spans="1:3">
      <c r="A1254" s="32">
        <v>2220508</v>
      </c>
      <c r="B1254" s="32" t="s">
        <v>1322</v>
      </c>
      <c r="C1254" s="31"/>
    </row>
    <row r="1255" customHeight="1" spans="1:3">
      <c r="A1255" s="32">
        <v>2220509</v>
      </c>
      <c r="B1255" s="32" t="s">
        <v>1323</v>
      </c>
      <c r="C1255" s="31"/>
    </row>
    <row r="1256" customHeight="1" spans="1:3">
      <c r="A1256" s="32">
        <v>2220510</v>
      </c>
      <c r="B1256" s="32" t="s">
        <v>1324</v>
      </c>
      <c r="C1256" s="31"/>
    </row>
    <row r="1257" customHeight="1" spans="1:3">
      <c r="A1257" s="32">
        <v>2220511</v>
      </c>
      <c r="B1257" s="32" t="s">
        <v>1325</v>
      </c>
      <c r="C1257" s="31"/>
    </row>
    <row r="1258" customHeight="1" spans="1:3">
      <c r="A1258" s="32">
        <v>2220599</v>
      </c>
      <c r="B1258" s="32" t="s">
        <v>1326</v>
      </c>
      <c r="C1258" s="31"/>
    </row>
    <row r="1259" customHeight="1" spans="1:3">
      <c r="A1259" s="32">
        <v>224</v>
      </c>
      <c r="B1259" s="30" t="s">
        <v>240</v>
      </c>
      <c r="C1259" s="31">
        <f>SUM(C1260,C1271,C1278,C1286,C1299,C1303,C1307)</f>
        <v>1193</v>
      </c>
    </row>
    <row r="1260" customHeight="1" spans="1:3">
      <c r="A1260" s="32">
        <v>22401</v>
      </c>
      <c r="B1260" s="30" t="s">
        <v>1327</v>
      </c>
      <c r="C1260" s="31">
        <f>SUM(C1261:C1270)</f>
        <v>498</v>
      </c>
    </row>
    <row r="1261" customHeight="1" spans="1:3">
      <c r="A1261" s="32">
        <v>2240101</v>
      </c>
      <c r="B1261" s="32" t="s">
        <v>388</v>
      </c>
      <c r="C1261" s="31">
        <v>71</v>
      </c>
    </row>
    <row r="1262" customHeight="1" spans="1:3">
      <c r="A1262" s="32">
        <v>2240102</v>
      </c>
      <c r="B1262" s="32" t="s">
        <v>389</v>
      </c>
      <c r="C1262" s="31"/>
    </row>
    <row r="1263" customHeight="1" spans="1:3">
      <c r="A1263" s="32">
        <v>2240103</v>
      </c>
      <c r="B1263" s="32" t="s">
        <v>390</v>
      </c>
      <c r="C1263" s="31"/>
    </row>
    <row r="1264" customHeight="1" spans="1:3">
      <c r="A1264" s="32">
        <v>2240104</v>
      </c>
      <c r="B1264" s="32" t="s">
        <v>1328</v>
      </c>
      <c r="C1264" s="31">
        <v>10</v>
      </c>
    </row>
    <row r="1265" customHeight="1" spans="1:3">
      <c r="A1265" s="32">
        <v>2240105</v>
      </c>
      <c r="B1265" s="32" t="s">
        <v>1329</v>
      </c>
      <c r="C1265" s="31"/>
    </row>
    <row r="1266" customHeight="1" spans="1:3">
      <c r="A1266" s="32">
        <v>2240106</v>
      </c>
      <c r="B1266" s="32" t="s">
        <v>1330</v>
      </c>
      <c r="C1266" s="31"/>
    </row>
    <row r="1267" customHeight="1" spans="1:3">
      <c r="A1267" s="32">
        <v>2240108</v>
      </c>
      <c r="B1267" s="32" t="s">
        <v>1331</v>
      </c>
      <c r="C1267" s="31">
        <v>1</v>
      </c>
    </row>
    <row r="1268" customHeight="1" spans="1:3">
      <c r="A1268" s="32">
        <v>2240109</v>
      </c>
      <c r="B1268" s="32" t="s">
        <v>1332</v>
      </c>
      <c r="C1268" s="31"/>
    </row>
    <row r="1269" customHeight="1" spans="1:3">
      <c r="A1269" s="32">
        <v>2240150</v>
      </c>
      <c r="B1269" s="32" t="s">
        <v>397</v>
      </c>
      <c r="C1269" s="31">
        <v>285</v>
      </c>
    </row>
    <row r="1270" customHeight="1" spans="1:3">
      <c r="A1270" s="32">
        <v>2240199</v>
      </c>
      <c r="B1270" s="32" t="s">
        <v>1333</v>
      </c>
      <c r="C1270" s="31">
        <v>131</v>
      </c>
    </row>
    <row r="1271" customHeight="1" spans="1:3">
      <c r="A1271" s="32">
        <v>22402</v>
      </c>
      <c r="B1271" s="30" t="s">
        <v>1334</v>
      </c>
      <c r="C1271" s="31">
        <f>SUM(C1272:C1277)</f>
        <v>602</v>
      </c>
    </row>
    <row r="1272" customHeight="1" spans="1:3">
      <c r="A1272" s="32">
        <v>2240201</v>
      </c>
      <c r="B1272" s="32" t="s">
        <v>388</v>
      </c>
      <c r="C1272" s="31"/>
    </row>
    <row r="1273" customHeight="1" spans="1:3">
      <c r="A1273" s="32">
        <v>2240202</v>
      </c>
      <c r="B1273" s="32" t="s">
        <v>389</v>
      </c>
      <c r="C1273" s="31"/>
    </row>
    <row r="1274" customHeight="1" spans="1:3">
      <c r="A1274" s="32">
        <v>2240203</v>
      </c>
      <c r="B1274" s="32" t="s">
        <v>390</v>
      </c>
      <c r="C1274" s="31"/>
    </row>
    <row r="1275" customHeight="1" spans="1:3">
      <c r="A1275" s="32">
        <v>2240204</v>
      </c>
      <c r="B1275" s="32" t="s">
        <v>1335</v>
      </c>
      <c r="C1275" s="31">
        <v>22</v>
      </c>
    </row>
    <row r="1276" customHeight="1" spans="1:3">
      <c r="A1276" s="32">
        <v>2240250</v>
      </c>
      <c r="B1276" s="32" t="s">
        <v>397</v>
      </c>
      <c r="C1276" s="31"/>
    </row>
    <row r="1277" customHeight="1" spans="1:3">
      <c r="A1277" s="32">
        <v>2240299</v>
      </c>
      <c r="B1277" s="32" t="s">
        <v>1336</v>
      </c>
      <c r="C1277" s="31">
        <v>580</v>
      </c>
    </row>
    <row r="1278" customHeight="1" spans="1:3">
      <c r="A1278" s="32">
        <v>22404</v>
      </c>
      <c r="B1278" s="30" t="s">
        <v>1337</v>
      </c>
      <c r="C1278" s="31">
        <f>SUM(C1279:C1285)</f>
        <v>0</v>
      </c>
    </row>
    <row r="1279" customHeight="1" spans="1:3">
      <c r="A1279" s="32">
        <v>2240401</v>
      </c>
      <c r="B1279" s="32" t="s">
        <v>388</v>
      </c>
      <c r="C1279" s="31"/>
    </row>
    <row r="1280" customHeight="1" spans="1:3">
      <c r="A1280" s="32">
        <v>2240402</v>
      </c>
      <c r="B1280" s="32" t="s">
        <v>389</v>
      </c>
      <c r="C1280" s="31"/>
    </row>
    <row r="1281" customHeight="1" spans="1:3">
      <c r="A1281" s="32">
        <v>2240403</v>
      </c>
      <c r="B1281" s="32" t="s">
        <v>390</v>
      </c>
      <c r="C1281" s="31"/>
    </row>
    <row r="1282" customHeight="1" spans="1:3">
      <c r="A1282" s="32">
        <v>2240404</v>
      </c>
      <c r="B1282" s="32" t="s">
        <v>1338</v>
      </c>
      <c r="C1282" s="31"/>
    </row>
    <row r="1283" customHeight="1" spans="1:3">
      <c r="A1283" s="32">
        <v>2240405</v>
      </c>
      <c r="B1283" s="32" t="s">
        <v>1339</v>
      </c>
      <c r="C1283" s="31"/>
    </row>
    <row r="1284" customHeight="1" spans="1:3">
      <c r="A1284" s="32">
        <v>2240450</v>
      </c>
      <c r="B1284" s="32" t="s">
        <v>397</v>
      </c>
      <c r="C1284" s="31"/>
    </row>
    <row r="1285" customHeight="1" spans="1:3">
      <c r="A1285" s="32">
        <v>2240499</v>
      </c>
      <c r="B1285" s="32" t="s">
        <v>1340</v>
      </c>
      <c r="C1285" s="31"/>
    </row>
    <row r="1286" customHeight="1" spans="1:3">
      <c r="A1286" s="32">
        <v>22405</v>
      </c>
      <c r="B1286" s="30" t="s">
        <v>1341</v>
      </c>
      <c r="C1286" s="31">
        <f>SUM(C1287:C1298)</f>
        <v>0</v>
      </c>
    </row>
    <row r="1287" customHeight="1" spans="1:3">
      <c r="A1287" s="32">
        <v>2240501</v>
      </c>
      <c r="B1287" s="32" t="s">
        <v>388</v>
      </c>
      <c r="C1287" s="31"/>
    </row>
    <row r="1288" customHeight="1" spans="1:3">
      <c r="A1288" s="32">
        <v>2240502</v>
      </c>
      <c r="B1288" s="32" t="s">
        <v>389</v>
      </c>
      <c r="C1288" s="31"/>
    </row>
    <row r="1289" customHeight="1" spans="1:3">
      <c r="A1289" s="32">
        <v>2240503</v>
      </c>
      <c r="B1289" s="32" t="s">
        <v>390</v>
      </c>
      <c r="C1289" s="31"/>
    </row>
    <row r="1290" customHeight="1" spans="1:3">
      <c r="A1290" s="32">
        <v>2240504</v>
      </c>
      <c r="B1290" s="32" t="s">
        <v>1342</v>
      </c>
      <c r="C1290" s="31"/>
    </row>
    <row r="1291" customHeight="1" spans="1:3">
      <c r="A1291" s="32">
        <v>2240505</v>
      </c>
      <c r="B1291" s="32" t="s">
        <v>1343</v>
      </c>
      <c r="C1291" s="31"/>
    </row>
    <row r="1292" customHeight="1" spans="1:3">
      <c r="A1292" s="32">
        <v>2240506</v>
      </c>
      <c r="B1292" s="32" t="s">
        <v>1344</v>
      </c>
      <c r="C1292" s="31"/>
    </row>
    <row r="1293" customHeight="1" spans="1:3">
      <c r="A1293" s="32">
        <v>2240507</v>
      </c>
      <c r="B1293" s="32" t="s">
        <v>1345</v>
      </c>
      <c r="C1293" s="31"/>
    </row>
    <row r="1294" customHeight="1" spans="1:3">
      <c r="A1294" s="32">
        <v>2240508</v>
      </c>
      <c r="B1294" s="32" t="s">
        <v>1346</v>
      </c>
      <c r="C1294" s="31"/>
    </row>
    <row r="1295" customHeight="1" spans="1:3">
      <c r="A1295" s="32">
        <v>2240509</v>
      </c>
      <c r="B1295" s="32" t="s">
        <v>1347</v>
      </c>
      <c r="C1295" s="31"/>
    </row>
    <row r="1296" customHeight="1" spans="1:3">
      <c r="A1296" s="32">
        <v>2240510</v>
      </c>
      <c r="B1296" s="32" t="s">
        <v>1348</v>
      </c>
      <c r="C1296" s="31"/>
    </row>
    <row r="1297" customHeight="1" spans="1:3">
      <c r="A1297" s="32">
        <v>2240550</v>
      </c>
      <c r="B1297" s="32" t="s">
        <v>1349</v>
      </c>
      <c r="C1297" s="31"/>
    </row>
    <row r="1298" customHeight="1" spans="1:3">
      <c r="A1298" s="32">
        <v>2240599</v>
      </c>
      <c r="B1298" s="32" t="s">
        <v>1350</v>
      </c>
      <c r="C1298" s="31"/>
    </row>
    <row r="1299" customHeight="1" spans="1:3">
      <c r="A1299" s="32">
        <v>22406</v>
      </c>
      <c r="B1299" s="30" t="s">
        <v>1351</v>
      </c>
      <c r="C1299" s="31">
        <f>SUM(C1300:C1302)</f>
        <v>0</v>
      </c>
    </row>
    <row r="1300" customHeight="1" spans="1:3">
      <c r="A1300" s="32">
        <v>2240601</v>
      </c>
      <c r="B1300" s="32" t="s">
        <v>1352</v>
      </c>
      <c r="C1300" s="31"/>
    </row>
    <row r="1301" customHeight="1" spans="1:3">
      <c r="A1301" s="32">
        <v>2240602</v>
      </c>
      <c r="B1301" s="32" t="s">
        <v>1353</v>
      </c>
      <c r="C1301" s="31"/>
    </row>
    <row r="1302" customHeight="1" spans="1:3">
      <c r="A1302" s="32">
        <v>2240699</v>
      </c>
      <c r="B1302" s="32" t="s">
        <v>1354</v>
      </c>
      <c r="C1302" s="31"/>
    </row>
    <row r="1303" customHeight="1" spans="1:3">
      <c r="A1303" s="32">
        <v>22407</v>
      </c>
      <c r="B1303" s="30" t="s">
        <v>1355</v>
      </c>
      <c r="C1303" s="31">
        <f>SUM(C1304:C1306)</f>
        <v>93</v>
      </c>
    </row>
    <row r="1304" customHeight="1" spans="1:3">
      <c r="A1304" s="32">
        <v>2240703</v>
      </c>
      <c r="B1304" s="32" t="s">
        <v>1356</v>
      </c>
      <c r="C1304" s="31">
        <v>51</v>
      </c>
    </row>
    <row r="1305" customHeight="1" spans="1:3">
      <c r="A1305" s="32">
        <v>2240704</v>
      </c>
      <c r="B1305" s="32" t="s">
        <v>1357</v>
      </c>
      <c r="C1305" s="31">
        <v>42</v>
      </c>
    </row>
    <row r="1306" customHeight="1" spans="1:3">
      <c r="A1306" s="32">
        <v>2240799</v>
      </c>
      <c r="B1306" s="32" t="s">
        <v>1358</v>
      </c>
      <c r="C1306" s="31"/>
    </row>
    <row r="1307" customHeight="1" spans="1:3">
      <c r="A1307" s="32">
        <v>22499</v>
      </c>
      <c r="B1307" s="30" t="s">
        <v>1359</v>
      </c>
      <c r="C1307" s="31">
        <f>C1308</f>
        <v>0</v>
      </c>
    </row>
    <row r="1308" customHeight="1" spans="1:3">
      <c r="A1308" s="32">
        <v>2249999</v>
      </c>
      <c r="B1308" s="32" t="s">
        <v>1360</v>
      </c>
      <c r="C1308" s="31"/>
    </row>
    <row r="1309" customHeight="1" spans="1:3">
      <c r="A1309" s="32">
        <v>229</v>
      </c>
      <c r="B1309" s="30" t="s">
        <v>1361</v>
      </c>
      <c r="C1309" s="31">
        <f>C1310</f>
        <v>11805</v>
      </c>
    </row>
    <row r="1310" customHeight="1" spans="1:3">
      <c r="A1310" s="32">
        <v>22999</v>
      </c>
      <c r="B1310" s="30" t="s">
        <v>1362</v>
      </c>
      <c r="C1310" s="31">
        <f>C1311</f>
        <v>11805</v>
      </c>
    </row>
    <row r="1311" customHeight="1" spans="1:3">
      <c r="A1311" s="32">
        <v>2299999</v>
      </c>
      <c r="B1311" s="32" t="s">
        <v>1363</v>
      </c>
      <c r="C1311" s="31">
        <v>11805</v>
      </c>
    </row>
    <row r="1312" customHeight="1" spans="1:3">
      <c r="A1312" s="32">
        <v>232</v>
      </c>
      <c r="B1312" s="30" t="s">
        <v>241</v>
      </c>
      <c r="C1312" s="31">
        <f>SUM(C1313,C1315,C1320)</f>
        <v>8248</v>
      </c>
    </row>
    <row r="1313" customHeight="1" spans="1:3">
      <c r="A1313" s="32">
        <v>23201</v>
      </c>
      <c r="B1313" s="30" t="s">
        <v>1364</v>
      </c>
      <c r="C1313" s="31">
        <f>C1314</f>
        <v>0</v>
      </c>
    </row>
    <row r="1314" customHeight="1" spans="1:3">
      <c r="A1314" s="32">
        <v>2320101</v>
      </c>
      <c r="B1314" s="32" t="s">
        <v>1365</v>
      </c>
      <c r="C1314" s="31"/>
    </row>
    <row r="1315" customHeight="1" spans="1:3">
      <c r="A1315" s="32">
        <v>23202</v>
      </c>
      <c r="B1315" s="30" t="s">
        <v>1366</v>
      </c>
      <c r="C1315" s="31">
        <f>SUM(C1316:C1319)</f>
        <v>0</v>
      </c>
    </row>
    <row r="1316" customHeight="1" spans="1:3">
      <c r="A1316" s="32">
        <v>2320201</v>
      </c>
      <c r="B1316" s="32" t="s">
        <v>1367</v>
      </c>
      <c r="C1316" s="31"/>
    </row>
    <row r="1317" customHeight="1" spans="1:3">
      <c r="A1317" s="32">
        <v>2320202</v>
      </c>
      <c r="B1317" s="32" t="s">
        <v>1368</v>
      </c>
      <c r="C1317" s="31"/>
    </row>
    <row r="1318" customHeight="1" spans="1:3">
      <c r="A1318" s="32">
        <v>2320203</v>
      </c>
      <c r="B1318" s="32" t="s">
        <v>1369</v>
      </c>
      <c r="C1318" s="31"/>
    </row>
    <row r="1319" customHeight="1" spans="1:3">
      <c r="A1319" s="32">
        <v>2320299</v>
      </c>
      <c r="B1319" s="32" t="s">
        <v>1370</v>
      </c>
      <c r="C1319" s="31"/>
    </row>
    <row r="1320" customHeight="1" spans="1:3">
      <c r="A1320" s="32">
        <v>23203</v>
      </c>
      <c r="B1320" s="30" t="s">
        <v>1371</v>
      </c>
      <c r="C1320" s="31">
        <f>SUM(C1321:C1324)</f>
        <v>8248</v>
      </c>
    </row>
    <row r="1321" customHeight="1" spans="1:3">
      <c r="A1321" s="32">
        <v>2320301</v>
      </c>
      <c r="B1321" s="32" t="s">
        <v>1372</v>
      </c>
      <c r="C1321" s="31">
        <v>8248</v>
      </c>
    </row>
    <row r="1322" customHeight="1" spans="1:3">
      <c r="A1322" s="32">
        <v>2320302</v>
      </c>
      <c r="B1322" s="32" t="s">
        <v>1373</v>
      </c>
      <c r="C1322" s="31"/>
    </row>
    <row r="1323" customHeight="1" spans="1:3">
      <c r="A1323" s="32">
        <v>2320303</v>
      </c>
      <c r="B1323" s="32" t="s">
        <v>1374</v>
      </c>
      <c r="C1323" s="31"/>
    </row>
    <row r="1324" customHeight="1" spans="1:3">
      <c r="A1324" s="32">
        <v>2320399</v>
      </c>
      <c r="B1324" s="32" t="s">
        <v>1375</v>
      </c>
      <c r="C1324" s="31"/>
    </row>
    <row r="1325" customHeight="1" spans="1:3">
      <c r="A1325" s="32">
        <v>233</v>
      </c>
      <c r="B1325" s="30" t="s">
        <v>242</v>
      </c>
      <c r="C1325" s="31">
        <f>C1326+C1328+C1330</f>
        <v>25</v>
      </c>
    </row>
    <row r="1326" customHeight="1" spans="1:3">
      <c r="A1326" s="32">
        <v>23301</v>
      </c>
      <c r="B1326" s="30" t="s">
        <v>1376</v>
      </c>
      <c r="C1326" s="31">
        <f>C1327</f>
        <v>0</v>
      </c>
    </row>
    <row r="1327" customHeight="1" spans="1:3">
      <c r="A1327" s="32">
        <v>2330101</v>
      </c>
      <c r="B1327" s="32" t="s">
        <v>1377</v>
      </c>
      <c r="C1327" s="31"/>
    </row>
    <row r="1328" customHeight="1" spans="1:3">
      <c r="A1328" s="32">
        <v>23302</v>
      </c>
      <c r="B1328" s="30" t="s">
        <v>1378</v>
      </c>
      <c r="C1328" s="31">
        <f>C1329</f>
        <v>0</v>
      </c>
    </row>
    <row r="1329" customHeight="1" spans="1:3">
      <c r="A1329" s="32">
        <v>2330201</v>
      </c>
      <c r="B1329" s="32" t="s">
        <v>1379</v>
      </c>
      <c r="C1329" s="31"/>
    </row>
    <row r="1330" customHeight="1" spans="1:3">
      <c r="A1330" s="39">
        <v>23303</v>
      </c>
      <c r="B1330" s="40" t="s">
        <v>1380</v>
      </c>
      <c r="C1330" s="31">
        <f>C1331</f>
        <v>25</v>
      </c>
    </row>
    <row r="1331" customHeight="1" spans="1:3">
      <c r="A1331" s="32">
        <v>2330301</v>
      </c>
      <c r="B1331" s="41" t="s">
        <v>1381</v>
      </c>
      <c r="C1331" s="31">
        <v>25</v>
      </c>
    </row>
  </sheetData>
  <mergeCells count="2">
    <mergeCell ref="A1:C1"/>
    <mergeCell ref="A2:C2"/>
  </mergeCells>
  <dataValidations count="1">
    <dataValidation type="decimal" operator="between" allowBlank="1" showInputMessage="1" showErrorMessage="1" sqref="C4:C1331 C65540:C66867 C131076:C132403 C196612:C197939 C262148:C263475 C327684:C329011 C393220:C394547 C458756:C460083 C524292:C525619 C589828:C591155 C655364:C656691 C720900:C722227 C786436:C787763 C851972:C853299 C917508:C918835 C983044:C984371 IY4:IY1331 IY65540:IY66867 IY131076:IY132403 IY196612:IY197939 IY262148:IY263475 IY327684:IY329011 IY393220:IY394547 IY458756:IY460083 IY524292:IY525619 IY589828:IY591155 IY655364:IY656691 IY720900:IY722227 IY786436:IY787763 IY851972:IY853299 IY917508:IY918835 IY983044:IY984371 SU4:SU1331 SU65540:SU66867 SU131076:SU132403 SU196612:SU197939 SU262148:SU263475 SU327684:SU329011 SU393220:SU394547 SU458756:SU460083 SU524292:SU525619 SU589828:SU591155 SU655364:SU656691 SU720900:SU722227 SU786436:SU787763 SU851972:SU853299 SU917508:SU918835 SU983044:SU984371 ACQ4:ACQ1331 ACQ65540:ACQ66867 ACQ131076:ACQ132403 ACQ196612:ACQ197939 ACQ262148:ACQ263475 ACQ327684:ACQ329011 ACQ393220:ACQ394547 ACQ458756:ACQ460083 ACQ524292:ACQ525619 ACQ589828:ACQ591155 ACQ655364:ACQ656691 ACQ720900:ACQ722227 ACQ786436:ACQ787763 ACQ851972:ACQ853299 ACQ917508:ACQ918835 ACQ983044:ACQ984371 AMM4:AMM1331 AMM65540:AMM66867 AMM131076:AMM132403 AMM196612:AMM197939 AMM262148:AMM263475 AMM327684:AMM329011 AMM393220:AMM394547 AMM458756:AMM460083 AMM524292:AMM525619 AMM589828:AMM591155 AMM655364:AMM656691 AMM720900:AMM722227 AMM786436:AMM787763 AMM851972:AMM853299 AMM917508:AMM918835 AMM983044:AMM984371 AWI4:AWI1331 AWI65540:AWI66867 AWI131076:AWI132403 AWI196612:AWI197939 AWI262148:AWI263475 AWI327684:AWI329011 AWI393220:AWI394547 AWI458756:AWI460083 AWI524292:AWI525619 AWI589828:AWI591155 AWI655364:AWI656691 AWI720900:AWI722227 AWI786436:AWI787763 AWI851972:AWI853299 AWI917508:AWI918835 AWI983044:AWI984371 BGE4:BGE1331 BGE65540:BGE66867 BGE131076:BGE132403 BGE196612:BGE197939 BGE262148:BGE263475 BGE327684:BGE329011 BGE393220:BGE394547 BGE458756:BGE460083 BGE524292:BGE525619 BGE589828:BGE591155 BGE655364:BGE656691 BGE720900:BGE722227 BGE786436:BGE787763 BGE851972:BGE853299 BGE917508:BGE918835 BGE983044:BGE984371 BQA4:BQA1331 BQA65540:BQA66867 BQA131076:BQA132403 BQA196612:BQA197939 BQA262148:BQA263475 BQA327684:BQA329011 BQA393220:BQA394547 BQA458756:BQA460083 BQA524292:BQA525619 BQA589828:BQA591155 BQA655364:BQA656691 BQA720900:BQA722227 BQA786436:BQA787763 BQA851972:BQA853299 BQA917508:BQA918835 BQA983044:BQA984371 BZW4:BZW1331 BZW65540:BZW66867 BZW131076:BZW132403 BZW196612:BZW197939 BZW262148:BZW263475 BZW327684:BZW329011 BZW393220:BZW394547 BZW458756:BZW460083 BZW524292:BZW525619 BZW589828:BZW591155 BZW655364:BZW656691 BZW720900:BZW722227 BZW786436:BZW787763 BZW851972:BZW853299 BZW917508:BZW918835 BZW983044:BZW984371 CJS4:CJS1331 CJS65540:CJS66867 CJS131076:CJS132403 CJS196612:CJS197939 CJS262148:CJS263475 CJS327684:CJS329011 CJS393220:CJS394547 CJS458756:CJS460083 CJS524292:CJS525619 CJS589828:CJS591155 CJS655364:CJS656691 CJS720900:CJS722227 CJS786436:CJS787763 CJS851972:CJS853299 CJS917508:CJS918835 CJS983044:CJS984371 CTO4:CTO1331 CTO65540:CTO66867 CTO131076:CTO132403 CTO196612:CTO197939 CTO262148:CTO263475 CTO327684:CTO329011 CTO393220:CTO394547 CTO458756:CTO460083 CTO524292:CTO525619 CTO589828:CTO591155 CTO655364:CTO656691 CTO720900:CTO722227 CTO786436:CTO787763 CTO851972:CTO853299 CTO917508:CTO918835 CTO983044:CTO984371 DDK4:DDK1331 DDK65540:DDK66867 DDK131076:DDK132403 DDK196612:DDK197939 DDK262148:DDK263475 DDK327684:DDK329011 DDK393220:DDK394547 DDK458756:DDK460083 DDK524292:DDK525619 DDK589828:DDK591155 DDK655364:DDK656691 DDK720900:DDK722227 DDK786436:DDK787763 DDK851972:DDK853299 DDK917508:DDK918835 DDK983044:DDK984371 DNG4:DNG1331 DNG65540:DNG66867 DNG131076:DNG132403 DNG196612:DNG197939 DNG262148:DNG263475 DNG327684:DNG329011 DNG393220:DNG394547 DNG458756:DNG460083 DNG524292:DNG525619 DNG589828:DNG591155 DNG655364:DNG656691 DNG720900:DNG722227 DNG786436:DNG787763 DNG851972:DNG853299 DNG917508:DNG918835 DNG983044:DNG984371 DXC4:DXC1331 DXC65540:DXC66867 DXC131076:DXC132403 DXC196612:DXC197939 DXC262148:DXC263475 DXC327684:DXC329011 DXC393220:DXC394547 DXC458756:DXC460083 DXC524292:DXC525619 DXC589828:DXC591155 DXC655364:DXC656691 DXC720900:DXC722227 DXC786436:DXC787763 DXC851972:DXC853299 DXC917508:DXC918835 DXC983044:DXC984371 EGY4:EGY1331 EGY65540:EGY66867 EGY131076:EGY132403 EGY196612:EGY197939 EGY262148:EGY263475 EGY327684:EGY329011 EGY393220:EGY394547 EGY458756:EGY460083 EGY524292:EGY525619 EGY589828:EGY591155 EGY655364:EGY656691 EGY720900:EGY722227 EGY786436:EGY787763 EGY851972:EGY853299 EGY917508:EGY918835 EGY983044:EGY984371 EQU4:EQU1331 EQU65540:EQU66867 EQU131076:EQU132403 EQU196612:EQU197939 EQU262148:EQU263475 EQU327684:EQU329011 EQU393220:EQU394547 EQU458756:EQU460083 EQU524292:EQU525619 EQU589828:EQU591155 EQU655364:EQU656691 EQU720900:EQU722227 EQU786436:EQU787763 EQU851972:EQU853299 EQU917508:EQU918835 EQU983044:EQU984371 FAQ4:FAQ1331 FAQ65540:FAQ66867 FAQ131076:FAQ132403 FAQ196612:FAQ197939 FAQ262148:FAQ263475 FAQ327684:FAQ329011 FAQ393220:FAQ394547 FAQ458756:FAQ460083 FAQ524292:FAQ525619 FAQ589828:FAQ591155 FAQ655364:FAQ656691 FAQ720900:FAQ722227 FAQ786436:FAQ787763 FAQ851972:FAQ853299 FAQ917508:FAQ918835 FAQ983044:FAQ984371 FKM4:FKM1331 FKM65540:FKM66867 FKM131076:FKM132403 FKM196612:FKM197939 FKM262148:FKM263475 FKM327684:FKM329011 FKM393220:FKM394547 FKM458756:FKM460083 FKM524292:FKM525619 FKM589828:FKM591155 FKM655364:FKM656691 FKM720900:FKM722227 FKM786436:FKM787763 FKM851972:FKM853299 FKM917508:FKM918835 FKM983044:FKM984371 FUI4:FUI1331 FUI65540:FUI66867 FUI131076:FUI132403 FUI196612:FUI197939 FUI262148:FUI263475 FUI327684:FUI329011 FUI393220:FUI394547 FUI458756:FUI460083 FUI524292:FUI525619 FUI589828:FUI591155 FUI655364:FUI656691 FUI720900:FUI722227 FUI786436:FUI787763 FUI851972:FUI853299 FUI917508:FUI918835 FUI983044:FUI984371 GEE4:GEE1331 GEE65540:GEE66867 GEE131076:GEE132403 GEE196612:GEE197939 GEE262148:GEE263475 GEE327684:GEE329011 GEE393220:GEE394547 GEE458756:GEE460083 GEE524292:GEE525619 GEE589828:GEE591155 GEE655364:GEE656691 GEE720900:GEE722227 GEE786436:GEE787763 GEE851972:GEE853299 GEE917508:GEE918835 GEE983044:GEE984371 GOA4:GOA1331 GOA65540:GOA66867 GOA131076:GOA132403 GOA196612:GOA197939 GOA262148:GOA263475 GOA327684:GOA329011 GOA393220:GOA394547 GOA458756:GOA460083 GOA524292:GOA525619 GOA589828:GOA591155 GOA655364:GOA656691 GOA720900:GOA722227 GOA786436:GOA787763 GOA851972:GOA853299 GOA917508:GOA918835 GOA983044:GOA984371 GXW4:GXW1331 GXW65540:GXW66867 GXW131076:GXW132403 GXW196612:GXW197939 GXW262148:GXW263475 GXW327684:GXW329011 GXW393220:GXW394547 GXW458756:GXW460083 GXW524292:GXW525619 GXW589828:GXW591155 GXW655364:GXW656691 GXW720900:GXW722227 GXW786436:GXW787763 GXW851972:GXW853299 GXW917508:GXW918835 GXW983044:GXW984371 HHS4:HHS1331 HHS65540:HHS66867 HHS131076:HHS132403 HHS196612:HHS197939 HHS262148:HHS263475 HHS327684:HHS329011 HHS393220:HHS394547 HHS458756:HHS460083 HHS524292:HHS525619 HHS589828:HHS591155 HHS655364:HHS656691 HHS720900:HHS722227 HHS786436:HHS787763 HHS851972:HHS853299 HHS917508:HHS918835 HHS983044:HHS984371 HRO4:HRO1331 HRO65540:HRO66867 HRO131076:HRO132403 HRO196612:HRO197939 HRO262148:HRO263475 HRO327684:HRO329011 HRO393220:HRO394547 HRO458756:HRO460083 HRO524292:HRO525619 HRO589828:HRO591155 HRO655364:HRO656691 HRO720900:HRO722227 HRO786436:HRO787763 HRO851972:HRO853299 HRO917508:HRO918835 HRO983044:HRO984371 IBK4:IBK1331 IBK65540:IBK66867 IBK131076:IBK132403 IBK196612:IBK197939 IBK262148:IBK263475 IBK327684:IBK329011 IBK393220:IBK394547 IBK458756:IBK460083 IBK524292:IBK525619 IBK589828:IBK591155 IBK655364:IBK656691 IBK720900:IBK722227 IBK786436:IBK787763 IBK851972:IBK853299 IBK917508:IBK918835 IBK983044:IBK984371 ILG4:ILG1331 ILG65540:ILG66867 ILG131076:ILG132403 ILG196612:ILG197939 ILG262148:ILG263475 ILG327684:ILG329011 ILG393220:ILG394547 ILG458756:ILG460083 ILG524292:ILG525619 ILG589828:ILG591155 ILG655364:ILG656691 ILG720900:ILG722227 ILG786436:ILG787763 ILG851972:ILG853299 ILG917508:ILG918835 ILG983044:ILG984371 IVC4:IVC1331 IVC65540:IVC66867 IVC131076:IVC132403 IVC196612:IVC197939 IVC262148:IVC263475 IVC327684:IVC329011 IVC393220:IVC394547 IVC458756:IVC460083 IVC524292:IVC525619 IVC589828:IVC591155 IVC655364:IVC656691 IVC720900:IVC722227 IVC786436:IVC787763 IVC851972:IVC853299 IVC917508:IVC918835 IVC983044:IVC984371 JEY4:JEY1331 JEY65540:JEY66867 JEY131076:JEY132403 JEY196612:JEY197939 JEY262148:JEY263475 JEY327684:JEY329011 JEY393220:JEY394547 JEY458756:JEY460083 JEY524292:JEY525619 JEY589828:JEY591155 JEY655364:JEY656691 JEY720900:JEY722227 JEY786436:JEY787763 JEY851972:JEY853299 JEY917508:JEY918835 JEY983044:JEY984371 JOU4:JOU1331 JOU65540:JOU66867 JOU131076:JOU132403 JOU196612:JOU197939 JOU262148:JOU263475 JOU327684:JOU329011 JOU393220:JOU394547 JOU458756:JOU460083 JOU524292:JOU525619 JOU589828:JOU591155 JOU655364:JOU656691 JOU720900:JOU722227 JOU786436:JOU787763 JOU851972:JOU853299 JOU917508:JOU918835 JOU983044:JOU984371 JYQ4:JYQ1331 JYQ65540:JYQ66867 JYQ131076:JYQ132403 JYQ196612:JYQ197939 JYQ262148:JYQ263475 JYQ327684:JYQ329011 JYQ393220:JYQ394547 JYQ458756:JYQ460083 JYQ524292:JYQ525619 JYQ589828:JYQ591155 JYQ655364:JYQ656691 JYQ720900:JYQ722227 JYQ786436:JYQ787763 JYQ851972:JYQ853299 JYQ917508:JYQ918835 JYQ983044:JYQ984371 KIM4:KIM1331 KIM65540:KIM66867 KIM131076:KIM132403 KIM196612:KIM197939 KIM262148:KIM263475 KIM327684:KIM329011 KIM393220:KIM394547 KIM458756:KIM460083 KIM524292:KIM525619 KIM589828:KIM591155 KIM655364:KIM656691 KIM720900:KIM722227 KIM786436:KIM787763 KIM851972:KIM853299 KIM917508:KIM918835 KIM983044:KIM984371 KSI4:KSI1331 KSI65540:KSI66867 KSI131076:KSI132403 KSI196612:KSI197939 KSI262148:KSI263475 KSI327684:KSI329011 KSI393220:KSI394547 KSI458756:KSI460083 KSI524292:KSI525619 KSI589828:KSI591155 KSI655364:KSI656691 KSI720900:KSI722227 KSI786436:KSI787763 KSI851972:KSI853299 KSI917508:KSI918835 KSI983044:KSI984371 LCE4:LCE1331 LCE65540:LCE66867 LCE131076:LCE132403 LCE196612:LCE197939 LCE262148:LCE263475 LCE327684:LCE329011 LCE393220:LCE394547 LCE458756:LCE460083 LCE524292:LCE525619 LCE589828:LCE591155 LCE655364:LCE656691 LCE720900:LCE722227 LCE786436:LCE787763 LCE851972:LCE853299 LCE917508:LCE918835 LCE983044:LCE984371 LMA4:LMA1331 LMA65540:LMA66867 LMA131076:LMA132403 LMA196612:LMA197939 LMA262148:LMA263475 LMA327684:LMA329011 LMA393220:LMA394547 LMA458756:LMA460083 LMA524292:LMA525619 LMA589828:LMA591155 LMA655364:LMA656691 LMA720900:LMA722227 LMA786436:LMA787763 LMA851972:LMA853299 LMA917508:LMA918835 LMA983044:LMA984371 LVW4:LVW1331 LVW65540:LVW66867 LVW131076:LVW132403 LVW196612:LVW197939 LVW262148:LVW263475 LVW327684:LVW329011 LVW393220:LVW394547 LVW458756:LVW460083 LVW524292:LVW525619 LVW589828:LVW591155 LVW655364:LVW656691 LVW720900:LVW722227 LVW786436:LVW787763 LVW851972:LVW853299 LVW917508:LVW918835 LVW983044:LVW984371 MFS4:MFS1331 MFS65540:MFS66867 MFS131076:MFS132403 MFS196612:MFS197939 MFS262148:MFS263475 MFS327684:MFS329011 MFS393220:MFS394547 MFS458756:MFS460083 MFS524292:MFS525619 MFS589828:MFS591155 MFS655364:MFS656691 MFS720900:MFS722227 MFS786436:MFS787763 MFS851972:MFS853299 MFS917508:MFS918835 MFS983044:MFS984371 MPO4:MPO1331 MPO65540:MPO66867 MPO131076:MPO132403 MPO196612:MPO197939 MPO262148:MPO263475 MPO327684:MPO329011 MPO393220:MPO394547 MPO458756:MPO460083 MPO524292:MPO525619 MPO589828:MPO591155 MPO655364:MPO656691 MPO720900:MPO722227 MPO786436:MPO787763 MPO851972:MPO853299 MPO917508:MPO918835 MPO983044:MPO984371 MZK4:MZK1331 MZK65540:MZK66867 MZK131076:MZK132403 MZK196612:MZK197939 MZK262148:MZK263475 MZK327684:MZK329011 MZK393220:MZK394547 MZK458756:MZK460083 MZK524292:MZK525619 MZK589828:MZK591155 MZK655364:MZK656691 MZK720900:MZK722227 MZK786436:MZK787763 MZK851972:MZK853299 MZK917508:MZK918835 MZK983044:MZK984371 NJG4:NJG1331 NJG65540:NJG66867 NJG131076:NJG132403 NJG196612:NJG197939 NJG262148:NJG263475 NJG327684:NJG329011 NJG393220:NJG394547 NJG458756:NJG460083 NJG524292:NJG525619 NJG589828:NJG591155 NJG655364:NJG656691 NJG720900:NJG722227 NJG786436:NJG787763 NJG851972:NJG853299 NJG917508:NJG918835 NJG983044:NJG984371 NTC4:NTC1331 NTC65540:NTC66867 NTC131076:NTC132403 NTC196612:NTC197939 NTC262148:NTC263475 NTC327684:NTC329011 NTC393220:NTC394547 NTC458756:NTC460083 NTC524292:NTC525619 NTC589828:NTC591155 NTC655364:NTC656691 NTC720900:NTC722227 NTC786436:NTC787763 NTC851972:NTC853299 NTC917508:NTC918835 NTC983044:NTC984371 OCY4:OCY1331 OCY65540:OCY66867 OCY131076:OCY132403 OCY196612:OCY197939 OCY262148:OCY263475 OCY327684:OCY329011 OCY393220:OCY394547 OCY458756:OCY460083 OCY524292:OCY525619 OCY589828:OCY591155 OCY655364:OCY656691 OCY720900:OCY722227 OCY786436:OCY787763 OCY851972:OCY853299 OCY917508:OCY918835 OCY983044:OCY984371 OMU4:OMU1331 OMU65540:OMU66867 OMU131076:OMU132403 OMU196612:OMU197939 OMU262148:OMU263475 OMU327684:OMU329011 OMU393220:OMU394547 OMU458756:OMU460083 OMU524292:OMU525619 OMU589828:OMU591155 OMU655364:OMU656691 OMU720900:OMU722227 OMU786436:OMU787763 OMU851972:OMU853299 OMU917508:OMU918835 OMU983044:OMU984371 OWQ4:OWQ1331 OWQ65540:OWQ66867 OWQ131076:OWQ132403 OWQ196612:OWQ197939 OWQ262148:OWQ263475 OWQ327684:OWQ329011 OWQ393220:OWQ394547 OWQ458756:OWQ460083 OWQ524292:OWQ525619 OWQ589828:OWQ591155 OWQ655364:OWQ656691 OWQ720900:OWQ722227 OWQ786436:OWQ787763 OWQ851972:OWQ853299 OWQ917508:OWQ918835 OWQ983044:OWQ984371 PGM4:PGM1331 PGM65540:PGM66867 PGM131076:PGM132403 PGM196612:PGM197939 PGM262148:PGM263475 PGM327684:PGM329011 PGM393220:PGM394547 PGM458756:PGM460083 PGM524292:PGM525619 PGM589828:PGM591155 PGM655364:PGM656691 PGM720900:PGM722227 PGM786436:PGM787763 PGM851972:PGM853299 PGM917508:PGM918835 PGM983044:PGM984371 PQI4:PQI1331 PQI65540:PQI66867 PQI131076:PQI132403 PQI196612:PQI197939 PQI262148:PQI263475 PQI327684:PQI329011 PQI393220:PQI394547 PQI458756:PQI460083 PQI524292:PQI525619 PQI589828:PQI591155 PQI655364:PQI656691 PQI720900:PQI722227 PQI786436:PQI787763 PQI851972:PQI853299 PQI917508:PQI918835 PQI983044:PQI984371 QAE4:QAE1331 QAE65540:QAE66867 QAE131076:QAE132403 QAE196612:QAE197939 QAE262148:QAE263475 QAE327684:QAE329011 QAE393220:QAE394547 QAE458756:QAE460083 QAE524292:QAE525619 QAE589828:QAE591155 QAE655364:QAE656691 QAE720900:QAE722227 QAE786436:QAE787763 QAE851972:QAE853299 QAE917508:QAE918835 QAE983044:QAE984371 QKA4:QKA1331 QKA65540:QKA66867 QKA131076:QKA132403 QKA196612:QKA197939 QKA262148:QKA263475 QKA327684:QKA329011 QKA393220:QKA394547 QKA458756:QKA460083 QKA524292:QKA525619 QKA589828:QKA591155 QKA655364:QKA656691 QKA720900:QKA722227 QKA786436:QKA787763 QKA851972:QKA853299 QKA917508:QKA918835 QKA983044:QKA984371 QTW4:QTW1331 QTW65540:QTW66867 QTW131076:QTW132403 QTW196612:QTW197939 QTW262148:QTW263475 QTW327684:QTW329011 QTW393220:QTW394547 QTW458756:QTW460083 QTW524292:QTW525619 QTW589828:QTW591155 QTW655364:QTW656691 QTW720900:QTW722227 QTW786436:QTW787763 QTW851972:QTW853299 QTW917508:QTW918835 QTW983044:QTW984371 RDS4:RDS1331 RDS65540:RDS66867 RDS131076:RDS132403 RDS196612:RDS197939 RDS262148:RDS263475 RDS327684:RDS329011 RDS393220:RDS394547 RDS458756:RDS460083 RDS524292:RDS525619 RDS589828:RDS591155 RDS655364:RDS656691 RDS720900:RDS722227 RDS786436:RDS787763 RDS851972:RDS853299 RDS917508:RDS918835 RDS983044:RDS984371 RNO4:RNO1331 RNO65540:RNO66867 RNO131076:RNO132403 RNO196612:RNO197939 RNO262148:RNO263475 RNO327684:RNO329011 RNO393220:RNO394547 RNO458756:RNO460083 RNO524292:RNO525619 RNO589828:RNO591155 RNO655364:RNO656691 RNO720900:RNO722227 RNO786436:RNO787763 RNO851972:RNO853299 RNO917508:RNO918835 RNO983044:RNO984371 RXK4:RXK1331 RXK65540:RXK66867 RXK131076:RXK132403 RXK196612:RXK197939 RXK262148:RXK263475 RXK327684:RXK329011 RXK393220:RXK394547 RXK458756:RXK460083 RXK524292:RXK525619 RXK589828:RXK591155 RXK655364:RXK656691 RXK720900:RXK722227 RXK786436:RXK787763 RXK851972:RXK853299 RXK917508:RXK918835 RXK983044:RXK984371 SHG4:SHG1331 SHG65540:SHG66867 SHG131076:SHG132403 SHG196612:SHG197939 SHG262148:SHG263475 SHG327684:SHG329011 SHG393220:SHG394547 SHG458756:SHG460083 SHG524292:SHG525619 SHG589828:SHG591155 SHG655364:SHG656691 SHG720900:SHG722227 SHG786436:SHG787763 SHG851972:SHG853299 SHG917508:SHG918835 SHG983044:SHG984371 SRC4:SRC1331 SRC65540:SRC66867 SRC131076:SRC132403 SRC196612:SRC197939 SRC262148:SRC263475 SRC327684:SRC329011 SRC393220:SRC394547 SRC458756:SRC460083 SRC524292:SRC525619 SRC589828:SRC591155 SRC655364:SRC656691 SRC720900:SRC722227 SRC786436:SRC787763 SRC851972:SRC853299 SRC917508:SRC918835 SRC983044:SRC984371 TAY4:TAY1331 TAY65540:TAY66867 TAY131076:TAY132403 TAY196612:TAY197939 TAY262148:TAY263475 TAY327684:TAY329011 TAY393220:TAY394547 TAY458756:TAY460083 TAY524292:TAY525619 TAY589828:TAY591155 TAY655364:TAY656691 TAY720900:TAY722227 TAY786436:TAY787763 TAY851972:TAY853299 TAY917508:TAY918835 TAY983044:TAY984371 TKU4:TKU1331 TKU65540:TKU66867 TKU131076:TKU132403 TKU196612:TKU197939 TKU262148:TKU263475 TKU327684:TKU329011 TKU393220:TKU394547 TKU458756:TKU460083 TKU524292:TKU525619 TKU589828:TKU591155 TKU655364:TKU656691 TKU720900:TKU722227 TKU786436:TKU787763 TKU851972:TKU853299 TKU917508:TKU918835 TKU983044:TKU984371 TUQ4:TUQ1331 TUQ65540:TUQ66867 TUQ131076:TUQ132403 TUQ196612:TUQ197939 TUQ262148:TUQ263475 TUQ327684:TUQ329011 TUQ393220:TUQ394547 TUQ458756:TUQ460083 TUQ524292:TUQ525619 TUQ589828:TUQ591155 TUQ655364:TUQ656691 TUQ720900:TUQ722227 TUQ786436:TUQ787763 TUQ851972:TUQ853299 TUQ917508:TUQ918835 TUQ983044:TUQ984371 UEM4:UEM1331 UEM65540:UEM66867 UEM131076:UEM132403 UEM196612:UEM197939 UEM262148:UEM263475 UEM327684:UEM329011 UEM393220:UEM394547 UEM458756:UEM460083 UEM524292:UEM525619 UEM589828:UEM591155 UEM655364:UEM656691 UEM720900:UEM722227 UEM786436:UEM787763 UEM851972:UEM853299 UEM917508:UEM918835 UEM983044:UEM984371 UOI4:UOI1331 UOI65540:UOI66867 UOI131076:UOI132403 UOI196612:UOI197939 UOI262148:UOI263475 UOI327684:UOI329011 UOI393220:UOI394547 UOI458756:UOI460083 UOI524292:UOI525619 UOI589828:UOI591155 UOI655364:UOI656691 UOI720900:UOI722227 UOI786436:UOI787763 UOI851972:UOI853299 UOI917508:UOI918835 UOI983044:UOI984371 UYE4:UYE1331 UYE65540:UYE66867 UYE131076:UYE132403 UYE196612:UYE197939 UYE262148:UYE263475 UYE327684:UYE329011 UYE393220:UYE394547 UYE458756:UYE460083 UYE524292:UYE525619 UYE589828:UYE591155 UYE655364:UYE656691 UYE720900:UYE722227 UYE786436:UYE787763 UYE851972:UYE853299 UYE917508:UYE918835 UYE983044:UYE984371 VIA4:VIA1331 VIA65540:VIA66867 VIA131076:VIA132403 VIA196612:VIA197939 VIA262148:VIA263475 VIA327684:VIA329011 VIA393220:VIA394547 VIA458756:VIA460083 VIA524292:VIA525619 VIA589828:VIA591155 VIA655364:VIA656691 VIA720900:VIA722227 VIA786436:VIA787763 VIA851972:VIA853299 VIA917508:VIA918835 VIA983044:VIA984371 VRW4:VRW1331 VRW65540:VRW66867 VRW131076:VRW132403 VRW196612:VRW197939 VRW262148:VRW263475 VRW327684:VRW329011 VRW393220:VRW394547 VRW458756:VRW460083 VRW524292:VRW525619 VRW589828:VRW591155 VRW655364:VRW656691 VRW720900:VRW722227 VRW786436:VRW787763 VRW851972:VRW853299 VRW917508:VRW918835 VRW983044:VRW984371 WBS4:WBS1331 WBS65540:WBS66867 WBS131076:WBS132403 WBS196612:WBS197939 WBS262148:WBS263475 WBS327684:WBS329011 WBS393220:WBS394547 WBS458756:WBS460083 WBS524292:WBS525619 WBS589828:WBS591155 WBS655364:WBS656691 WBS720900:WBS722227 WBS786436:WBS787763 WBS851972:WBS853299 WBS917508:WBS918835 WBS983044:WBS984371 WLO4:WLO1331 WLO65540:WLO66867 WLO131076:WLO132403 WLO196612:WLO197939 WLO262148:WLO263475 WLO327684:WLO329011 WLO393220:WLO394547 WLO458756:WLO460083 WLO524292:WLO525619 WLO589828:WLO591155 WLO655364:WLO656691 WLO720900:WLO722227 WLO786436:WLO787763 WLO851972:WLO853299 WLO917508:WLO918835 WLO983044:WLO984371 WVK4:WVK1331 WVK65540:WVK66867 WVK131076:WVK132403 WVK196612:WVK197939 WVK262148:WVK263475 WVK327684:WVK329011 WVK393220:WVK394547 WVK458756:WVK460083 WVK524292:WVK525619 WVK589828:WVK591155 WVK655364:WVK656691 WVK720900:WVK722227 WVK786436:WVK787763 WVK851972:WVK853299 WVK917508:WVK918835 WVK983044:WVK984371">
      <formula1>-99999999999999</formula1>
      <formula2>99999999999999</formula2>
    </dataValidation>
  </dataValidation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8"/>
  <sheetViews>
    <sheetView workbookViewId="0">
      <selection activeCell="A1" sqref="$A1:$XFD1"/>
    </sheetView>
  </sheetViews>
  <sheetFormatPr defaultColWidth="58.1111111111111" defaultRowHeight="25" customHeight="1" outlineLevelCol="2"/>
  <cols>
    <col min="1" max="1" width="11.5555555555556" style="25" customWidth="1"/>
    <col min="2" max="2" width="57.1111111111111" style="25" customWidth="1"/>
    <col min="3" max="3" width="22.4444444444444" style="25" customWidth="1"/>
    <col min="4" max="16384" width="58.1111111111111" style="26"/>
  </cols>
  <sheetData>
    <row r="1" customHeight="1" spans="1:3">
      <c r="A1" s="19" t="str">
        <f>'[1]##BASEINFO'!$B$2&amp;"度"&amp;'[1]##BASEINFO'!$B$7&amp;"政府性基金预算支出决算功能分类表"</f>
        <v>2024年度台安县政府性基金预算支出决算功能分类表</v>
      </c>
      <c r="B1" s="19"/>
      <c r="C1" s="19"/>
    </row>
    <row r="2" customHeight="1" spans="1:3">
      <c r="A2" s="27"/>
      <c r="B2" s="27"/>
      <c r="C2" s="28" t="str">
        <f>"单位："&amp;'[1]##BASEINFO'!$B$19</f>
        <v>单位：万元</v>
      </c>
    </row>
    <row r="3" customHeight="1" spans="1:3">
      <c r="A3" s="29" t="s">
        <v>385</v>
      </c>
      <c r="B3" s="29" t="s">
        <v>63</v>
      </c>
      <c r="C3" s="29" t="s">
        <v>5</v>
      </c>
    </row>
    <row r="4" customHeight="1" spans="1:3">
      <c r="A4" s="30"/>
      <c r="B4" s="29" t="s">
        <v>266</v>
      </c>
      <c r="C4" s="31">
        <f>SUM(C5,C12,C27,C43,C48,C55,C71,C132,C171,C221,C231,C235,C239,C243,C247,C252,C284,C301,C318)</f>
        <v>55642</v>
      </c>
    </row>
    <row r="5" customHeight="1" spans="1:3">
      <c r="A5" s="32">
        <v>205</v>
      </c>
      <c r="B5" s="30" t="s">
        <v>227</v>
      </c>
      <c r="C5" s="31">
        <f>C6</f>
        <v>0</v>
      </c>
    </row>
    <row r="6" customHeight="1" spans="1:3">
      <c r="A6" s="32">
        <v>20598</v>
      </c>
      <c r="B6" s="30" t="s">
        <v>1382</v>
      </c>
      <c r="C6" s="31">
        <f>SUM(C7:C11)</f>
        <v>0</v>
      </c>
    </row>
    <row r="7" customHeight="1" spans="1:3">
      <c r="A7" s="32">
        <v>2059801</v>
      </c>
      <c r="B7" s="32" t="s">
        <v>1383</v>
      </c>
      <c r="C7" s="31"/>
    </row>
    <row r="8" customHeight="1" spans="1:3">
      <c r="A8" s="32">
        <v>2059802</v>
      </c>
      <c r="B8" s="32" t="s">
        <v>626</v>
      </c>
      <c r="C8" s="31"/>
    </row>
    <row r="9" customHeight="1" spans="1:3">
      <c r="A9" s="32">
        <v>2059803</v>
      </c>
      <c r="B9" s="32" t="s">
        <v>1384</v>
      </c>
      <c r="C9" s="31"/>
    </row>
    <row r="10" customHeight="1" spans="1:3">
      <c r="A10" s="32">
        <v>2059804</v>
      </c>
      <c r="B10" s="32" t="s">
        <v>1385</v>
      </c>
      <c r="C10" s="31"/>
    </row>
    <row r="11" customHeight="1" spans="1:3">
      <c r="A11" s="32">
        <v>2059899</v>
      </c>
      <c r="B11" s="32" t="s">
        <v>1386</v>
      </c>
      <c r="C11" s="31"/>
    </row>
    <row r="12" customHeight="1" spans="1:3">
      <c r="A12" s="32">
        <v>206</v>
      </c>
      <c r="B12" s="33" t="s">
        <v>228</v>
      </c>
      <c r="C12" s="31">
        <f>C13+C20</f>
        <v>0</v>
      </c>
    </row>
    <row r="13" customHeight="1" spans="1:3">
      <c r="A13" s="32">
        <v>20610</v>
      </c>
      <c r="B13" s="33" t="s">
        <v>1387</v>
      </c>
      <c r="C13" s="31">
        <f>SUM(C14:C19)</f>
        <v>0</v>
      </c>
    </row>
    <row r="14" customHeight="1" spans="1:3">
      <c r="A14" s="32">
        <v>2061001</v>
      </c>
      <c r="B14" s="34" t="s">
        <v>1388</v>
      </c>
      <c r="C14" s="31"/>
    </row>
    <row r="15" customHeight="1" spans="1:3">
      <c r="A15" s="32">
        <v>2061002</v>
      </c>
      <c r="B15" s="34" t="s">
        <v>1389</v>
      </c>
      <c r="C15" s="31"/>
    </row>
    <row r="16" customHeight="1" spans="1:3">
      <c r="A16" s="32">
        <v>2061003</v>
      </c>
      <c r="B16" s="34" t="s">
        <v>1390</v>
      </c>
      <c r="C16" s="31"/>
    </row>
    <row r="17" customHeight="1" spans="1:3">
      <c r="A17" s="32">
        <v>2061004</v>
      </c>
      <c r="B17" s="34" t="s">
        <v>1391</v>
      </c>
      <c r="C17" s="31"/>
    </row>
    <row r="18" customHeight="1" spans="1:3">
      <c r="A18" s="32">
        <v>2061005</v>
      </c>
      <c r="B18" s="34" t="s">
        <v>1392</v>
      </c>
      <c r="C18" s="31"/>
    </row>
    <row r="19" customHeight="1" spans="1:3">
      <c r="A19" s="32">
        <v>2061099</v>
      </c>
      <c r="B19" s="34" t="s">
        <v>1393</v>
      </c>
      <c r="C19" s="31"/>
    </row>
    <row r="20" customHeight="1" spans="1:3">
      <c r="A20" s="32">
        <v>20698</v>
      </c>
      <c r="B20" s="33" t="s">
        <v>1382</v>
      </c>
      <c r="C20" s="31">
        <f>SUM(C21:C26)</f>
        <v>0</v>
      </c>
    </row>
    <row r="21" customHeight="1" spans="1:3">
      <c r="A21" s="32">
        <v>2069801</v>
      </c>
      <c r="B21" s="34" t="s">
        <v>1394</v>
      </c>
      <c r="C21" s="31"/>
    </row>
    <row r="22" customHeight="1" spans="1:3">
      <c r="A22" s="32">
        <v>2069802</v>
      </c>
      <c r="B22" s="34" t="s">
        <v>1395</v>
      </c>
      <c r="C22" s="31"/>
    </row>
    <row r="23" customHeight="1" spans="1:3">
      <c r="A23" s="32">
        <v>2069803</v>
      </c>
      <c r="B23" s="34" t="s">
        <v>1396</v>
      </c>
      <c r="C23" s="31"/>
    </row>
    <row r="24" customHeight="1" spans="1:3">
      <c r="A24" s="32">
        <v>2069804</v>
      </c>
      <c r="B24" s="34" t="s">
        <v>1397</v>
      </c>
      <c r="C24" s="31"/>
    </row>
    <row r="25" customHeight="1" spans="1:3">
      <c r="A25" s="32">
        <v>2069805</v>
      </c>
      <c r="B25" s="34" t="s">
        <v>1398</v>
      </c>
      <c r="C25" s="31"/>
    </row>
    <row r="26" customHeight="1" spans="1:3">
      <c r="A26" s="32">
        <v>2069899</v>
      </c>
      <c r="B26" s="34" t="s">
        <v>1399</v>
      </c>
      <c r="C26" s="31"/>
    </row>
    <row r="27" customHeight="1" spans="1:3">
      <c r="A27" s="32">
        <v>207</v>
      </c>
      <c r="B27" s="33" t="s">
        <v>229</v>
      </c>
      <c r="C27" s="31">
        <f>SUM(C28,C34,C40)</f>
        <v>19</v>
      </c>
    </row>
    <row r="28" customHeight="1" spans="1:3">
      <c r="A28" s="32">
        <v>20707</v>
      </c>
      <c r="B28" s="33" t="s">
        <v>1400</v>
      </c>
      <c r="C28" s="31">
        <f>SUM(C29:C33)</f>
        <v>19</v>
      </c>
    </row>
    <row r="29" customHeight="1" spans="1:3">
      <c r="A29" s="32">
        <v>2070701</v>
      </c>
      <c r="B29" s="34" t="s">
        <v>1401</v>
      </c>
      <c r="C29" s="31"/>
    </row>
    <row r="30" customHeight="1" spans="1:3">
      <c r="A30" s="32">
        <v>2070702</v>
      </c>
      <c r="B30" s="34" t="s">
        <v>1402</v>
      </c>
      <c r="C30" s="31"/>
    </row>
    <row r="31" customHeight="1" spans="1:3">
      <c r="A31" s="32">
        <v>2070703</v>
      </c>
      <c r="B31" s="34" t="s">
        <v>1403</v>
      </c>
      <c r="C31" s="31"/>
    </row>
    <row r="32" customHeight="1" spans="1:3">
      <c r="A32" s="32">
        <v>2070704</v>
      </c>
      <c r="B32" s="34" t="s">
        <v>1404</v>
      </c>
      <c r="C32" s="31"/>
    </row>
    <row r="33" customHeight="1" spans="1:3">
      <c r="A33" s="32">
        <v>2070799</v>
      </c>
      <c r="B33" s="34" t="s">
        <v>1405</v>
      </c>
      <c r="C33" s="31">
        <v>19</v>
      </c>
    </row>
    <row r="34" customHeight="1" spans="1:3">
      <c r="A34" s="32">
        <v>20709</v>
      </c>
      <c r="B34" s="33" t="s">
        <v>1406</v>
      </c>
      <c r="C34" s="31">
        <f>SUM(C35:C39)</f>
        <v>0</v>
      </c>
    </row>
    <row r="35" customHeight="1" spans="1:3">
      <c r="A35" s="32">
        <v>2070901</v>
      </c>
      <c r="B35" s="34" t="s">
        <v>1407</v>
      </c>
      <c r="C35" s="31"/>
    </row>
    <row r="36" customHeight="1" spans="1:3">
      <c r="A36" s="32">
        <v>2070902</v>
      </c>
      <c r="B36" s="34" t="s">
        <v>1408</v>
      </c>
      <c r="C36" s="31"/>
    </row>
    <row r="37" customHeight="1" spans="1:3">
      <c r="A37" s="32">
        <v>2070903</v>
      </c>
      <c r="B37" s="34" t="s">
        <v>1409</v>
      </c>
      <c r="C37" s="31"/>
    </row>
    <row r="38" customHeight="1" spans="1:3">
      <c r="A38" s="32">
        <v>2070904</v>
      </c>
      <c r="B38" s="34" t="s">
        <v>1410</v>
      </c>
      <c r="C38" s="31"/>
    </row>
    <row r="39" customHeight="1" spans="1:3">
      <c r="A39" s="32">
        <v>2070999</v>
      </c>
      <c r="B39" s="34" t="s">
        <v>1411</v>
      </c>
      <c r="C39" s="31"/>
    </row>
    <row r="40" customHeight="1" spans="1:3">
      <c r="A40" s="32">
        <v>20710</v>
      </c>
      <c r="B40" s="33" t="s">
        <v>1412</v>
      </c>
      <c r="C40" s="31">
        <f>SUM(C41:C42)</f>
        <v>0</v>
      </c>
    </row>
    <row r="41" customHeight="1" spans="1:3">
      <c r="A41" s="32">
        <v>2071001</v>
      </c>
      <c r="B41" s="34" t="s">
        <v>1413</v>
      </c>
      <c r="C41" s="31"/>
    </row>
    <row r="42" customHeight="1" spans="1:3">
      <c r="A42" s="32">
        <v>2071099</v>
      </c>
      <c r="B42" s="34" t="s">
        <v>1414</v>
      </c>
      <c r="C42" s="31"/>
    </row>
    <row r="43" customHeight="1" spans="1:3">
      <c r="A43" s="32">
        <v>208</v>
      </c>
      <c r="B43" s="30" t="s">
        <v>230</v>
      </c>
      <c r="C43" s="31">
        <f>C44</f>
        <v>0</v>
      </c>
    </row>
    <row r="44" customHeight="1" spans="1:3">
      <c r="A44" s="32">
        <v>20898</v>
      </c>
      <c r="B44" s="30" t="s">
        <v>1382</v>
      </c>
      <c r="C44" s="31">
        <f>SUM(C45:C47)</f>
        <v>0</v>
      </c>
    </row>
    <row r="45" customHeight="1" spans="1:3">
      <c r="A45" s="32">
        <v>2089801</v>
      </c>
      <c r="B45" s="32" t="s">
        <v>1415</v>
      </c>
      <c r="C45" s="31"/>
    </row>
    <row r="46" customHeight="1" spans="1:3">
      <c r="A46" s="32">
        <v>2089802</v>
      </c>
      <c r="B46" s="32" t="s">
        <v>1416</v>
      </c>
      <c r="C46" s="31"/>
    </row>
    <row r="47" customHeight="1" spans="1:3">
      <c r="A47" s="32">
        <v>2089899</v>
      </c>
      <c r="B47" s="32" t="s">
        <v>1417</v>
      </c>
      <c r="C47" s="31"/>
    </row>
    <row r="48" customHeight="1" spans="1:3">
      <c r="A48" s="32">
        <v>210</v>
      </c>
      <c r="B48" s="30" t="s">
        <v>231</v>
      </c>
      <c r="C48" s="31">
        <f>C49</f>
        <v>0</v>
      </c>
    </row>
    <row r="49" customHeight="1" spans="1:3">
      <c r="A49" s="32">
        <v>21098</v>
      </c>
      <c r="B49" s="30" t="s">
        <v>1382</v>
      </c>
      <c r="C49" s="31">
        <f>SUM(C50:C54)</f>
        <v>0</v>
      </c>
    </row>
    <row r="50" customHeight="1" spans="1:3">
      <c r="A50" s="32">
        <v>2109801</v>
      </c>
      <c r="B50" s="32" t="s">
        <v>1418</v>
      </c>
      <c r="C50" s="31"/>
    </row>
    <row r="51" customHeight="1" spans="1:3">
      <c r="A51" s="32">
        <v>2109802</v>
      </c>
      <c r="B51" s="32" t="s">
        <v>1419</v>
      </c>
      <c r="C51" s="31"/>
    </row>
    <row r="52" customHeight="1" spans="1:3">
      <c r="A52" s="32">
        <v>2109803</v>
      </c>
      <c r="B52" s="32" t="s">
        <v>1420</v>
      </c>
      <c r="C52" s="31"/>
    </row>
    <row r="53" customHeight="1" spans="1:3">
      <c r="A53" s="32">
        <v>2109804</v>
      </c>
      <c r="B53" s="32" t="s">
        <v>1421</v>
      </c>
      <c r="C53" s="31"/>
    </row>
    <row r="54" customHeight="1" spans="1:3">
      <c r="A54" s="32">
        <v>2109899</v>
      </c>
      <c r="B54" s="32" t="s">
        <v>1422</v>
      </c>
      <c r="C54" s="31"/>
    </row>
    <row r="55" customHeight="1" spans="1:3">
      <c r="A55" s="32">
        <v>211</v>
      </c>
      <c r="B55" s="33" t="s">
        <v>232</v>
      </c>
      <c r="C55" s="31">
        <f>SUM(C56,C61,C66)</f>
        <v>0</v>
      </c>
    </row>
    <row r="56" customHeight="1" spans="1:3">
      <c r="A56" s="32">
        <v>21160</v>
      </c>
      <c r="B56" s="33" t="s">
        <v>1423</v>
      </c>
      <c r="C56" s="31">
        <f>SUM(C57:C60)</f>
        <v>0</v>
      </c>
    </row>
    <row r="57" customHeight="1" spans="1:3">
      <c r="A57" s="32">
        <v>2116001</v>
      </c>
      <c r="B57" s="34" t="s">
        <v>1424</v>
      </c>
      <c r="C57" s="31"/>
    </row>
    <row r="58" customHeight="1" spans="1:3">
      <c r="A58" s="32">
        <v>2116002</v>
      </c>
      <c r="B58" s="34" t="s">
        <v>1425</v>
      </c>
      <c r="C58" s="31"/>
    </row>
    <row r="59" customHeight="1" spans="1:3">
      <c r="A59" s="32">
        <v>2116003</v>
      </c>
      <c r="B59" s="34" t="s">
        <v>1426</v>
      </c>
      <c r="C59" s="31"/>
    </row>
    <row r="60" customHeight="1" spans="1:3">
      <c r="A60" s="32">
        <v>2116099</v>
      </c>
      <c r="B60" s="34" t="s">
        <v>1427</v>
      </c>
      <c r="C60" s="31"/>
    </row>
    <row r="61" customHeight="1" spans="1:3">
      <c r="A61" s="32">
        <v>21161</v>
      </c>
      <c r="B61" s="33" t="s">
        <v>1428</v>
      </c>
      <c r="C61" s="31">
        <f>SUM(C62:C65)</f>
        <v>0</v>
      </c>
    </row>
    <row r="62" customHeight="1" spans="1:3">
      <c r="A62" s="32">
        <v>2116101</v>
      </c>
      <c r="B62" s="34" t="s">
        <v>1429</v>
      </c>
      <c r="C62" s="31"/>
    </row>
    <row r="63" customHeight="1" spans="1:3">
      <c r="A63" s="32">
        <v>2116102</v>
      </c>
      <c r="B63" s="34" t="s">
        <v>1430</v>
      </c>
      <c r="C63" s="31"/>
    </row>
    <row r="64" customHeight="1" spans="1:3">
      <c r="A64" s="32">
        <v>2116103</v>
      </c>
      <c r="B64" s="34" t="s">
        <v>1431</v>
      </c>
      <c r="C64" s="31"/>
    </row>
    <row r="65" customHeight="1" spans="1:3">
      <c r="A65" s="32">
        <v>2116104</v>
      </c>
      <c r="B65" s="34" t="s">
        <v>1432</v>
      </c>
      <c r="C65" s="31"/>
    </row>
    <row r="66" customHeight="1" spans="1:3">
      <c r="A66" s="32">
        <v>21198</v>
      </c>
      <c r="B66" s="33" t="s">
        <v>1382</v>
      </c>
      <c r="C66" s="31">
        <f>SUM(C67:C70)</f>
        <v>0</v>
      </c>
    </row>
    <row r="67" customHeight="1" spans="1:3">
      <c r="A67" s="32">
        <v>2119801</v>
      </c>
      <c r="B67" s="34" t="s">
        <v>1433</v>
      </c>
      <c r="C67" s="31"/>
    </row>
    <row r="68" customHeight="1" spans="1:3">
      <c r="A68" s="32">
        <v>2119802</v>
      </c>
      <c r="B68" s="34" t="s">
        <v>1434</v>
      </c>
      <c r="C68" s="31"/>
    </row>
    <row r="69" customHeight="1" spans="1:3">
      <c r="A69" s="32">
        <v>2119803</v>
      </c>
      <c r="B69" s="34" t="s">
        <v>1435</v>
      </c>
      <c r="C69" s="31"/>
    </row>
    <row r="70" customHeight="1" spans="1:3">
      <c r="A70" s="32">
        <v>2119899</v>
      </c>
      <c r="B70" s="34" t="s">
        <v>1436</v>
      </c>
      <c r="C70" s="31"/>
    </row>
    <row r="71" customHeight="1" spans="1:3">
      <c r="A71" s="32">
        <v>212</v>
      </c>
      <c r="B71" s="33" t="s">
        <v>233</v>
      </c>
      <c r="C71" s="31">
        <f>SUM(C72,C88,C92:C93,C99,C103,C107,C111,C117,C120,C129)</f>
        <v>32768</v>
      </c>
    </row>
    <row r="72" customHeight="1" spans="1:3">
      <c r="A72" s="32">
        <v>21208</v>
      </c>
      <c r="B72" s="33" t="s">
        <v>1437</v>
      </c>
      <c r="C72" s="31">
        <f>SUM(C73:C87)</f>
        <v>31853</v>
      </c>
    </row>
    <row r="73" customHeight="1" spans="1:3">
      <c r="A73" s="32">
        <v>2120801</v>
      </c>
      <c r="B73" s="34" t="s">
        <v>1438</v>
      </c>
      <c r="C73" s="31">
        <v>24982</v>
      </c>
    </row>
    <row r="74" customHeight="1" spans="1:3">
      <c r="A74" s="32">
        <v>2120802</v>
      </c>
      <c r="B74" s="34" t="s">
        <v>1439</v>
      </c>
      <c r="C74" s="31"/>
    </row>
    <row r="75" customHeight="1" spans="1:3">
      <c r="A75" s="32">
        <v>2120803</v>
      </c>
      <c r="B75" s="34" t="s">
        <v>1440</v>
      </c>
      <c r="C75" s="31"/>
    </row>
    <row r="76" customHeight="1" spans="1:3">
      <c r="A76" s="32">
        <v>2120804</v>
      </c>
      <c r="B76" s="34" t="s">
        <v>1441</v>
      </c>
      <c r="C76" s="31">
        <v>174</v>
      </c>
    </row>
    <row r="77" customHeight="1" spans="1:3">
      <c r="A77" s="32">
        <v>2120805</v>
      </c>
      <c r="B77" s="34" t="s">
        <v>1442</v>
      </c>
      <c r="C77" s="31"/>
    </row>
    <row r="78" customHeight="1" spans="1:3">
      <c r="A78" s="32">
        <v>2120806</v>
      </c>
      <c r="B78" s="34" t="s">
        <v>1443</v>
      </c>
      <c r="C78" s="31"/>
    </row>
    <row r="79" customHeight="1" spans="1:3">
      <c r="A79" s="32">
        <v>2120807</v>
      </c>
      <c r="B79" s="34" t="s">
        <v>1444</v>
      </c>
      <c r="C79" s="31"/>
    </row>
    <row r="80" customHeight="1" spans="1:3">
      <c r="A80" s="32">
        <v>2120809</v>
      </c>
      <c r="B80" s="34" t="s">
        <v>1445</v>
      </c>
      <c r="C80" s="31"/>
    </row>
    <row r="81" customHeight="1" spans="1:3">
      <c r="A81" s="32">
        <v>2120810</v>
      </c>
      <c r="B81" s="34" t="s">
        <v>1446</v>
      </c>
      <c r="C81" s="31"/>
    </row>
    <row r="82" customHeight="1" spans="1:3">
      <c r="A82" s="32">
        <v>2120811</v>
      </c>
      <c r="B82" s="34" t="s">
        <v>1447</v>
      </c>
      <c r="C82" s="31"/>
    </row>
    <row r="83" customHeight="1" spans="1:3">
      <c r="A83" s="32">
        <v>2120813</v>
      </c>
      <c r="B83" s="34" t="s">
        <v>1274</v>
      </c>
      <c r="C83" s="31"/>
    </row>
    <row r="84" customHeight="1" spans="1:3">
      <c r="A84" s="32">
        <v>2120814</v>
      </c>
      <c r="B84" s="34" t="s">
        <v>1448</v>
      </c>
      <c r="C84" s="31">
        <v>1084</v>
      </c>
    </row>
    <row r="85" customHeight="1" spans="1:3">
      <c r="A85" s="32">
        <v>2120815</v>
      </c>
      <c r="B85" s="34" t="s">
        <v>1449</v>
      </c>
      <c r="C85" s="31"/>
    </row>
    <row r="86" customHeight="1" spans="1:3">
      <c r="A86" s="32">
        <v>2120816</v>
      </c>
      <c r="B86" s="34" t="s">
        <v>1450</v>
      </c>
      <c r="C86" s="31">
        <v>1451</v>
      </c>
    </row>
    <row r="87" customHeight="1" spans="1:3">
      <c r="A87" s="32">
        <v>2120899</v>
      </c>
      <c r="B87" s="34" t="s">
        <v>1451</v>
      </c>
      <c r="C87" s="31">
        <v>4162</v>
      </c>
    </row>
    <row r="88" customHeight="1" spans="1:3">
      <c r="A88" s="32">
        <v>21210</v>
      </c>
      <c r="B88" s="33" t="s">
        <v>1452</v>
      </c>
      <c r="C88" s="31">
        <f>SUM(C89:C91)</f>
        <v>0</v>
      </c>
    </row>
    <row r="89" customHeight="1" spans="1:3">
      <c r="A89" s="32">
        <v>2121001</v>
      </c>
      <c r="B89" s="34" t="s">
        <v>1438</v>
      </c>
      <c r="C89" s="31"/>
    </row>
    <row r="90" customHeight="1" spans="1:3">
      <c r="A90" s="32">
        <v>2121002</v>
      </c>
      <c r="B90" s="34" t="s">
        <v>1439</v>
      </c>
      <c r="C90" s="31"/>
    </row>
    <row r="91" customHeight="1" spans="1:3">
      <c r="A91" s="32">
        <v>2121099</v>
      </c>
      <c r="B91" s="34" t="s">
        <v>1453</v>
      </c>
      <c r="C91" s="31"/>
    </row>
    <row r="92" customHeight="1" spans="1:3">
      <c r="A92" s="32">
        <v>21211</v>
      </c>
      <c r="B92" s="33" t="s">
        <v>1454</v>
      </c>
      <c r="C92" s="31"/>
    </row>
    <row r="93" customHeight="1" spans="1:3">
      <c r="A93" s="32">
        <v>21213</v>
      </c>
      <c r="B93" s="33" t="s">
        <v>1455</v>
      </c>
      <c r="C93" s="31">
        <f>SUM(C94:C98)</f>
        <v>0</v>
      </c>
    </row>
    <row r="94" customHeight="1" spans="1:3">
      <c r="A94" s="32">
        <v>2121301</v>
      </c>
      <c r="B94" s="34" t="s">
        <v>1456</v>
      </c>
      <c r="C94" s="31"/>
    </row>
    <row r="95" customHeight="1" spans="1:3">
      <c r="A95" s="32">
        <v>2121302</v>
      </c>
      <c r="B95" s="34" t="s">
        <v>1457</v>
      </c>
      <c r="C95" s="31"/>
    </row>
    <row r="96" customHeight="1" spans="1:3">
      <c r="A96" s="32">
        <v>2121303</v>
      </c>
      <c r="B96" s="34" t="s">
        <v>1458</v>
      </c>
      <c r="C96" s="31"/>
    </row>
    <row r="97" customHeight="1" spans="1:3">
      <c r="A97" s="32">
        <v>2121304</v>
      </c>
      <c r="B97" s="34" t="s">
        <v>1459</v>
      </c>
      <c r="C97" s="31"/>
    </row>
    <row r="98" customHeight="1" spans="1:3">
      <c r="A98" s="32">
        <v>2121399</v>
      </c>
      <c r="B98" s="34" t="s">
        <v>1460</v>
      </c>
      <c r="C98" s="31"/>
    </row>
    <row r="99" customHeight="1" spans="1:3">
      <c r="A99" s="32">
        <v>21214</v>
      </c>
      <c r="B99" s="33" t="s">
        <v>1461</v>
      </c>
      <c r="C99" s="31">
        <f>SUM(C100:C102)</f>
        <v>915</v>
      </c>
    </row>
    <row r="100" customHeight="1" spans="1:3">
      <c r="A100" s="32">
        <v>2121401</v>
      </c>
      <c r="B100" s="34" t="s">
        <v>1462</v>
      </c>
      <c r="C100" s="31">
        <v>235</v>
      </c>
    </row>
    <row r="101" customHeight="1" spans="1:3">
      <c r="A101" s="32">
        <v>2121402</v>
      </c>
      <c r="B101" s="34" t="s">
        <v>1463</v>
      </c>
      <c r="C101" s="31"/>
    </row>
    <row r="102" customHeight="1" spans="1:3">
      <c r="A102" s="32">
        <v>2121499</v>
      </c>
      <c r="B102" s="34" t="s">
        <v>1464</v>
      </c>
      <c r="C102" s="31">
        <v>680</v>
      </c>
    </row>
    <row r="103" customHeight="1" spans="1:3">
      <c r="A103" s="32">
        <v>21215</v>
      </c>
      <c r="B103" s="33" t="s">
        <v>1465</v>
      </c>
      <c r="C103" s="31">
        <f>SUM(C104:C106)</f>
        <v>0</v>
      </c>
    </row>
    <row r="104" customHeight="1" spans="1:3">
      <c r="A104" s="32">
        <v>2121501</v>
      </c>
      <c r="B104" s="34" t="s">
        <v>1466</v>
      </c>
      <c r="C104" s="31"/>
    </row>
    <row r="105" customHeight="1" spans="1:3">
      <c r="A105" s="32">
        <v>2121502</v>
      </c>
      <c r="B105" s="34" t="s">
        <v>1467</v>
      </c>
      <c r="C105" s="31"/>
    </row>
    <row r="106" customHeight="1" spans="1:3">
      <c r="A106" s="32">
        <v>2121599</v>
      </c>
      <c r="B106" s="34" t="s">
        <v>1468</v>
      </c>
      <c r="C106" s="31"/>
    </row>
    <row r="107" customHeight="1" spans="1:3">
      <c r="A107" s="32">
        <v>21216</v>
      </c>
      <c r="B107" s="33" t="s">
        <v>1469</v>
      </c>
      <c r="C107" s="31">
        <f>SUM(C108:C110)</f>
        <v>0</v>
      </c>
    </row>
    <row r="108" customHeight="1" spans="1:3">
      <c r="A108" s="32">
        <v>2121601</v>
      </c>
      <c r="B108" s="34" t="s">
        <v>1466</v>
      </c>
      <c r="C108" s="31"/>
    </row>
    <row r="109" customHeight="1" spans="1:3">
      <c r="A109" s="32">
        <v>2121602</v>
      </c>
      <c r="B109" s="34" t="s">
        <v>1467</v>
      </c>
      <c r="C109" s="31"/>
    </row>
    <row r="110" customHeight="1" spans="1:3">
      <c r="A110" s="32">
        <v>2121699</v>
      </c>
      <c r="B110" s="34" t="s">
        <v>1470</v>
      </c>
      <c r="C110" s="31"/>
    </row>
    <row r="111" customHeight="1" spans="1:3">
      <c r="A111" s="32">
        <v>21217</v>
      </c>
      <c r="B111" s="33" t="s">
        <v>1471</v>
      </c>
      <c r="C111" s="31">
        <f>SUM(C112:C116)</f>
        <v>0</v>
      </c>
    </row>
    <row r="112" customHeight="1" spans="1:3">
      <c r="A112" s="32">
        <v>2121701</v>
      </c>
      <c r="B112" s="34" t="s">
        <v>1472</v>
      </c>
      <c r="C112" s="31"/>
    </row>
    <row r="113" customHeight="1" spans="1:3">
      <c r="A113" s="32">
        <v>2121702</v>
      </c>
      <c r="B113" s="34" t="s">
        <v>1473</v>
      </c>
      <c r="C113" s="31"/>
    </row>
    <row r="114" customHeight="1" spans="1:3">
      <c r="A114" s="32">
        <v>2121703</v>
      </c>
      <c r="B114" s="34" t="s">
        <v>1474</v>
      </c>
      <c r="C114" s="31"/>
    </row>
    <row r="115" customHeight="1" spans="1:3">
      <c r="A115" s="32">
        <v>2121704</v>
      </c>
      <c r="B115" s="34" t="s">
        <v>1475</v>
      </c>
      <c r="C115" s="31"/>
    </row>
    <row r="116" customHeight="1" spans="1:3">
      <c r="A116" s="32">
        <v>2121799</v>
      </c>
      <c r="B116" s="34" t="s">
        <v>1476</v>
      </c>
      <c r="C116" s="31"/>
    </row>
    <row r="117" customHeight="1" spans="1:3">
      <c r="A117" s="32">
        <v>21218</v>
      </c>
      <c r="B117" s="33" t="s">
        <v>1477</v>
      </c>
      <c r="C117" s="31">
        <f>SUM(C118:C119)</f>
        <v>0</v>
      </c>
    </row>
    <row r="118" customHeight="1" spans="1:3">
      <c r="A118" s="32">
        <v>2121801</v>
      </c>
      <c r="B118" s="34" t="s">
        <v>1478</v>
      </c>
      <c r="C118" s="31"/>
    </row>
    <row r="119" customHeight="1" spans="1:3">
      <c r="A119" s="32">
        <v>2121899</v>
      </c>
      <c r="B119" s="34" t="s">
        <v>1479</v>
      </c>
      <c r="C119" s="31"/>
    </row>
    <row r="120" customHeight="1" spans="1:3">
      <c r="A120" s="32">
        <v>21219</v>
      </c>
      <c r="B120" s="33" t="s">
        <v>1480</v>
      </c>
      <c r="C120" s="31">
        <f>SUM(C121:C128)</f>
        <v>0</v>
      </c>
    </row>
    <row r="121" customHeight="1" spans="1:3">
      <c r="A121" s="32">
        <v>2121901</v>
      </c>
      <c r="B121" s="34" t="s">
        <v>1466</v>
      </c>
      <c r="C121" s="31"/>
    </row>
    <row r="122" customHeight="1" spans="1:3">
      <c r="A122" s="32">
        <v>2121902</v>
      </c>
      <c r="B122" s="34" t="s">
        <v>1467</v>
      </c>
      <c r="C122" s="31"/>
    </row>
    <row r="123" customHeight="1" spans="1:3">
      <c r="A123" s="32">
        <v>2121903</v>
      </c>
      <c r="B123" s="34" t="s">
        <v>1481</v>
      </c>
      <c r="C123" s="31"/>
    </row>
    <row r="124" customHeight="1" spans="1:3">
      <c r="A124" s="32">
        <v>2121904</v>
      </c>
      <c r="B124" s="34" t="s">
        <v>1482</v>
      </c>
      <c r="C124" s="31"/>
    </row>
    <row r="125" customHeight="1" spans="1:3">
      <c r="A125" s="32">
        <v>2121905</v>
      </c>
      <c r="B125" s="34" t="s">
        <v>1483</v>
      </c>
      <c r="C125" s="31"/>
    </row>
    <row r="126" customHeight="1" spans="1:3">
      <c r="A126" s="32">
        <v>2121906</v>
      </c>
      <c r="B126" s="34" t="s">
        <v>1484</v>
      </c>
      <c r="C126" s="31"/>
    </row>
    <row r="127" customHeight="1" spans="1:3">
      <c r="A127" s="32">
        <v>2121907</v>
      </c>
      <c r="B127" s="34" t="s">
        <v>1485</v>
      </c>
      <c r="C127" s="31"/>
    </row>
    <row r="128" customHeight="1" spans="1:3">
      <c r="A128" s="32">
        <v>2121999</v>
      </c>
      <c r="B128" s="34" t="s">
        <v>1486</v>
      </c>
      <c r="C128" s="31"/>
    </row>
    <row r="129" customHeight="1" spans="1:3">
      <c r="A129" s="32">
        <v>21298</v>
      </c>
      <c r="B129" s="33" t="s">
        <v>1382</v>
      </c>
      <c r="C129" s="31">
        <f>SUM(C130:C131)</f>
        <v>0</v>
      </c>
    </row>
    <row r="130" customHeight="1" spans="1:3">
      <c r="A130" s="32">
        <v>2129801</v>
      </c>
      <c r="B130" s="34" t="s">
        <v>1487</v>
      </c>
      <c r="C130" s="31"/>
    </row>
    <row r="131" customHeight="1" spans="1:3">
      <c r="A131" s="32">
        <v>2129899</v>
      </c>
      <c r="B131" s="34" t="s">
        <v>1488</v>
      </c>
      <c r="C131" s="31"/>
    </row>
    <row r="132" customHeight="1" spans="1:3">
      <c r="A132" s="32">
        <v>213</v>
      </c>
      <c r="B132" s="33" t="s">
        <v>234</v>
      </c>
      <c r="C132" s="31">
        <f>SUM(C133,C138,C143,C148,C151,C156,C160,C164,C167)</f>
        <v>14260</v>
      </c>
    </row>
    <row r="133" customHeight="1" spans="1:3">
      <c r="A133" s="32">
        <v>21366</v>
      </c>
      <c r="B133" s="33" t="s">
        <v>1489</v>
      </c>
      <c r="C133" s="31">
        <f>SUM(C134:C137)</f>
        <v>0</v>
      </c>
    </row>
    <row r="134" customHeight="1" spans="1:3">
      <c r="A134" s="32">
        <v>2136601</v>
      </c>
      <c r="B134" s="34" t="s">
        <v>1490</v>
      </c>
      <c r="C134" s="31"/>
    </row>
    <row r="135" customHeight="1" spans="1:3">
      <c r="A135" s="32">
        <v>2136602</v>
      </c>
      <c r="B135" s="34" t="s">
        <v>1491</v>
      </c>
      <c r="C135" s="31"/>
    </row>
    <row r="136" customHeight="1" spans="1:3">
      <c r="A136" s="32">
        <v>2136603</v>
      </c>
      <c r="B136" s="34" t="s">
        <v>1492</v>
      </c>
      <c r="C136" s="31"/>
    </row>
    <row r="137" customHeight="1" spans="1:3">
      <c r="A137" s="32">
        <v>2136699</v>
      </c>
      <c r="B137" s="34" t="s">
        <v>1493</v>
      </c>
      <c r="C137" s="31"/>
    </row>
    <row r="138" customHeight="1" spans="1:3">
      <c r="A138" s="32">
        <v>21367</v>
      </c>
      <c r="B138" s="33" t="s">
        <v>1494</v>
      </c>
      <c r="C138" s="31">
        <f>SUM(C139:C142)</f>
        <v>0</v>
      </c>
    </row>
    <row r="139" customHeight="1" spans="1:3">
      <c r="A139" s="32">
        <v>2136701</v>
      </c>
      <c r="B139" s="34" t="s">
        <v>1490</v>
      </c>
      <c r="C139" s="31"/>
    </row>
    <row r="140" customHeight="1" spans="1:3">
      <c r="A140" s="32">
        <v>2136702</v>
      </c>
      <c r="B140" s="34" t="s">
        <v>1491</v>
      </c>
      <c r="C140" s="31"/>
    </row>
    <row r="141" customHeight="1" spans="1:3">
      <c r="A141" s="32">
        <v>2136703</v>
      </c>
      <c r="B141" s="34" t="s">
        <v>1495</v>
      </c>
      <c r="C141" s="31"/>
    </row>
    <row r="142" customHeight="1" spans="1:3">
      <c r="A142" s="32">
        <v>2136799</v>
      </c>
      <c r="B142" s="34" t="s">
        <v>1496</v>
      </c>
      <c r="C142" s="31"/>
    </row>
    <row r="143" customHeight="1" spans="1:3">
      <c r="A143" s="32">
        <v>21369</v>
      </c>
      <c r="B143" s="33" t="s">
        <v>1497</v>
      </c>
      <c r="C143" s="31">
        <f>SUM(C144:C147)</f>
        <v>0</v>
      </c>
    </row>
    <row r="144" customHeight="1" spans="1:3">
      <c r="A144" s="32">
        <v>2136901</v>
      </c>
      <c r="B144" s="34" t="s">
        <v>1072</v>
      </c>
      <c r="C144" s="31"/>
    </row>
    <row r="145" customHeight="1" spans="1:3">
      <c r="A145" s="32">
        <v>2136902</v>
      </c>
      <c r="B145" s="34" t="s">
        <v>1498</v>
      </c>
      <c r="C145" s="31"/>
    </row>
    <row r="146" customHeight="1" spans="1:3">
      <c r="A146" s="32">
        <v>2136903</v>
      </c>
      <c r="B146" s="34" t="s">
        <v>1499</v>
      </c>
      <c r="C146" s="31"/>
    </row>
    <row r="147" customHeight="1" spans="1:3">
      <c r="A147" s="32">
        <v>2136999</v>
      </c>
      <c r="B147" s="34" t="s">
        <v>1500</v>
      </c>
      <c r="C147" s="31"/>
    </row>
    <row r="148" customHeight="1" spans="1:3">
      <c r="A148" s="32">
        <v>21370</v>
      </c>
      <c r="B148" s="33" t="s">
        <v>1501</v>
      </c>
      <c r="C148" s="31">
        <f>SUM(C149:C150)</f>
        <v>0</v>
      </c>
    </row>
    <row r="149" customHeight="1" spans="1:3">
      <c r="A149" s="32">
        <v>2137001</v>
      </c>
      <c r="B149" s="34" t="s">
        <v>1502</v>
      </c>
      <c r="C149" s="31"/>
    </row>
    <row r="150" customHeight="1" spans="1:3">
      <c r="A150" s="32">
        <v>2137099</v>
      </c>
      <c r="B150" s="34" t="s">
        <v>1503</v>
      </c>
      <c r="C150" s="31"/>
    </row>
    <row r="151" customHeight="1" spans="1:3">
      <c r="A151" s="32">
        <v>21371</v>
      </c>
      <c r="B151" s="33" t="s">
        <v>1504</v>
      </c>
      <c r="C151" s="31">
        <f>SUM(C152:C155)</f>
        <v>0</v>
      </c>
    </row>
    <row r="152" customHeight="1" spans="1:3">
      <c r="A152" s="32">
        <v>2137101</v>
      </c>
      <c r="B152" s="34" t="s">
        <v>1505</v>
      </c>
      <c r="C152" s="31"/>
    </row>
    <row r="153" customHeight="1" spans="1:3">
      <c r="A153" s="32">
        <v>2137102</v>
      </c>
      <c r="B153" s="34" t="s">
        <v>1506</v>
      </c>
      <c r="C153" s="31"/>
    </row>
    <row r="154" customHeight="1" spans="1:3">
      <c r="A154" s="32">
        <v>2137103</v>
      </c>
      <c r="B154" s="34" t="s">
        <v>1507</v>
      </c>
      <c r="C154" s="31"/>
    </row>
    <row r="155" customHeight="1" spans="1:3">
      <c r="A155" s="32">
        <v>2137199</v>
      </c>
      <c r="B155" s="34" t="s">
        <v>1508</v>
      </c>
      <c r="C155" s="31"/>
    </row>
    <row r="156" customHeight="1" spans="1:3">
      <c r="A156" s="32">
        <v>21372</v>
      </c>
      <c r="B156" s="33" t="s">
        <v>1509</v>
      </c>
      <c r="C156" s="31">
        <f>SUM(C157:C159)</f>
        <v>94</v>
      </c>
    </row>
    <row r="157" customHeight="1" spans="1:3">
      <c r="A157" s="32">
        <v>2137201</v>
      </c>
      <c r="B157" s="34" t="s">
        <v>1510</v>
      </c>
      <c r="C157" s="31">
        <v>34</v>
      </c>
    </row>
    <row r="158" customHeight="1" spans="1:3">
      <c r="A158" s="32">
        <v>2137202</v>
      </c>
      <c r="B158" s="34" t="s">
        <v>1490</v>
      </c>
      <c r="C158" s="31">
        <v>60</v>
      </c>
    </row>
    <row r="159" customHeight="1" spans="1:3">
      <c r="A159" s="32">
        <v>2137299</v>
      </c>
      <c r="B159" s="34" t="s">
        <v>1511</v>
      </c>
      <c r="C159" s="31"/>
    </row>
    <row r="160" customHeight="1" spans="1:3">
      <c r="A160" s="32">
        <v>21373</v>
      </c>
      <c r="B160" s="33" t="s">
        <v>1512</v>
      </c>
      <c r="C160" s="31">
        <f>SUM(C161:C163)</f>
        <v>0</v>
      </c>
    </row>
    <row r="161" customHeight="1" spans="1:3">
      <c r="A161" s="32">
        <v>2137301</v>
      </c>
      <c r="B161" s="34" t="s">
        <v>1510</v>
      </c>
      <c r="C161" s="31"/>
    </row>
    <row r="162" customHeight="1" spans="1:3">
      <c r="A162" s="32">
        <v>2137302</v>
      </c>
      <c r="B162" s="34" t="s">
        <v>1490</v>
      </c>
      <c r="C162" s="31"/>
    </row>
    <row r="163" customHeight="1" spans="1:3">
      <c r="A163" s="32">
        <v>2137399</v>
      </c>
      <c r="B163" s="34" t="s">
        <v>1513</v>
      </c>
      <c r="C163" s="31"/>
    </row>
    <row r="164" customHeight="1" spans="1:3">
      <c r="A164" s="32">
        <v>21374</v>
      </c>
      <c r="B164" s="33" t="s">
        <v>1514</v>
      </c>
      <c r="C164" s="31">
        <f>SUM(C165:C166)</f>
        <v>0</v>
      </c>
    </row>
    <row r="165" customHeight="1" spans="1:3">
      <c r="A165" s="32">
        <v>2137401</v>
      </c>
      <c r="B165" s="34" t="s">
        <v>1490</v>
      </c>
      <c r="C165" s="31"/>
    </row>
    <row r="166" customHeight="1" spans="1:3">
      <c r="A166" s="32">
        <v>2137499</v>
      </c>
      <c r="B166" s="34" t="s">
        <v>1515</v>
      </c>
      <c r="C166" s="31"/>
    </row>
    <row r="167" customHeight="1" spans="1:3">
      <c r="A167" s="32">
        <v>21398</v>
      </c>
      <c r="B167" s="33" t="s">
        <v>1382</v>
      </c>
      <c r="C167" s="31">
        <f>SUM(C168:C170)</f>
        <v>14166</v>
      </c>
    </row>
    <row r="168" customHeight="1" spans="1:3">
      <c r="A168" s="32">
        <v>2139801</v>
      </c>
      <c r="B168" s="34" t="s">
        <v>1516</v>
      </c>
      <c r="C168" s="31">
        <v>14166</v>
      </c>
    </row>
    <row r="169" customHeight="1" spans="1:3">
      <c r="A169" s="32">
        <v>2139802</v>
      </c>
      <c r="B169" s="34" t="s">
        <v>1517</v>
      </c>
      <c r="C169" s="31"/>
    </row>
    <row r="170" customHeight="1" spans="1:3">
      <c r="A170" s="32">
        <v>2139899</v>
      </c>
      <c r="B170" s="34" t="s">
        <v>1518</v>
      </c>
      <c r="C170" s="31"/>
    </row>
    <row r="171" customHeight="1" spans="1:3">
      <c r="A171" s="32">
        <v>214</v>
      </c>
      <c r="B171" s="33" t="s">
        <v>235</v>
      </c>
      <c r="C171" s="31">
        <f>SUM(C172,C177,C182,C191,C198,C208,C211,C214,C215)</f>
        <v>7</v>
      </c>
    </row>
    <row r="172" customHeight="1" spans="1:3">
      <c r="A172" s="32">
        <v>21460</v>
      </c>
      <c r="B172" s="33" t="s">
        <v>1519</v>
      </c>
      <c r="C172" s="31">
        <f>SUM(C173:C176)</f>
        <v>0</v>
      </c>
    </row>
    <row r="173" customHeight="1" spans="1:3">
      <c r="A173" s="32">
        <v>2146001</v>
      </c>
      <c r="B173" s="34" t="s">
        <v>1102</v>
      </c>
      <c r="C173" s="31"/>
    </row>
    <row r="174" customHeight="1" spans="1:3">
      <c r="A174" s="32">
        <v>2146002</v>
      </c>
      <c r="B174" s="34" t="s">
        <v>1103</v>
      </c>
      <c r="C174" s="31"/>
    </row>
    <row r="175" customHeight="1" spans="1:3">
      <c r="A175" s="32">
        <v>2146003</v>
      </c>
      <c r="B175" s="34" t="s">
        <v>1520</v>
      </c>
      <c r="C175" s="31"/>
    </row>
    <row r="176" customHeight="1" spans="1:3">
      <c r="A176" s="32">
        <v>2146099</v>
      </c>
      <c r="B176" s="34" t="s">
        <v>1521</v>
      </c>
      <c r="C176" s="31"/>
    </row>
    <row r="177" customHeight="1" spans="1:3">
      <c r="A177" s="32">
        <v>21462</v>
      </c>
      <c r="B177" s="33" t="s">
        <v>1522</v>
      </c>
      <c r="C177" s="31">
        <f>SUM(C178:C181)</f>
        <v>0</v>
      </c>
    </row>
    <row r="178" customHeight="1" spans="1:3">
      <c r="A178" s="32">
        <v>2146201</v>
      </c>
      <c r="B178" s="34" t="s">
        <v>1520</v>
      </c>
      <c r="C178" s="31"/>
    </row>
    <row r="179" customHeight="1" spans="1:3">
      <c r="A179" s="32">
        <v>2146202</v>
      </c>
      <c r="B179" s="34" t="s">
        <v>1523</v>
      </c>
      <c r="C179" s="31"/>
    </row>
    <row r="180" customHeight="1" spans="1:3">
      <c r="A180" s="32">
        <v>2146203</v>
      </c>
      <c r="B180" s="34" t="s">
        <v>1524</v>
      </c>
      <c r="C180" s="31"/>
    </row>
    <row r="181" customHeight="1" spans="1:3">
      <c r="A181" s="32">
        <v>2146299</v>
      </c>
      <c r="B181" s="34" t="s">
        <v>1525</v>
      </c>
      <c r="C181" s="31"/>
    </row>
    <row r="182" customHeight="1" spans="1:3">
      <c r="A182" s="32">
        <v>21464</v>
      </c>
      <c r="B182" s="33" t="s">
        <v>1526</v>
      </c>
      <c r="C182" s="31">
        <f>SUM(C183:C190)</f>
        <v>0</v>
      </c>
    </row>
    <row r="183" customHeight="1" spans="1:3">
      <c r="A183" s="32">
        <v>2146401</v>
      </c>
      <c r="B183" s="34" t="s">
        <v>1527</v>
      </c>
      <c r="C183" s="31"/>
    </row>
    <row r="184" customHeight="1" spans="1:3">
      <c r="A184" s="32">
        <v>2146402</v>
      </c>
      <c r="B184" s="34" t="s">
        <v>1528</v>
      </c>
      <c r="C184" s="31"/>
    </row>
    <row r="185" customHeight="1" spans="1:3">
      <c r="A185" s="32">
        <v>2146403</v>
      </c>
      <c r="B185" s="34" t="s">
        <v>1529</v>
      </c>
      <c r="C185" s="31"/>
    </row>
    <row r="186" customHeight="1" spans="1:3">
      <c r="A186" s="32">
        <v>2146404</v>
      </c>
      <c r="B186" s="34" t="s">
        <v>1530</v>
      </c>
      <c r="C186" s="31"/>
    </row>
    <row r="187" customHeight="1" spans="1:3">
      <c r="A187" s="32">
        <v>2146405</v>
      </c>
      <c r="B187" s="34" t="s">
        <v>1531</v>
      </c>
      <c r="C187" s="31"/>
    </row>
    <row r="188" customHeight="1" spans="1:3">
      <c r="A188" s="32">
        <v>2146406</v>
      </c>
      <c r="B188" s="34" t="s">
        <v>1532</v>
      </c>
      <c r="C188" s="31"/>
    </row>
    <row r="189" customHeight="1" spans="1:3">
      <c r="A189" s="32">
        <v>2146407</v>
      </c>
      <c r="B189" s="34" t="s">
        <v>1533</v>
      </c>
      <c r="C189" s="31"/>
    </row>
    <row r="190" customHeight="1" spans="1:3">
      <c r="A190" s="32">
        <v>2146499</v>
      </c>
      <c r="B190" s="34" t="s">
        <v>1534</v>
      </c>
      <c r="C190" s="31"/>
    </row>
    <row r="191" customHeight="1" spans="1:3">
      <c r="A191" s="32">
        <v>21468</v>
      </c>
      <c r="B191" s="33" t="s">
        <v>1535</v>
      </c>
      <c r="C191" s="31">
        <f>SUM(C192:C197)</f>
        <v>0</v>
      </c>
    </row>
    <row r="192" customHeight="1" spans="1:3">
      <c r="A192" s="32">
        <v>2146801</v>
      </c>
      <c r="B192" s="34" t="s">
        <v>1536</v>
      </c>
      <c r="C192" s="31"/>
    </row>
    <row r="193" customHeight="1" spans="1:3">
      <c r="A193" s="32">
        <v>2146802</v>
      </c>
      <c r="B193" s="34" t="s">
        <v>1537</v>
      </c>
      <c r="C193" s="31"/>
    </row>
    <row r="194" customHeight="1" spans="1:3">
      <c r="A194" s="32">
        <v>2146803</v>
      </c>
      <c r="B194" s="34" t="s">
        <v>1538</v>
      </c>
      <c r="C194" s="31"/>
    </row>
    <row r="195" customHeight="1" spans="1:3">
      <c r="A195" s="32">
        <v>2146804</v>
      </c>
      <c r="B195" s="34" t="s">
        <v>1539</v>
      </c>
      <c r="C195" s="31"/>
    </row>
    <row r="196" customHeight="1" spans="1:3">
      <c r="A196" s="32">
        <v>2146805</v>
      </c>
      <c r="B196" s="34" t="s">
        <v>1540</v>
      </c>
      <c r="C196" s="31"/>
    </row>
    <row r="197" customHeight="1" spans="1:3">
      <c r="A197" s="32">
        <v>2146899</v>
      </c>
      <c r="B197" s="34" t="s">
        <v>1541</v>
      </c>
      <c r="C197" s="31"/>
    </row>
    <row r="198" customHeight="1" spans="1:3">
      <c r="A198" s="32">
        <v>21469</v>
      </c>
      <c r="B198" s="33" t="s">
        <v>1542</v>
      </c>
      <c r="C198" s="31">
        <f>SUM(C199:C207)</f>
        <v>7</v>
      </c>
    </row>
    <row r="199" customHeight="1" spans="1:3">
      <c r="A199" s="32">
        <v>2146901</v>
      </c>
      <c r="B199" s="34" t="s">
        <v>1543</v>
      </c>
      <c r="C199" s="31"/>
    </row>
    <row r="200" customHeight="1" spans="1:3">
      <c r="A200" s="32">
        <v>2146902</v>
      </c>
      <c r="B200" s="34" t="s">
        <v>1128</v>
      </c>
      <c r="C200" s="31"/>
    </row>
    <row r="201" customHeight="1" spans="1:3">
      <c r="A201" s="32">
        <v>2146903</v>
      </c>
      <c r="B201" s="34" t="s">
        <v>1544</v>
      </c>
      <c r="C201" s="31"/>
    </row>
    <row r="202" customHeight="1" spans="1:3">
      <c r="A202" s="32">
        <v>2146904</v>
      </c>
      <c r="B202" s="34" t="s">
        <v>1545</v>
      </c>
      <c r="C202" s="31"/>
    </row>
    <row r="203" customHeight="1" spans="1:3">
      <c r="A203" s="32">
        <v>2146906</v>
      </c>
      <c r="B203" s="34" t="s">
        <v>1546</v>
      </c>
      <c r="C203" s="31"/>
    </row>
    <row r="204" customHeight="1" spans="1:3">
      <c r="A204" s="32">
        <v>2146907</v>
      </c>
      <c r="B204" s="34" t="s">
        <v>1547</v>
      </c>
      <c r="C204" s="31">
        <v>7</v>
      </c>
    </row>
    <row r="205" customHeight="1" spans="1:3">
      <c r="A205" s="32">
        <v>2146908</v>
      </c>
      <c r="B205" s="34" t="s">
        <v>1548</v>
      </c>
      <c r="C205" s="31"/>
    </row>
    <row r="206" customHeight="1" spans="1:3">
      <c r="A206" s="32">
        <v>2146909</v>
      </c>
      <c r="B206" s="34" t="s">
        <v>1549</v>
      </c>
      <c r="C206" s="31"/>
    </row>
    <row r="207" customHeight="1" spans="1:3">
      <c r="A207" s="32">
        <v>2146999</v>
      </c>
      <c r="B207" s="34" t="s">
        <v>1550</v>
      </c>
      <c r="C207" s="31"/>
    </row>
    <row r="208" customHeight="1" spans="1:3">
      <c r="A208" s="32">
        <v>21470</v>
      </c>
      <c r="B208" s="33" t="s">
        <v>1551</v>
      </c>
      <c r="C208" s="31">
        <f>SUM(C209:C210)</f>
        <v>0</v>
      </c>
    </row>
    <row r="209" customHeight="1" spans="1:3">
      <c r="A209" s="32">
        <v>2147001</v>
      </c>
      <c r="B209" s="34" t="s">
        <v>1552</v>
      </c>
      <c r="C209" s="31"/>
    </row>
    <row r="210" customHeight="1" spans="1:3">
      <c r="A210" s="32">
        <v>2147099</v>
      </c>
      <c r="B210" s="34" t="s">
        <v>1553</v>
      </c>
      <c r="C210" s="31"/>
    </row>
    <row r="211" customHeight="1" spans="1:3">
      <c r="A211" s="32">
        <v>21471</v>
      </c>
      <c r="B211" s="33" t="s">
        <v>1554</v>
      </c>
      <c r="C211" s="31">
        <f>SUM(C212:C213)</f>
        <v>0</v>
      </c>
    </row>
    <row r="212" customHeight="1" spans="1:3">
      <c r="A212" s="32">
        <v>2147101</v>
      </c>
      <c r="B212" s="34" t="s">
        <v>1552</v>
      </c>
      <c r="C212" s="31"/>
    </row>
    <row r="213" customHeight="1" spans="1:3">
      <c r="A213" s="32">
        <v>2147199</v>
      </c>
      <c r="B213" s="34" t="s">
        <v>1555</v>
      </c>
      <c r="C213" s="31"/>
    </row>
    <row r="214" customHeight="1" spans="1:3">
      <c r="A214" s="32">
        <v>21472</v>
      </c>
      <c r="B214" s="33" t="s">
        <v>1556</v>
      </c>
      <c r="C214" s="31"/>
    </row>
    <row r="215" customHeight="1" spans="1:3">
      <c r="A215" s="32">
        <v>21498</v>
      </c>
      <c r="B215" s="33" t="s">
        <v>1382</v>
      </c>
      <c r="C215" s="31">
        <f>SUM(C216:C220)</f>
        <v>0</v>
      </c>
    </row>
    <row r="216" customHeight="1" spans="1:3">
      <c r="A216" s="32">
        <v>2149801</v>
      </c>
      <c r="B216" s="34" t="s">
        <v>1557</v>
      </c>
      <c r="C216" s="31"/>
    </row>
    <row r="217" customHeight="1" spans="1:3">
      <c r="A217" s="32">
        <v>2149802</v>
      </c>
      <c r="B217" s="34" t="s">
        <v>1558</v>
      </c>
      <c r="C217" s="31"/>
    </row>
    <row r="218" customHeight="1" spans="1:3">
      <c r="A218" s="32">
        <v>2149803</v>
      </c>
      <c r="B218" s="34" t="s">
        <v>1559</v>
      </c>
      <c r="C218" s="31"/>
    </row>
    <row r="219" customHeight="1" spans="1:3">
      <c r="A219" s="32">
        <v>2149804</v>
      </c>
      <c r="B219" s="34" t="s">
        <v>1560</v>
      </c>
      <c r="C219" s="31"/>
    </row>
    <row r="220" customHeight="1" spans="1:3">
      <c r="A220" s="32">
        <v>2149899</v>
      </c>
      <c r="B220" s="34" t="s">
        <v>1561</v>
      </c>
      <c r="C220" s="31"/>
    </row>
    <row r="221" customHeight="1" spans="1:3">
      <c r="A221" s="32">
        <v>215</v>
      </c>
      <c r="B221" s="33" t="s">
        <v>236</v>
      </c>
      <c r="C221" s="31">
        <f>C222+C226</f>
        <v>0</v>
      </c>
    </row>
    <row r="222" customHeight="1" spans="1:3">
      <c r="A222" s="32">
        <v>21562</v>
      </c>
      <c r="B222" s="33" t="s">
        <v>1562</v>
      </c>
      <c r="C222" s="31">
        <f>SUM(C223:C225)</f>
        <v>0</v>
      </c>
    </row>
    <row r="223" customHeight="1" spans="1:3">
      <c r="A223" s="32">
        <v>2156201</v>
      </c>
      <c r="B223" s="34" t="s">
        <v>1563</v>
      </c>
      <c r="C223" s="31"/>
    </row>
    <row r="224" customHeight="1" spans="1:3">
      <c r="A224" s="32">
        <v>2156202</v>
      </c>
      <c r="B224" s="34" t="s">
        <v>1564</v>
      </c>
      <c r="C224" s="31"/>
    </row>
    <row r="225" customHeight="1" spans="1:3">
      <c r="A225" s="32">
        <v>2156299</v>
      </c>
      <c r="B225" s="34" t="s">
        <v>1565</v>
      </c>
      <c r="C225" s="31"/>
    </row>
    <row r="226" customHeight="1" spans="1:3">
      <c r="A226" s="32">
        <v>21598</v>
      </c>
      <c r="B226" s="33" t="s">
        <v>1382</v>
      </c>
      <c r="C226" s="31">
        <f>SUM(C227:C230)</f>
        <v>0</v>
      </c>
    </row>
    <row r="227" customHeight="1" spans="1:3">
      <c r="A227" s="32">
        <v>2159801</v>
      </c>
      <c r="B227" s="34" t="s">
        <v>1566</v>
      </c>
      <c r="C227" s="31"/>
    </row>
    <row r="228" customHeight="1" spans="1:3">
      <c r="A228" s="32">
        <v>2159802</v>
      </c>
      <c r="B228" s="34" t="s">
        <v>1567</v>
      </c>
      <c r="C228" s="31"/>
    </row>
    <row r="229" customHeight="1" spans="1:3">
      <c r="A229" s="32">
        <v>2159803</v>
      </c>
      <c r="B229" s="34" t="s">
        <v>1568</v>
      </c>
      <c r="C229" s="31"/>
    </row>
    <row r="230" customHeight="1" spans="1:3">
      <c r="A230" s="32">
        <v>2159899</v>
      </c>
      <c r="B230" s="34" t="s">
        <v>1569</v>
      </c>
      <c r="C230" s="31"/>
    </row>
    <row r="231" customHeight="1" spans="1:3">
      <c r="A231" s="32">
        <v>217</v>
      </c>
      <c r="B231" s="33" t="s">
        <v>1196</v>
      </c>
      <c r="C231" s="31">
        <f>C232</f>
        <v>0</v>
      </c>
    </row>
    <row r="232" customHeight="1" spans="1:3">
      <c r="A232" s="32">
        <v>21704</v>
      </c>
      <c r="B232" s="33" t="s">
        <v>1216</v>
      </c>
      <c r="C232" s="31">
        <f>SUM(C233:C234)</f>
        <v>0</v>
      </c>
    </row>
    <row r="233" customHeight="1" spans="1:3">
      <c r="A233" s="32">
        <v>2170402</v>
      </c>
      <c r="B233" s="34" t="s">
        <v>1570</v>
      </c>
      <c r="C233" s="31"/>
    </row>
    <row r="234" customHeight="1" spans="1:3">
      <c r="A234" s="32">
        <v>2170403</v>
      </c>
      <c r="B234" s="34" t="s">
        <v>1571</v>
      </c>
      <c r="C234" s="31"/>
    </row>
    <row r="235" customHeight="1" spans="1:3">
      <c r="A235" s="32">
        <v>220</v>
      </c>
      <c r="B235" s="33" t="s">
        <v>237</v>
      </c>
      <c r="C235" s="31">
        <f>C236</f>
        <v>0</v>
      </c>
    </row>
    <row r="236" customHeight="1" spans="1:3">
      <c r="A236" s="32">
        <v>22006</v>
      </c>
      <c r="B236" s="33" t="s">
        <v>1572</v>
      </c>
      <c r="C236" s="31">
        <f>SUM(C237:C238)</f>
        <v>0</v>
      </c>
    </row>
    <row r="237" customHeight="1" spans="1:3">
      <c r="A237" s="32">
        <v>2200601</v>
      </c>
      <c r="B237" s="34" t="s">
        <v>1573</v>
      </c>
      <c r="C237" s="31"/>
    </row>
    <row r="238" customHeight="1" spans="1:3">
      <c r="A238" s="32">
        <v>2200602</v>
      </c>
      <c r="B238" s="34" t="s">
        <v>1574</v>
      </c>
      <c r="C238" s="31"/>
    </row>
    <row r="239" customHeight="1" spans="1:3">
      <c r="A239" s="32">
        <v>221</v>
      </c>
      <c r="B239" s="33" t="s">
        <v>238</v>
      </c>
      <c r="C239" s="31">
        <f>C240</f>
        <v>0</v>
      </c>
    </row>
    <row r="240" customHeight="1" spans="1:3">
      <c r="A240" s="32">
        <v>22198</v>
      </c>
      <c r="B240" s="33" t="s">
        <v>1382</v>
      </c>
      <c r="C240" s="31">
        <f>SUM(C241:C242)</f>
        <v>0</v>
      </c>
    </row>
    <row r="241" customHeight="1" spans="1:3">
      <c r="A241" s="32">
        <v>2219801</v>
      </c>
      <c r="B241" s="34" t="s">
        <v>1277</v>
      </c>
      <c r="C241" s="31"/>
    </row>
    <row r="242" customHeight="1" spans="1:3">
      <c r="A242" s="32">
        <v>2219899</v>
      </c>
      <c r="B242" s="34" t="s">
        <v>1575</v>
      </c>
      <c r="C242" s="31"/>
    </row>
    <row r="243" customHeight="1" spans="1:3">
      <c r="A243" s="32">
        <v>222</v>
      </c>
      <c r="B243" s="33" t="s">
        <v>239</v>
      </c>
      <c r="C243" s="31">
        <f>C244</f>
        <v>0</v>
      </c>
    </row>
    <row r="244" customHeight="1" spans="1:3">
      <c r="A244" s="32">
        <v>22298</v>
      </c>
      <c r="B244" s="33" t="s">
        <v>1382</v>
      </c>
      <c r="C244" s="31">
        <f>SUM(C245:C246)</f>
        <v>0</v>
      </c>
    </row>
    <row r="245" customHeight="1" spans="1:3">
      <c r="A245" s="32">
        <v>2229801</v>
      </c>
      <c r="B245" s="34" t="s">
        <v>1297</v>
      </c>
      <c r="C245" s="31"/>
    </row>
    <row r="246" customHeight="1" spans="1:3">
      <c r="A246" s="32">
        <v>2229899</v>
      </c>
      <c r="B246" s="34" t="s">
        <v>1576</v>
      </c>
      <c r="C246" s="31"/>
    </row>
    <row r="247" customHeight="1" spans="1:3">
      <c r="A247" s="32">
        <v>224</v>
      </c>
      <c r="B247" s="33" t="s">
        <v>240</v>
      </c>
      <c r="C247" s="31">
        <f>C248</f>
        <v>0</v>
      </c>
    </row>
    <row r="248" customHeight="1" spans="1:3">
      <c r="A248" s="32">
        <v>22498</v>
      </c>
      <c r="B248" s="33" t="s">
        <v>1577</v>
      </c>
      <c r="C248" s="31">
        <f>SUM(C249:C251)</f>
        <v>0</v>
      </c>
    </row>
    <row r="249" customHeight="1" spans="1:3">
      <c r="A249" s="32">
        <v>2249801</v>
      </c>
      <c r="B249" s="34" t="s">
        <v>1578</v>
      </c>
      <c r="C249" s="31"/>
    </row>
    <row r="250" customHeight="1" spans="1:3">
      <c r="A250" s="32">
        <v>2249802</v>
      </c>
      <c r="B250" s="34" t="s">
        <v>1579</v>
      </c>
      <c r="C250" s="31"/>
    </row>
    <row r="251" customHeight="1" spans="1:3">
      <c r="A251" s="32">
        <v>2249899</v>
      </c>
      <c r="B251" s="34" t="s">
        <v>1580</v>
      </c>
      <c r="C251" s="31"/>
    </row>
    <row r="252" customHeight="1" spans="1:3">
      <c r="A252" s="32">
        <v>229</v>
      </c>
      <c r="B252" s="33" t="s">
        <v>121</v>
      </c>
      <c r="C252" s="31">
        <f>SUM(C253,C257,C266,C268,C270,C282)</f>
        <v>479</v>
      </c>
    </row>
    <row r="253" customHeight="1" spans="1:3">
      <c r="A253" s="32">
        <v>22904</v>
      </c>
      <c r="B253" s="33" t="s">
        <v>1581</v>
      </c>
      <c r="C253" s="31">
        <f>SUM(C254:C256)</f>
        <v>0</v>
      </c>
    </row>
    <row r="254" customHeight="1" spans="1:3">
      <c r="A254" s="32">
        <v>2290401</v>
      </c>
      <c r="B254" s="34" t="s">
        <v>1582</v>
      </c>
      <c r="C254" s="31"/>
    </row>
    <row r="255" customHeight="1" spans="1:3">
      <c r="A255" s="32">
        <v>2290402</v>
      </c>
      <c r="B255" s="34" t="s">
        <v>1583</v>
      </c>
      <c r="C255" s="31"/>
    </row>
    <row r="256" customHeight="1" spans="1:3">
      <c r="A256" s="32">
        <v>2290403</v>
      </c>
      <c r="B256" s="34" t="s">
        <v>1584</v>
      </c>
      <c r="C256" s="31"/>
    </row>
    <row r="257" customHeight="1" spans="1:3">
      <c r="A257" s="32">
        <v>22908</v>
      </c>
      <c r="B257" s="33" t="s">
        <v>1585</v>
      </c>
      <c r="C257" s="31">
        <f>SUM(C258:C265)</f>
        <v>0</v>
      </c>
    </row>
    <row r="258" customHeight="1" spans="1:3">
      <c r="A258" s="32">
        <v>2290802</v>
      </c>
      <c r="B258" s="34" t="s">
        <v>1586</v>
      </c>
      <c r="C258" s="31"/>
    </row>
    <row r="259" customHeight="1" spans="1:3">
      <c r="A259" s="32">
        <v>2290803</v>
      </c>
      <c r="B259" s="34" t="s">
        <v>1587</v>
      </c>
      <c r="C259" s="31"/>
    </row>
    <row r="260" customHeight="1" spans="1:3">
      <c r="A260" s="32">
        <v>2290804</v>
      </c>
      <c r="B260" s="34" t="s">
        <v>1588</v>
      </c>
      <c r="C260" s="31"/>
    </row>
    <row r="261" customHeight="1" spans="1:3">
      <c r="A261" s="32">
        <v>2290805</v>
      </c>
      <c r="B261" s="34" t="s">
        <v>1589</v>
      </c>
      <c r="C261" s="31"/>
    </row>
    <row r="262" customHeight="1" spans="1:3">
      <c r="A262" s="32">
        <v>2290806</v>
      </c>
      <c r="B262" s="34" t="s">
        <v>1590</v>
      </c>
      <c r="C262" s="31"/>
    </row>
    <row r="263" customHeight="1" spans="1:3">
      <c r="A263" s="32">
        <v>2290807</v>
      </c>
      <c r="B263" s="34" t="s">
        <v>1591</v>
      </c>
      <c r="C263" s="31"/>
    </row>
    <row r="264" customHeight="1" spans="1:3">
      <c r="A264" s="32">
        <v>2290808</v>
      </c>
      <c r="B264" s="34" t="s">
        <v>1592</v>
      </c>
      <c r="C264" s="31"/>
    </row>
    <row r="265" customHeight="1" spans="1:3">
      <c r="A265" s="32">
        <v>2290899</v>
      </c>
      <c r="B265" s="34" t="s">
        <v>1593</v>
      </c>
      <c r="C265" s="31"/>
    </row>
    <row r="266" customHeight="1" spans="1:3">
      <c r="A266" s="32">
        <v>22909</v>
      </c>
      <c r="B266" s="33" t="s">
        <v>1594</v>
      </c>
      <c r="C266" s="31">
        <f>C267</f>
        <v>0</v>
      </c>
    </row>
    <row r="267" customHeight="1" spans="1:3">
      <c r="A267" s="32">
        <v>2290901</v>
      </c>
      <c r="B267" s="34" t="s">
        <v>1595</v>
      </c>
      <c r="C267" s="31"/>
    </row>
    <row r="268" customHeight="1" spans="1:3">
      <c r="A268" s="32">
        <v>22910</v>
      </c>
      <c r="B268" s="33" t="s">
        <v>1596</v>
      </c>
      <c r="C268" s="31">
        <f>C269</f>
        <v>0</v>
      </c>
    </row>
    <row r="269" customHeight="1" spans="1:3">
      <c r="A269" s="32">
        <v>2291001</v>
      </c>
      <c r="B269" s="34" t="s">
        <v>1597</v>
      </c>
      <c r="C269" s="31"/>
    </row>
    <row r="270" customHeight="1" spans="1:3">
      <c r="A270" s="32">
        <v>22960</v>
      </c>
      <c r="B270" s="33" t="s">
        <v>1598</v>
      </c>
      <c r="C270" s="31">
        <f>SUM(C271:C281)</f>
        <v>479</v>
      </c>
    </row>
    <row r="271" customHeight="1" spans="1:3">
      <c r="A271" s="32">
        <v>2296001</v>
      </c>
      <c r="B271" s="34" t="s">
        <v>1599</v>
      </c>
      <c r="C271" s="31"/>
    </row>
    <row r="272" customHeight="1" spans="1:3">
      <c r="A272" s="32">
        <v>2296002</v>
      </c>
      <c r="B272" s="34" t="s">
        <v>1600</v>
      </c>
      <c r="C272" s="31">
        <v>339</v>
      </c>
    </row>
    <row r="273" customHeight="1" spans="1:3">
      <c r="A273" s="32">
        <v>2296003</v>
      </c>
      <c r="B273" s="34" t="s">
        <v>1601</v>
      </c>
      <c r="C273" s="31"/>
    </row>
    <row r="274" customHeight="1" spans="1:3">
      <c r="A274" s="32">
        <v>2296004</v>
      </c>
      <c r="B274" s="34" t="s">
        <v>1602</v>
      </c>
      <c r="C274" s="31"/>
    </row>
    <row r="275" customHeight="1" spans="1:3">
      <c r="A275" s="32">
        <v>2296005</v>
      </c>
      <c r="B275" s="34" t="s">
        <v>1603</v>
      </c>
      <c r="C275" s="31"/>
    </row>
    <row r="276" customHeight="1" spans="1:3">
      <c r="A276" s="32">
        <v>2296006</v>
      </c>
      <c r="B276" s="34" t="s">
        <v>1604</v>
      </c>
      <c r="C276" s="31">
        <v>140</v>
      </c>
    </row>
    <row r="277" customHeight="1" spans="1:3">
      <c r="A277" s="32">
        <v>2296010</v>
      </c>
      <c r="B277" s="34" t="s">
        <v>1605</v>
      </c>
      <c r="C277" s="31"/>
    </row>
    <row r="278" customHeight="1" spans="1:3">
      <c r="A278" s="32">
        <v>2296011</v>
      </c>
      <c r="B278" s="34" t="s">
        <v>1606</v>
      </c>
      <c r="C278" s="31"/>
    </row>
    <row r="279" customHeight="1" spans="1:3">
      <c r="A279" s="32">
        <v>2296012</v>
      </c>
      <c r="B279" s="34" t="s">
        <v>1607</v>
      </c>
      <c r="C279" s="31"/>
    </row>
    <row r="280" customHeight="1" spans="1:3">
      <c r="A280" s="32">
        <v>2296013</v>
      </c>
      <c r="B280" s="34" t="s">
        <v>1608</v>
      </c>
      <c r="C280" s="31"/>
    </row>
    <row r="281" customHeight="1" spans="1:3">
      <c r="A281" s="32">
        <v>2296099</v>
      </c>
      <c r="B281" s="34" t="s">
        <v>1609</v>
      </c>
      <c r="C281" s="31"/>
    </row>
    <row r="282" customHeight="1" spans="1:3">
      <c r="A282" s="32">
        <v>22998</v>
      </c>
      <c r="B282" s="33" t="s">
        <v>1610</v>
      </c>
      <c r="C282" s="31">
        <f>C283</f>
        <v>0</v>
      </c>
    </row>
    <row r="283" customHeight="1" spans="1:3">
      <c r="A283" s="32">
        <v>2299899</v>
      </c>
      <c r="B283" s="34" t="s">
        <v>280</v>
      </c>
      <c r="C283" s="31"/>
    </row>
    <row r="284" customHeight="1" spans="1:3">
      <c r="A284" s="32">
        <v>232</v>
      </c>
      <c r="B284" s="33" t="s">
        <v>241</v>
      </c>
      <c r="C284" s="31">
        <f>C285</f>
        <v>7008</v>
      </c>
    </row>
    <row r="285" customHeight="1" spans="1:3">
      <c r="A285" s="32">
        <v>23204</v>
      </c>
      <c r="B285" s="33" t="s">
        <v>1611</v>
      </c>
      <c r="C285" s="31">
        <f>SUM(C286:C300)</f>
        <v>7008</v>
      </c>
    </row>
    <row r="286" customHeight="1" spans="1:3">
      <c r="A286" s="32">
        <v>2320401</v>
      </c>
      <c r="B286" s="34" t="s">
        <v>1612</v>
      </c>
      <c r="C286" s="31"/>
    </row>
    <row r="287" customHeight="1" spans="1:3">
      <c r="A287" s="32">
        <v>2320405</v>
      </c>
      <c r="B287" s="34" t="s">
        <v>1613</v>
      </c>
      <c r="C287" s="31"/>
    </row>
    <row r="288" customHeight="1" spans="1:3">
      <c r="A288" s="32">
        <v>2320411</v>
      </c>
      <c r="B288" s="34" t="s">
        <v>1614</v>
      </c>
      <c r="C288" s="31">
        <v>3642</v>
      </c>
    </row>
    <row r="289" customHeight="1" spans="1:3">
      <c r="A289" s="32">
        <v>2320413</v>
      </c>
      <c r="B289" s="34" t="s">
        <v>1615</v>
      </c>
      <c r="C289" s="31"/>
    </row>
    <row r="290" customHeight="1" spans="1:3">
      <c r="A290" s="32">
        <v>2320414</v>
      </c>
      <c r="B290" s="34" t="s">
        <v>1616</v>
      </c>
      <c r="C290" s="31"/>
    </row>
    <row r="291" customHeight="1" spans="1:3">
      <c r="A291" s="32">
        <v>2320416</v>
      </c>
      <c r="B291" s="34" t="s">
        <v>1617</v>
      </c>
      <c r="C291" s="31"/>
    </row>
    <row r="292" customHeight="1" spans="1:3">
      <c r="A292" s="32">
        <v>2320417</v>
      </c>
      <c r="B292" s="34" t="s">
        <v>1618</v>
      </c>
      <c r="C292" s="31"/>
    </row>
    <row r="293" customHeight="1" spans="1:3">
      <c r="A293" s="32">
        <v>2320418</v>
      </c>
      <c r="B293" s="34" t="s">
        <v>1619</v>
      </c>
      <c r="C293" s="31"/>
    </row>
    <row r="294" customHeight="1" spans="1:3">
      <c r="A294" s="32">
        <v>2320419</v>
      </c>
      <c r="B294" s="34" t="s">
        <v>1620</v>
      </c>
      <c r="C294" s="31"/>
    </row>
    <row r="295" customHeight="1" spans="1:3">
      <c r="A295" s="32">
        <v>2320420</v>
      </c>
      <c r="B295" s="34" t="s">
        <v>1621</v>
      </c>
      <c r="C295" s="31"/>
    </row>
    <row r="296" customHeight="1" spans="1:3">
      <c r="A296" s="32">
        <v>2320431</v>
      </c>
      <c r="B296" s="34" t="s">
        <v>1622</v>
      </c>
      <c r="C296" s="31"/>
    </row>
    <row r="297" customHeight="1" spans="1:3">
      <c r="A297" s="32">
        <v>2320432</v>
      </c>
      <c r="B297" s="34" t="s">
        <v>1623</v>
      </c>
      <c r="C297" s="31"/>
    </row>
    <row r="298" customHeight="1" spans="1:3">
      <c r="A298" s="32">
        <v>2320433</v>
      </c>
      <c r="B298" s="34" t="s">
        <v>1624</v>
      </c>
      <c r="C298" s="31">
        <v>2035</v>
      </c>
    </row>
    <row r="299" customHeight="1" spans="1:3">
      <c r="A299" s="32">
        <v>2320498</v>
      </c>
      <c r="B299" s="34" t="s">
        <v>1625</v>
      </c>
      <c r="C299" s="31">
        <v>1331</v>
      </c>
    </row>
    <row r="300" customHeight="1" spans="1:3">
      <c r="A300" s="32">
        <v>2320499</v>
      </c>
      <c r="B300" s="34" t="s">
        <v>1626</v>
      </c>
      <c r="C300" s="31"/>
    </row>
    <row r="301" customHeight="1" spans="1:3">
      <c r="A301" s="32">
        <v>233</v>
      </c>
      <c r="B301" s="33" t="s">
        <v>242</v>
      </c>
      <c r="C301" s="31">
        <f>C302</f>
        <v>0</v>
      </c>
    </row>
    <row r="302" customHeight="1" spans="1:3">
      <c r="A302" s="32">
        <v>23304</v>
      </c>
      <c r="B302" s="33" t="s">
        <v>1627</v>
      </c>
      <c r="C302" s="31">
        <f>SUM(C303:C317)</f>
        <v>0</v>
      </c>
    </row>
    <row r="303" customHeight="1" spans="1:3">
      <c r="A303" s="32">
        <v>2330401</v>
      </c>
      <c r="B303" s="34" t="s">
        <v>1628</v>
      </c>
      <c r="C303" s="31"/>
    </row>
    <row r="304" customHeight="1" spans="1:3">
      <c r="A304" s="32">
        <v>2330405</v>
      </c>
      <c r="B304" s="34" t="s">
        <v>1629</v>
      </c>
      <c r="C304" s="31"/>
    </row>
    <row r="305" customHeight="1" spans="1:3">
      <c r="A305" s="32">
        <v>2330411</v>
      </c>
      <c r="B305" s="34" t="s">
        <v>1630</v>
      </c>
      <c r="C305" s="31"/>
    </row>
    <row r="306" customHeight="1" spans="1:3">
      <c r="A306" s="32">
        <v>2330413</v>
      </c>
      <c r="B306" s="34" t="s">
        <v>1631</v>
      </c>
      <c r="C306" s="31"/>
    </row>
    <row r="307" customHeight="1" spans="1:3">
      <c r="A307" s="32">
        <v>2330414</v>
      </c>
      <c r="B307" s="34" t="s">
        <v>1632</v>
      </c>
      <c r="C307" s="31"/>
    </row>
    <row r="308" customHeight="1" spans="1:3">
      <c r="A308" s="32">
        <v>2330416</v>
      </c>
      <c r="B308" s="34" t="s">
        <v>1633</v>
      </c>
      <c r="C308" s="31"/>
    </row>
    <row r="309" customHeight="1" spans="1:3">
      <c r="A309" s="32">
        <v>2330417</v>
      </c>
      <c r="B309" s="34" t="s">
        <v>1634</v>
      </c>
      <c r="C309" s="31"/>
    </row>
    <row r="310" customHeight="1" spans="1:3">
      <c r="A310" s="32">
        <v>2330418</v>
      </c>
      <c r="B310" s="34" t="s">
        <v>1635</v>
      </c>
      <c r="C310" s="31"/>
    </row>
    <row r="311" customHeight="1" spans="1:3">
      <c r="A311" s="32">
        <v>2330419</v>
      </c>
      <c r="B311" s="34" t="s">
        <v>1636</v>
      </c>
      <c r="C311" s="31"/>
    </row>
    <row r="312" customHeight="1" spans="1:3">
      <c r="A312" s="32">
        <v>2330420</v>
      </c>
      <c r="B312" s="34" t="s">
        <v>1637</v>
      </c>
      <c r="C312" s="31"/>
    </row>
    <row r="313" customHeight="1" spans="1:3">
      <c r="A313" s="32">
        <v>2330431</v>
      </c>
      <c r="B313" s="34" t="s">
        <v>1638</v>
      </c>
      <c r="C313" s="31"/>
    </row>
    <row r="314" customHeight="1" spans="1:3">
      <c r="A314" s="32">
        <v>2330432</v>
      </c>
      <c r="B314" s="34" t="s">
        <v>1639</v>
      </c>
      <c r="C314" s="31"/>
    </row>
    <row r="315" customHeight="1" spans="1:3">
      <c r="A315" s="32">
        <v>2330433</v>
      </c>
      <c r="B315" s="34" t="s">
        <v>1640</v>
      </c>
      <c r="C315" s="31"/>
    </row>
    <row r="316" customHeight="1" spans="1:3">
      <c r="A316" s="32">
        <v>2330498</v>
      </c>
      <c r="B316" s="34" t="s">
        <v>1641</v>
      </c>
      <c r="C316" s="31"/>
    </row>
    <row r="317" customHeight="1" spans="1:3">
      <c r="A317" s="32">
        <v>2330499</v>
      </c>
      <c r="B317" s="34" t="s">
        <v>1642</v>
      </c>
      <c r="C317" s="31"/>
    </row>
    <row r="318" customHeight="1" spans="1:3">
      <c r="A318" s="32">
        <v>234</v>
      </c>
      <c r="B318" s="30" t="s">
        <v>243</v>
      </c>
      <c r="C318" s="31">
        <f>SUM(C319,C332)</f>
        <v>1101</v>
      </c>
    </row>
    <row r="319" customHeight="1" spans="1:3">
      <c r="A319" s="32">
        <v>23401</v>
      </c>
      <c r="B319" s="30" t="s">
        <v>83</v>
      </c>
      <c r="C319" s="31">
        <f>SUM(C320:C331)</f>
        <v>1101</v>
      </c>
    </row>
    <row r="320" customHeight="1" spans="1:3">
      <c r="A320" s="32">
        <v>2340101</v>
      </c>
      <c r="B320" s="32" t="s">
        <v>1643</v>
      </c>
      <c r="C320" s="31"/>
    </row>
    <row r="321" customHeight="1" spans="1:3">
      <c r="A321" s="32">
        <v>2340102</v>
      </c>
      <c r="B321" s="32" t="s">
        <v>1644</v>
      </c>
      <c r="C321" s="31"/>
    </row>
    <row r="322" customHeight="1" spans="1:3">
      <c r="A322" s="32">
        <v>2340103</v>
      </c>
      <c r="B322" s="32" t="s">
        <v>1645</v>
      </c>
      <c r="C322" s="31"/>
    </row>
    <row r="323" customHeight="1" spans="1:3">
      <c r="A323" s="32">
        <v>2340104</v>
      </c>
      <c r="B323" s="32" t="s">
        <v>1646</v>
      </c>
      <c r="C323" s="31"/>
    </row>
    <row r="324" customHeight="1" spans="1:3">
      <c r="A324" s="32">
        <v>2340105</v>
      </c>
      <c r="B324" s="32" t="s">
        <v>1647</v>
      </c>
      <c r="C324" s="31"/>
    </row>
    <row r="325" customHeight="1" spans="1:3">
      <c r="A325" s="32">
        <v>2340106</v>
      </c>
      <c r="B325" s="32" t="s">
        <v>1648</v>
      </c>
      <c r="C325" s="31"/>
    </row>
    <row r="326" customHeight="1" spans="1:3">
      <c r="A326" s="32">
        <v>2340107</v>
      </c>
      <c r="B326" s="32" t="s">
        <v>1649</v>
      </c>
      <c r="C326" s="31"/>
    </row>
    <row r="327" customHeight="1" spans="1:3">
      <c r="A327" s="32">
        <v>2340108</v>
      </c>
      <c r="B327" s="32" t="s">
        <v>1650</v>
      </c>
      <c r="C327" s="31"/>
    </row>
    <row r="328" customHeight="1" spans="1:3">
      <c r="A328" s="32">
        <v>2340109</v>
      </c>
      <c r="B328" s="32" t="s">
        <v>1651</v>
      </c>
      <c r="C328" s="31"/>
    </row>
    <row r="329" customHeight="1" spans="1:3">
      <c r="A329" s="32">
        <v>2340110</v>
      </c>
      <c r="B329" s="32" t="s">
        <v>1652</v>
      </c>
      <c r="C329" s="31">
        <v>1101</v>
      </c>
    </row>
    <row r="330" customHeight="1" spans="1:3">
      <c r="A330" s="32">
        <v>2340111</v>
      </c>
      <c r="B330" s="32" t="s">
        <v>1653</v>
      </c>
      <c r="C330" s="31"/>
    </row>
    <row r="331" customHeight="1" spans="1:3">
      <c r="A331" s="32">
        <v>2340199</v>
      </c>
      <c r="B331" s="32" t="s">
        <v>1654</v>
      </c>
      <c r="C331" s="31"/>
    </row>
    <row r="332" customHeight="1" spans="1:3">
      <c r="A332" s="32">
        <v>23402</v>
      </c>
      <c r="B332" s="30" t="s">
        <v>1655</v>
      </c>
      <c r="C332" s="31">
        <f>SUM(C333:C338)</f>
        <v>0</v>
      </c>
    </row>
    <row r="333" customHeight="1" spans="1:3">
      <c r="A333" s="32">
        <v>2340201</v>
      </c>
      <c r="B333" s="32" t="s">
        <v>1175</v>
      </c>
      <c r="C333" s="31"/>
    </row>
    <row r="334" customHeight="1" spans="1:3">
      <c r="A334" s="32">
        <v>2340202</v>
      </c>
      <c r="B334" s="32" t="s">
        <v>1220</v>
      </c>
      <c r="C334" s="31"/>
    </row>
    <row r="335" customHeight="1" spans="1:3">
      <c r="A335" s="32">
        <v>2340203</v>
      </c>
      <c r="B335" s="32" t="s">
        <v>1656</v>
      </c>
      <c r="C335" s="31"/>
    </row>
    <row r="336" customHeight="1" spans="1:3">
      <c r="A336" s="32">
        <v>2340204</v>
      </c>
      <c r="B336" s="32" t="s">
        <v>1657</v>
      </c>
      <c r="C336" s="31"/>
    </row>
    <row r="337" customHeight="1" spans="1:3">
      <c r="A337" s="32">
        <v>2340205</v>
      </c>
      <c r="B337" s="32" t="s">
        <v>1658</v>
      </c>
      <c r="C337" s="31"/>
    </row>
    <row r="338" customHeight="1" spans="1:3">
      <c r="A338" s="32">
        <v>2340299</v>
      </c>
      <c r="B338" s="32" t="s">
        <v>1659</v>
      </c>
      <c r="C338" s="31"/>
    </row>
  </sheetData>
  <mergeCells count="1">
    <mergeCell ref="A1:C1"/>
  </mergeCells>
  <dataValidations count="1">
    <dataValidation type="decimal" operator="between" allowBlank="1" showInputMessage="1" showErrorMessage="1" sqref="C4:C338 C65540:C65874 C131076:C131410 C196612:C196946 C262148:C262482 C327684:C328018 C393220:C393554 C458756:C459090 C524292:C524626 C589828:C590162 C655364:C655698 C720900:C721234 C786436:C786770 C851972:C852306 C917508:C917842 C983044:C983378 IY4:IY338 IY65540:IY65874 IY131076:IY131410 IY196612:IY196946 IY262148:IY262482 IY327684:IY328018 IY393220:IY393554 IY458756:IY459090 IY524292:IY524626 IY589828:IY590162 IY655364:IY655698 IY720900:IY721234 IY786436:IY786770 IY851972:IY852306 IY917508:IY917842 IY983044:IY983378 SU4:SU338 SU65540:SU65874 SU131076:SU131410 SU196612:SU196946 SU262148:SU262482 SU327684:SU328018 SU393220:SU393554 SU458756:SU459090 SU524292:SU524626 SU589828:SU590162 SU655364:SU655698 SU720900:SU721234 SU786436:SU786770 SU851972:SU852306 SU917508:SU917842 SU983044:SU983378 ACQ4:ACQ338 ACQ65540:ACQ65874 ACQ131076:ACQ131410 ACQ196612:ACQ196946 ACQ262148:ACQ262482 ACQ327684:ACQ328018 ACQ393220:ACQ393554 ACQ458756:ACQ459090 ACQ524292:ACQ524626 ACQ589828:ACQ590162 ACQ655364:ACQ655698 ACQ720900:ACQ721234 ACQ786436:ACQ786770 ACQ851972:ACQ852306 ACQ917508:ACQ917842 ACQ983044:ACQ983378 AMM4:AMM338 AMM65540:AMM65874 AMM131076:AMM131410 AMM196612:AMM196946 AMM262148:AMM262482 AMM327684:AMM328018 AMM393220:AMM393554 AMM458756:AMM459090 AMM524292:AMM524626 AMM589828:AMM590162 AMM655364:AMM655698 AMM720900:AMM721234 AMM786436:AMM786770 AMM851972:AMM852306 AMM917508:AMM917842 AMM983044:AMM983378 AWI4:AWI338 AWI65540:AWI65874 AWI131076:AWI131410 AWI196612:AWI196946 AWI262148:AWI262482 AWI327684:AWI328018 AWI393220:AWI393554 AWI458756:AWI459090 AWI524292:AWI524626 AWI589828:AWI590162 AWI655364:AWI655698 AWI720900:AWI721234 AWI786436:AWI786770 AWI851972:AWI852306 AWI917508:AWI917842 AWI983044:AWI983378 BGE4:BGE338 BGE65540:BGE65874 BGE131076:BGE131410 BGE196612:BGE196946 BGE262148:BGE262482 BGE327684:BGE328018 BGE393220:BGE393554 BGE458756:BGE459090 BGE524292:BGE524626 BGE589828:BGE590162 BGE655364:BGE655698 BGE720900:BGE721234 BGE786436:BGE786770 BGE851972:BGE852306 BGE917508:BGE917842 BGE983044:BGE983378 BQA4:BQA338 BQA65540:BQA65874 BQA131076:BQA131410 BQA196612:BQA196946 BQA262148:BQA262482 BQA327684:BQA328018 BQA393220:BQA393554 BQA458756:BQA459090 BQA524292:BQA524626 BQA589828:BQA590162 BQA655364:BQA655698 BQA720900:BQA721234 BQA786436:BQA786770 BQA851972:BQA852306 BQA917508:BQA917842 BQA983044:BQA983378 BZW4:BZW338 BZW65540:BZW65874 BZW131076:BZW131410 BZW196612:BZW196946 BZW262148:BZW262482 BZW327684:BZW328018 BZW393220:BZW393554 BZW458756:BZW459090 BZW524292:BZW524626 BZW589828:BZW590162 BZW655364:BZW655698 BZW720900:BZW721234 BZW786436:BZW786770 BZW851972:BZW852306 BZW917508:BZW917842 BZW983044:BZW983378 CJS4:CJS338 CJS65540:CJS65874 CJS131076:CJS131410 CJS196612:CJS196946 CJS262148:CJS262482 CJS327684:CJS328018 CJS393220:CJS393554 CJS458756:CJS459090 CJS524292:CJS524626 CJS589828:CJS590162 CJS655364:CJS655698 CJS720900:CJS721234 CJS786436:CJS786770 CJS851972:CJS852306 CJS917508:CJS917842 CJS983044:CJS983378 CTO4:CTO338 CTO65540:CTO65874 CTO131076:CTO131410 CTO196612:CTO196946 CTO262148:CTO262482 CTO327684:CTO328018 CTO393220:CTO393554 CTO458756:CTO459090 CTO524292:CTO524626 CTO589828:CTO590162 CTO655364:CTO655698 CTO720900:CTO721234 CTO786436:CTO786770 CTO851972:CTO852306 CTO917508:CTO917842 CTO983044:CTO983378 DDK4:DDK338 DDK65540:DDK65874 DDK131076:DDK131410 DDK196612:DDK196946 DDK262148:DDK262482 DDK327684:DDK328018 DDK393220:DDK393554 DDK458756:DDK459090 DDK524292:DDK524626 DDK589828:DDK590162 DDK655364:DDK655698 DDK720900:DDK721234 DDK786436:DDK786770 DDK851972:DDK852306 DDK917508:DDK917842 DDK983044:DDK983378 DNG4:DNG338 DNG65540:DNG65874 DNG131076:DNG131410 DNG196612:DNG196946 DNG262148:DNG262482 DNG327684:DNG328018 DNG393220:DNG393554 DNG458756:DNG459090 DNG524292:DNG524626 DNG589828:DNG590162 DNG655364:DNG655698 DNG720900:DNG721234 DNG786436:DNG786770 DNG851972:DNG852306 DNG917508:DNG917842 DNG983044:DNG983378 DXC4:DXC338 DXC65540:DXC65874 DXC131076:DXC131410 DXC196612:DXC196946 DXC262148:DXC262482 DXC327684:DXC328018 DXC393220:DXC393554 DXC458756:DXC459090 DXC524292:DXC524626 DXC589828:DXC590162 DXC655364:DXC655698 DXC720900:DXC721234 DXC786436:DXC786770 DXC851972:DXC852306 DXC917508:DXC917842 DXC983044:DXC983378 EGY4:EGY338 EGY65540:EGY65874 EGY131076:EGY131410 EGY196612:EGY196946 EGY262148:EGY262482 EGY327684:EGY328018 EGY393220:EGY393554 EGY458756:EGY459090 EGY524292:EGY524626 EGY589828:EGY590162 EGY655364:EGY655698 EGY720900:EGY721234 EGY786436:EGY786770 EGY851972:EGY852306 EGY917508:EGY917842 EGY983044:EGY983378 EQU4:EQU338 EQU65540:EQU65874 EQU131076:EQU131410 EQU196612:EQU196946 EQU262148:EQU262482 EQU327684:EQU328018 EQU393220:EQU393554 EQU458756:EQU459090 EQU524292:EQU524626 EQU589828:EQU590162 EQU655364:EQU655698 EQU720900:EQU721234 EQU786436:EQU786770 EQU851972:EQU852306 EQU917508:EQU917842 EQU983044:EQU983378 FAQ4:FAQ338 FAQ65540:FAQ65874 FAQ131076:FAQ131410 FAQ196612:FAQ196946 FAQ262148:FAQ262482 FAQ327684:FAQ328018 FAQ393220:FAQ393554 FAQ458756:FAQ459090 FAQ524292:FAQ524626 FAQ589828:FAQ590162 FAQ655364:FAQ655698 FAQ720900:FAQ721234 FAQ786436:FAQ786770 FAQ851972:FAQ852306 FAQ917508:FAQ917842 FAQ983044:FAQ983378 FKM4:FKM338 FKM65540:FKM65874 FKM131076:FKM131410 FKM196612:FKM196946 FKM262148:FKM262482 FKM327684:FKM328018 FKM393220:FKM393554 FKM458756:FKM459090 FKM524292:FKM524626 FKM589828:FKM590162 FKM655364:FKM655698 FKM720900:FKM721234 FKM786436:FKM786770 FKM851972:FKM852306 FKM917508:FKM917842 FKM983044:FKM983378 FUI4:FUI338 FUI65540:FUI65874 FUI131076:FUI131410 FUI196612:FUI196946 FUI262148:FUI262482 FUI327684:FUI328018 FUI393220:FUI393554 FUI458756:FUI459090 FUI524292:FUI524626 FUI589828:FUI590162 FUI655364:FUI655698 FUI720900:FUI721234 FUI786436:FUI786770 FUI851972:FUI852306 FUI917508:FUI917842 FUI983044:FUI983378 GEE4:GEE338 GEE65540:GEE65874 GEE131076:GEE131410 GEE196612:GEE196946 GEE262148:GEE262482 GEE327684:GEE328018 GEE393220:GEE393554 GEE458756:GEE459090 GEE524292:GEE524626 GEE589828:GEE590162 GEE655364:GEE655698 GEE720900:GEE721234 GEE786436:GEE786770 GEE851972:GEE852306 GEE917508:GEE917842 GEE983044:GEE983378 GOA4:GOA338 GOA65540:GOA65874 GOA131076:GOA131410 GOA196612:GOA196946 GOA262148:GOA262482 GOA327684:GOA328018 GOA393220:GOA393554 GOA458756:GOA459090 GOA524292:GOA524626 GOA589828:GOA590162 GOA655364:GOA655698 GOA720900:GOA721234 GOA786436:GOA786770 GOA851972:GOA852306 GOA917508:GOA917842 GOA983044:GOA983378 GXW4:GXW338 GXW65540:GXW65874 GXW131076:GXW131410 GXW196612:GXW196946 GXW262148:GXW262482 GXW327684:GXW328018 GXW393220:GXW393554 GXW458756:GXW459090 GXW524292:GXW524626 GXW589828:GXW590162 GXW655364:GXW655698 GXW720900:GXW721234 GXW786436:GXW786770 GXW851972:GXW852306 GXW917508:GXW917842 GXW983044:GXW983378 HHS4:HHS338 HHS65540:HHS65874 HHS131076:HHS131410 HHS196612:HHS196946 HHS262148:HHS262482 HHS327684:HHS328018 HHS393220:HHS393554 HHS458756:HHS459090 HHS524292:HHS524626 HHS589828:HHS590162 HHS655364:HHS655698 HHS720900:HHS721234 HHS786436:HHS786770 HHS851972:HHS852306 HHS917508:HHS917842 HHS983044:HHS983378 HRO4:HRO338 HRO65540:HRO65874 HRO131076:HRO131410 HRO196612:HRO196946 HRO262148:HRO262482 HRO327684:HRO328018 HRO393220:HRO393554 HRO458756:HRO459090 HRO524292:HRO524626 HRO589828:HRO590162 HRO655364:HRO655698 HRO720900:HRO721234 HRO786436:HRO786770 HRO851972:HRO852306 HRO917508:HRO917842 HRO983044:HRO983378 IBK4:IBK338 IBK65540:IBK65874 IBK131076:IBK131410 IBK196612:IBK196946 IBK262148:IBK262482 IBK327684:IBK328018 IBK393220:IBK393554 IBK458756:IBK459090 IBK524292:IBK524626 IBK589828:IBK590162 IBK655364:IBK655698 IBK720900:IBK721234 IBK786436:IBK786770 IBK851972:IBK852306 IBK917508:IBK917842 IBK983044:IBK983378 ILG4:ILG338 ILG65540:ILG65874 ILG131076:ILG131410 ILG196612:ILG196946 ILG262148:ILG262482 ILG327684:ILG328018 ILG393220:ILG393554 ILG458756:ILG459090 ILG524292:ILG524626 ILG589828:ILG590162 ILG655364:ILG655698 ILG720900:ILG721234 ILG786436:ILG786770 ILG851972:ILG852306 ILG917508:ILG917842 ILG983044:ILG983378 IVC4:IVC338 IVC65540:IVC65874 IVC131076:IVC131410 IVC196612:IVC196946 IVC262148:IVC262482 IVC327684:IVC328018 IVC393220:IVC393554 IVC458756:IVC459090 IVC524292:IVC524626 IVC589828:IVC590162 IVC655364:IVC655698 IVC720900:IVC721234 IVC786436:IVC786770 IVC851972:IVC852306 IVC917508:IVC917842 IVC983044:IVC983378 JEY4:JEY338 JEY65540:JEY65874 JEY131076:JEY131410 JEY196612:JEY196946 JEY262148:JEY262482 JEY327684:JEY328018 JEY393220:JEY393554 JEY458756:JEY459090 JEY524292:JEY524626 JEY589828:JEY590162 JEY655364:JEY655698 JEY720900:JEY721234 JEY786436:JEY786770 JEY851972:JEY852306 JEY917508:JEY917842 JEY983044:JEY983378 JOU4:JOU338 JOU65540:JOU65874 JOU131076:JOU131410 JOU196612:JOU196946 JOU262148:JOU262482 JOU327684:JOU328018 JOU393220:JOU393554 JOU458756:JOU459090 JOU524292:JOU524626 JOU589828:JOU590162 JOU655364:JOU655698 JOU720900:JOU721234 JOU786436:JOU786770 JOU851972:JOU852306 JOU917508:JOU917842 JOU983044:JOU983378 JYQ4:JYQ338 JYQ65540:JYQ65874 JYQ131076:JYQ131410 JYQ196612:JYQ196946 JYQ262148:JYQ262482 JYQ327684:JYQ328018 JYQ393220:JYQ393554 JYQ458756:JYQ459090 JYQ524292:JYQ524626 JYQ589828:JYQ590162 JYQ655364:JYQ655698 JYQ720900:JYQ721234 JYQ786436:JYQ786770 JYQ851972:JYQ852306 JYQ917508:JYQ917842 JYQ983044:JYQ983378 KIM4:KIM338 KIM65540:KIM65874 KIM131076:KIM131410 KIM196612:KIM196946 KIM262148:KIM262482 KIM327684:KIM328018 KIM393220:KIM393554 KIM458756:KIM459090 KIM524292:KIM524626 KIM589828:KIM590162 KIM655364:KIM655698 KIM720900:KIM721234 KIM786436:KIM786770 KIM851972:KIM852306 KIM917508:KIM917842 KIM983044:KIM983378 KSI4:KSI338 KSI65540:KSI65874 KSI131076:KSI131410 KSI196612:KSI196946 KSI262148:KSI262482 KSI327684:KSI328018 KSI393220:KSI393554 KSI458756:KSI459090 KSI524292:KSI524626 KSI589828:KSI590162 KSI655364:KSI655698 KSI720900:KSI721234 KSI786436:KSI786770 KSI851972:KSI852306 KSI917508:KSI917842 KSI983044:KSI983378 LCE4:LCE338 LCE65540:LCE65874 LCE131076:LCE131410 LCE196612:LCE196946 LCE262148:LCE262482 LCE327684:LCE328018 LCE393220:LCE393554 LCE458756:LCE459090 LCE524292:LCE524626 LCE589828:LCE590162 LCE655364:LCE655698 LCE720900:LCE721234 LCE786436:LCE786770 LCE851972:LCE852306 LCE917508:LCE917842 LCE983044:LCE983378 LMA4:LMA338 LMA65540:LMA65874 LMA131076:LMA131410 LMA196612:LMA196946 LMA262148:LMA262482 LMA327684:LMA328018 LMA393220:LMA393554 LMA458756:LMA459090 LMA524292:LMA524626 LMA589828:LMA590162 LMA655364:LMA655698 LMA720900:LMA721234 LMA786436:LMA786770 LMA851972:LMA852306 LMA917508:LMA917842 LMA983044:LMA983378 LVW4:LVW338 LVW65540:LVW65874 LVW131076:LVW131410 LVW196612:LVW196946 LVW262148:LVW262482 LVW327684:LVW328018 LVW393220:LVW393554 LVW458756:LVW459090 LVW524292:LVW524626 LVW589828:LVW590162 LVW655364:LVW655698 LVW720900:LVW721234 LVW786436:LVW786770 LVW851972:LVW852306 LVW917508:LVW917842 LVW983044:LVW983378 MFS4:MFS338 MFS65540:MFS65874 MFS131076:MFS131410 MFS196612:MFS196946 MFS262148:MFS262482 MFS327684:MFS328018 MFS393220:MFS393554 MFS458756:MFS459090 MFS524292:MFS524626 MFS589828:MFS590162 MFS655364:MFS655698 MFS720900:MFS721234 MFS786436:MFS786770 MFS851972:MFS852306 MFS917508:MFS917842 MFS983044:MFS983378 MPO4:MPO338 MPO65540:MPO65874 MPO131076:MPO131410 MPO196612:MPO196946 MPO262148:MPO262482 MPO327684:MPO328018 MPO393220:MPO393554 MPO458756:MPO459090 MPO524292:MPO524626 MPO589828:MPO590162 MPO655364:MPO655698 MPO720900:MPO721234 MPO786436:MPO786770 MPO851972:MPO852306 MPO917508:MPO917842 MPO983044:MPO983378 MZK4:MZK338 MZK65540:MZK65874 MZK131076:MZK131410 MZK196612:MZK196946 MZK262148:MZK262482 MZK327684:MZK328018 MZK393220:MZK393554 MZK458756:MZK459090 MZK524292:MZK524626 MZK589828:MZK590162 MZK655364:MZK655698 MZK720900:MZK721234 MZK786436:MZK786770 MZK851972:MZK852306 MZK917508:MZK917842 MZK983044:MZK983378 NJG4:NJG338 NJG65540:NJG65874 NJG131076:NJG131410 NJG196612:NJG196946 NJG262148:NJG262482 NJG327684:NJG328018 NJG393220:NJG393554 NJG458756:NJG459090 NJG524292:NJG524626 NJG589828:NJG590162 NJG655364:NJG655698 NJG720900:NJG721234 NJG786436:NJG786770 NJG851972:NJG852306 NJG917508:NJG917842 NJG983044:NJG983378 NTC4:NTC338 NTC65540:NTC65874 NTC131076:NTC131410 NTC196612:NTC196946 NTC262148:NTC262482 NTC327684:NTC328018 NTC393220:NTC393554 NTC458756:NTC459090 NTC524292:NTC524626 NTC589828:NTC590162 NTC655364:NTC655698 NTC720900:NTC721234 NTC786436:NTC786770 NTC851972:NTC852306 NTC917508:NTC917842 NTC983044:NTC983378 OCY4:OCY338 OCY65540:OCY65874 OCY131076:OCY131410 OCY196612:OCY196946 OCY262148:OCY262482 OCY327684:OCY328018 OCY393220:OCY393554 OCY458756:OCY459090 OCY524292:OCY524626 OCY589828:OCY590162 OCY655364:OCY655698 OCY720900:OCY721234 OCY786436:OCY786770 OCY851972:OCY852306 OCY917508:OCY917842 OCY983044:OCY983378 OMU4:OMU338 OMU65540:OMU65874 OMU131076:OMU131410 OMU196612:OMU196946 OMU262148:OMU262482 OMU327684:OMU328018 OMU393220:OMU393554 OMU458756:OMU459090 OMU524292:OMU524626 OMU589828:OMU590162 OMU655364:OMU655698 OMU720900:OMU721234 OMU786436:OMU786770 OMU851972:OMU852306 OMU917508:OMU917842 OMU983044:OMU983378 OWQ4:OWQ338 OWQ65540:OWQ65874 OWQ131076:OWQ131410 OWQ196612:OWQ196946 OWQ262148:OWQ262482 OWQ327684:OWQ328018 OWQ393220:OWQ393554 OWQ458756:OWQ459090 OWQ524292:OWQ524626 OWQ589828:OWQ590162 OWQ655364:OWQ655698 OWQ720900:OWQ721234 OWQ786436:OWQ786770 OWQ851972:OWQ852306 OWQ917508:OWQ917842 OWQ983044:OWQ983378 PGM4:PGM338 PGM65540:PGM65874 PGM131076:PGM131410 PGM196612:PGM196946 PGM262148:PGM262482 PGM327684:PGM328018 PGM393220:PGM393554 PGM458756:PGM459090 PGM524292:PGM524626 PGM589828:PGM590162 PGM655364:PGM655698 PGM720900:PGM721234 PGM786436:PGM786770 PGM851972:PGM852306 PGM917508:PGM917842 PGM983044:PGM983378 PQI4:PQI338 PQI65540:PQI65874 PQI131076:PQI131410 PQI196612:PQI196946 PQI262148:PQI262482 PQI327684:PQI328018 PQI393220:PQI393554 PQI458756:PQI459090 PQI524292:PQI524626 PQI589828:PQI590162 PQI655364:PQI655698 PQI720900:PQI721234 PQI786436:PQI786770 PQI851972:PQI852306 PQI917508:PQI917842 PQI983044:PQI983378 QAE4:QAE338 QAE65540:QAE65874 QAE131076:QAE131410 QAE196612:QAE196946 QAE262148:QAE262482 QAE327684:QAE328018 QAE393220:QAE393554 QAE458756:QAE459090 QAE524292:QAE524626 QAE589828:QAE590162 QAE655364:QAE655698 QAE720900:QAE721234 QAE786436:QAE786770 QAE851972:QAE852306 QAE917508:QAE917842 QAE983044:QAE983378 QKA4:QKA338 QKA65540:QKA65874 QKA131076:QKA131410 QKA196612:QKA196946 QKA262148:QKA262482 QKA327684:QKA328018 QKA393220:QKA393554 QKA458756:QKA459090 QKA524292:QKA524626 QKA589828:QKA590162 QKA655364:QKA655698 QKA720900:QKA721234 QKA786436:QKA786770 QKA851972:QKA852306 QKA917508:QKA917842 QKA983044:QKA983378 QTW4:QTW338 QTW65540:QTW65874 QTW131076:QTW131410 QTW196612:QTW196946 QTW262148:QTW262482 QTW327684:QTW328018 QTW393220:QTW393554 QTW458756:QTW459090 QTW524292:QTW524626 QTW589828:QTW590162 QTW655364:QTW655698 QTW720900:QTW721234 QTW786436:QTW786770 QTW851972:QTW852306 QTW917508:QTW917842 QTW983044:QTW983378 RDS4:RDS338 RDS65540:RDS65874 RDS131076:RDS131410 RDS196612:RDS196946 RDS262148:RDS262482 RDS327684:RDS328018 RDS393220:RDS393554 RDS458756:RDS459090 RDS524292:RDS524626 RDS589828:RDS590162 RDS655364:RDS655698 RDS720900:RDS721234 RDS786436:RDS786770 RDS851972:RDS852306 RDS917508:RDS917842 RDS983044:RDS983378 RNO4:RNO338 RNO65540:RNO65874 RNO131076:RNO131410 RNO196612:RNO196946 RNO262148:RNO262482 RNO327684:RNO328018 RNO393220:RNO393554 RNO458756:RNO459090 RNO524292:RNO524626 RNO589828:RNO590162 RNO655364:RNO655698 RNO720900:RNO721234 RNO786436:RNO786770 RNO851972:RNO852306 RNO917508:RNO917842 RNO983044:RNO983378 RXK4:RXK338 RXK65540:RXK65874 RXK131076:RXK131410 RXK196612:RXK196946 RXK262148:RXK262482 RXK327684:RXK328018 RXK393220:RXK393554 RXK458756:RXK459090 RXK524292:RXK524626 RXK589828:RXK590162 RXK655364:RXK655698 RXK720900:RXK721234 RXK786436:RXK786770 RXK851972:RXK852306 RXK917508:RXK917842 RXK983044:RXK983378 SHG4:SHG338 SHG65540:SHG65874 SHG131076:SHG131410 SHG196612:SHG196946 SHG262148:SHG262482 SHG327684:SHG328018 SHG393220:SHG393554 SHG458756:SHG459090 SHG524292:SHG524626 SHG589828:SHG590162 SHG655364:SHG655698 SHG720900:SHG721234 SHG786436:SHG786770 SHG851972:SHG852306 SHG917508:SHG917842 SHG983044:SHG983378 SRC4:SRC338 SRC65540:SRC65874 SRC131076:SRC131410 SRC196612:SRC196946 SRC262148:SRC262482 SRC327684:SRC328018 SRC393220:SRC393554 SRC458756:SRC459090 SRC524292:SRC524626 SRC589828:SRC590162 SRC655364:SRC655698 SRC720900:SRC721234 SRC786436:SRC786770 SRC851972:SRC852306 SRC917508:SRC917842 SRC983044:SRC983378 TAY4:TAY338 TAY65540:TAY65874 TAY131076:TAY131410 TAY196612:TAY196946 TAY262148:TAY262482 TAY327684:TAY328018 TAY393220:TAY393554 TAY458756:TAY459090 TAY524292:TAY524626 TAY589828:TAY590162 TAY655364:TAY655698 TAY720900:TAY721234 TAY786436:TAY786770 TAY851972:TAY852306 TAY917508:TAY917842 TAY983044:TAY983378 TKU4:TKU338 TKU65540:TKU65874 TKU131076:TKU131410 TKU196612:TKU196946 TKU262148:TKU262482 TKU327684:TKU328018 TKU393220:TKU393554 TKU458756:TKU459090 TKU524292:TKU524626 TKU589828:TKU590162 TKU655364:TKU655698 TKU720900:TKU721234 TKU786436:TKU786770 TKU851972:TKU852306 TKU917508:TKU917842 TKU983044:TKU983378 TUQ4:TUQ338 TUQ65540:TUQ65874 TUQ131076:TUQ131410 TUQ196612:TUQ196946 TUQ262148:TUQ262482 TUQ327684:TUQ328018 TUQ393220:TUQ393554 TUQ458756:TUQ459090 TUQ524292:TUQ524626 TUQ589828:TUQ590162 TUQ655364:TUQ655698 TUQ720900:TUQ721234 TUQ786436:TUQ786770 TUQ851972:TUQ852306 TUQ917508:TUQ917842 TUQ983044:TUQ983378 UEM4:UEM338 UEM65540:UEM65874 UEM131076:UEM131410 UEM196612:UEM196946 UEM262148:UEM262482 UEM327684:UEM328018 UEM393220:UEM393554 UEM458756:UEM459090 UEM524292:UEM524626 UEM589828:UEM590162 UEM655364:UEM655698 UEM720900:UEM721234 UEM786436:UEM786770 UEM851972:UEM852306 UEM917508:UEM917842 UEM983044:UEM983378 UOI4:UOI338 UOI65540:UOI65874 UOI131076:UOI131410 UOI196612:UOI196946 UOI262148:UOI262482 UOI327684:UOI328018 UOI393220:UOI393554 UOI458756:UOI459090 UOI524292:UOI524626 UOI589828:UOI590162 UOI655364:UOI655698 UOI720900:UOI721234 UOI786436:UOI786770 UOI851972:UOI852306 UOI917508:UOI917842 UOI983044:UOI983378 UYE4:UYE338 UYE65540:UYE65874 UYE131076:UYE131410 UYE196612:UYE196946 UYE262148:UYE262482 UYE327684:UYE328018 UYE393220:UYE393554 UYE458756:UYE459090 UYE524292:UYE524626 UYE589828:UYE590162 UYE655364:UYE655698 UYE720900:UYE721234 UYE786436:UYE786770 UYE851972:UYE852306 UYE917508:UYE917842 UYE983044:UYE983378 VIA4:VIA338 VIA65540:VIA65874 VIA131076:VIA131410 VIA196612:VIA196946 VIA262148:VIA262482 VIA327684:VIA328018 VIA393220:VIA393554 VIA458756:VIA459090 VIA524292:VIA524626 VIA589828:VIA590162 VIA655364:VIA655698 VIA720900:VIA721234 VIA786436:VIA786770 VIA851972:VIA852306 VIA917508:VIA917842 VIA983044:VIA983378 VRW4:VRW338 VRW65540:VRW65874 VRW131076:VRW131410 VRW196612:VRW196946 VRW262148:VRW262482 VRW327684:VRW328018 VRW393220:VRW393554 VRW458756:VRW459090 VRW524292:VRW524626 VRW589828:VRW590162 VRW655364:VRW655698 VRW720900:VRW721234 VRW786436:VRW786770 VRW851972:VRW852306 VRW917508:VRW917842 VRW983044:VRW983378 WBS4:WBS338 WBS65540:WBS65874 WBS131076:WBS131410 WBS196612:WBS196946 WBS262148:WBS262482 WBS327684:WBS328018 WBS393220:WBS393554 WBS458756:WBS459090 WBS524292:WBS524626 WBS589828:WBS590162 WBS655364:WBS655698 WBS720900:WBS721234 WBS786436:WBS786770 WBS851972:WBS852306 WBS917508:WBS917842 WBS983044:WBS983378 WLO4:WLO338 WLO65540:WLO65874 WLO131076:WLO131410 WLO196612:WLO196946 WLO262148:WLO262482 WLO327684:WLO328018 WLO393220:WLO393554 WLO458756:WLO459090 WLO524292:WLO524626 WLO589828:WLO590162 WLO655364:WLO655698 WLO720900:WLO721234 WLO786436:WLO786770 WLO851972:WLO852306 WLO917508:WLO917842 WLO983044:WLO983378 WVK4:WVK338 WVK65540:WVK65874 WVK131076:WVK131410 WVK196612:WVK196946 WVK262148:WVK262482 WVK327684:WVK328018 WVK393220:WVK393554 WVK458756:WVK459090 WVK524292:WVK524626 WVK589828:WVK590162 WVK655364:WVK655698 WVK720900:WVK721234 WVK786436:WVK786770 WVK851972:WVK852306 WVK917508:WVK917842 WVK983044:WVK983378">
      <formula1>-99999999999999</formula1>
      <formula2>99999999999999</formula2>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B8" sqref="B8"/>
    </sheetView>
  </sheetViews>
  <sheetFormatPr defaultColWidth="9" defaultRowHeight="25" customHeight="1" outlineLevelCol="3"/>
  <cols>
    <col min="1" max="1" width="50.6666666666667" style="18" customWidth="1"/>
    <col min="2" max="2" width="40.3333333333333" style="18" customWidth="1"/>
    <col min="3" max="16384" width="8.88888888888889" style="18"/>
  </cols>
  <sheetData>
    <row r="1" customHeight="1" spans="1:4">
      <c r="A1" s="19" t="s">
        <v>1660</v>
      </c>
      <c r="B1" s="19"/>
      <c r="C1" s="2"/>
      <c r="D1" s="2"/>
    </row>
    <row r="2" customHeight="1" spans="2:2">
      <c r="B2" s="20" t="s">
        <v>128</v>
      </c>
    </row>
    <row r="3" customHeight="1" spans="1:2">
      <c r="A3" s="21" t="s">
        <v>2</v>
      </c>
      <c r="B3" s="21" t="s">
        <v>5</v>
      </c>
    </row>
    <row r="4" customHeight="1" spans="1:2">
      <c r="A4" s="22" t="s">
        <v>333</v>
      </c>
      <c r="B4" s="23">
        <v>33</v>
      </c>
    </row>
    <row r="5" customHeight="1" spans="1:2">
      <c r="A5" s="22" t="s">
        <v>1661</v>
      </c>
      <c r="B5" s="23"/>
    </row>
    <row r="6" customHeight="1" spans="1:2">
      <c r="A6" s="22" t="s">
        <v>1662</v>
      </c>
      <c r="B6" s="23"/>
    </row>
    <row r="7" customHeight="1" spans="1:2">
      <c r="A7" s="22" t="s">
        <v>1663</v>
      </c>
      <c r="B7" s="23"/>
    </row>
    <row r="8" customHeight="1" spans="1:2">
      <c r="A8" s="22" t="s">
        <v>1664</v>
      </c>
      <c r="B8" s="23"/>
    </row>
    <row r="9" customHeight="1" spans="1:2">
      <c r="A9" s="22" t="s">
        <v>1665</v>
      </c>
      <c r="B9" s="23">
        <v>33</v>
      </c>
    </row>
    <row r="10" customHeight="1" spans="1:2">
      <c r="A10" s="22" t="s">
        <v>1666</v>
      </c>
      <c r="B10" s="23"/>
    </row>
    <row r="11" customHeight="1" spans="1:2">
      <c r="A11" s="22" t="s">
        <v>1667</v>
      </c>
      <c r="B11" s="23"/>
    </row>
    <row r="12" customHeight="1" spans="1:2">
      <c r="A12" s="22" t="s">
        <v>1668</v>
      </c>
      <c r="B12" s="23"/>
    </row>
    <row r="13" customHeight="1" spans="1:2">
      <c r="A13" s="24" t="s">
        <v>1669</v>
      </c>
      <c r="B13" s="23"/>
    </row>
    <row r="14" customHeight="1" spans="1:2">
      <c r="A14" s="22" t="s">
        <v>1670</v>
      </c>
      <c r="B14" s="23"/>
    </row>
    <row r="15" customHeight="1" spans="1:2">
      <c r="A15" s="22" t="s">
        <v>334</v>
      </c>
      <c r="B15" s="23">
        <v>10889</v>
      </c>
    </row>
    <row r="16" customHeight="1" spans="1:2">
      <c r="A16" s="22" t="s">
        <v>1671</v>
      </c>
      <c r="B16" s="23"/>
    </row>
    <row r="17" customHeight="1" spans="1:2">
      <c r="A17" s="22" t="s">
        <v>1672</v>
      </c>
      <c r="B17" s="23"/>
    </row>
    <row r="18" customHeight="1" spans="1:2">
      <c r="A18" s="22" t="s">
        <v>1673</v>
      </c>
      <c r="B18" s="23"/>
    </row>
    <row r="19" customHeight="1" spans="1:2">
      <c r="A19" s="22" t="s">
        <v>1674</v>
      </c>
      <c r="B19" s="23"/>
    </row>
    <row r="20" customHeight="1" spans="1:2">
      <c r="A20" s="22" t="s">
        <v>1675</v>
      </c>
      <c r="B20" s="23"/>
    </row>
    <row r="21" customHeight="1" spans="1:2">
      <c r="A21" s="22" t="s">
        <v>1676</v>
      </c>
      <c r="B21" s="23"/>
    </row>
    <row r="22" customHeight="1" spans="1:2">
      <c r="A22" s="22" t="s">
        <v>1677</v>
      </c>
      <c r="B22" s="23"/>
    </row>
    <row r="23" customHeight="1" spans="1:2">
      <c r="A23" s="22" t="s">
        <v>1678</v>
      </c>
      <c r="B23" s="23">
        <v>10889</v>
      </c>
    </row>
    <row r="24" customHeight="1" spans="1:2">
      <c r="A24" s="22" t="s">
        <v>1679</v>
      </c>
      <c r="B24" s="23"/>
    </row>
    <row r="25" customHeight="1" spans="1:2">
      <c r="A25" s="22" t="s">
        <v>1680</v>
      </c>
      <c r="B25" s="23"/>
    </row>
    <row r="26" customHeight="1" spans="1:2">
      <c r="A26" s="22" t="s">
        <v>1681</v>
      </c>
      <c r="B26" s="23">
        <v>7662</v>
      </c>
    </row>
    <row r="27" customHeight="1" spans="1:2">
      <c r="A27" s="22" t="s">
        <v>1682</v>
      </c>
      <c r="B27" s="23">
        <v>7662</v>
      </c>
    </row>
    <row r="28" customHeight="1" spans="1:2">
      <c r="A28" s="22"/>
      <c r="B28" s="23"/>
    </row>
    <row r="29" customHeight="1" spans="1:2">
      <c r="A29" s="22"/>
      <c r="B29" s="23"/>
    </row>
    <row r="30" customHeight="1" spans="1:2">
      <c r="A30" s="22"/>
      <c r="B30" s="23"/>
    </row>
    <row r="31" customHeight="1" spans="1:2">
      <c r="A31" s="21" t="s">
        <v>56</v>
      </c>
      <c r="B31" s="23">
        <v>18584</v>
      </c>
    </row>
  </sheetData>
  <mergeCells count="1">
    <mergeCell ref="A1:B1"/>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4"/>
  <sheetViews>
    <sheetView workbookViewId="0">
      <selection activeCell="A8" sqref="A8:D8"/>
    </sheetView>
  </sheetViews>
  <sheetFormatPr defaultColWidth="8.88888888888889" defaultRowHeight="14.4" outlineLevelCol="4"/>
  <cols>
    <col min="1" max="3" width="3.75" style="1" customWidth="1"/>
    <col min="4" max="4" width="50.4444444444444" style="1" customWidth="1"/>
    <col min="5" max="5" width="30.5555555555556" style="1" customWidth="1"/>
  </cols>
  <sheetData>
    <row r="1" s="17" customFormat="1" ht="53" customHeight="1" spans="1:5">
      <c r="A1" s="2" t="s">
        <v>1683</v>
      </c>
      <c r="B1" s="2"/>
      <c r="C1" s="2"/>
      <c r="D1" s="2"/>
      <c r="E1" s="2"/>
    </row>
    <row r="2" s="17" customFormat="1" ht="22" customHeight="1" spans="1:5">
      <c r="A2" s="4"/>
      <c r="B2" s="4"/>
      <c r="C2" s="4"/>
      <c r="D2" s="4"/>
      <c r="E2" s="5" t="s">
        <v>128</v>
      </c>
    </row>
    <row r="3" s="17" customFormat="1" spans="1:5">
      <c r="A3" s="6" t="s">
        <v>264</v>
      </c>
      <c r="B3" s="6"/>
      <c r="C3" s="6"/>
      <c r="D3" s="6"/>
      <c r="E3" s="7" t="s">
        <v>1684</v>
      </c>
    </row>
    <row r="4" spans="1:5">
      <c r="A4" s="8" t="s">
        <v>1685</v>
      </c>
      <c r="B4" s="8"/>
      <c r="C4" s="8"/>
      <c r="D4" s="9" t="s">
        <v>63</v>
      </c>
      <c r="E4" s="8" t="s">
        <v>1686</v>
      </c>
    </row>
    <row r="5" spans="1:5">
      <c r="A5" s="8"/>
      <c r="B5" s="8"/>
      <c r="C5" s="8"/>
      <c r="D5" s="9"/>
      <c r="E5" s="8"/>
    </row>
    <row r="6" spans="1:5">
      <c r="A6" s="10"/>
      <c r="B6" s="10"/>
      <c r="C6" s="10"/>
      <c r="D6" s="11"/>
      <c r="E6" s="8"/>
    </row>
    <row r="7" spans="1:5">
      <c r="A7" s="9" t="s">
        <v>1687</v>
      </c>
      <c r="B7" s="9"/>
      <c r="C7" s="9"/>
      <c r="D7" s="9"/>
      <c r="E7" s="9" t="s">
        <v>1688</v>
      </c>
    </row>
    <row r="8" spans="1:5">
      <c r="A8" s="9" t="s">
        <v>344</v>
      </c>
      <c r="B8" s="9"/>
      <c r="C8" s="9"/>
      <c r="D8" s="9"/>
      <c r="E8" s="12">
        <v>198696.11</v>
      </c>
    </row>
    <row r="9" spans="1:5">
      <c r="A9" s="13" t="s">
        <v>1689</v>
      </c>
      <c r="B9" s="13"/>
      <c r="C9" s="13"/>
      <c r="D9" s="13" t="s">
        <v>386</v>
      </c>
      <c r="E9" s="14">
        <v>18634.48</v>
      </c>
    </row>
    <row r="10" spans="1:5">
      <c r="A10" s="13" t="s">
        <v>1690</v>
      </c>
      <c r="B10" s="13"/>
      <c r="C10" s="13"/>
      <c r="D10" s="13" t="s">
        <v>1691</v>
      </c>
      <c r="E10" s="14">
        <v>439.72</v>
      </c>
    </row>
    <row r="11" spans="1:5">
      <c r="A11" s="13" t="s">
        <v>1692</v>
      </c>
      <c r="B11" s="13"/>
      <c r="C11" s="13"/>
      <c r="D11" s="13" t="s">
        <v>1693</v>
      </c>
      <c r="E11" s="14">
        <v>339.44</v>
      </c>
    </row>
    <row r="12" spans="1:5">
      <c r="A12" s="13" t="s">
        <v>1694</v>
      </c>
      <c r="B12" s="13"/>
      <c r="C12" s="13"/>
      <c r="D12" s="13" t="s">
        <v>1695</v>
      </c>
      <c r="E12" s="14">
        <v>13.98</v>
      </c>
    </row>
    <row r="13" spans="1:5">
      <c r="A13" s="13" t="s">
        <v>1696</v>
      </c>
      <c r="B13" s="13"/>
      <c r="C13" s="13"/>
      <c r="D13" s="13" t="s">
        <v>1697</v>
      </c>
      <c r="E13" s="14">
        <v>78.16</v>
      </c>
    </row>
    <row r="14" spans="1:5">
      <c r="A14" s="13" t="s">
        <v>1698</v>
      </c>
      <c r="B14" s="13"/>
      <c r="C14" s="13"/>
      <c r="D14" s="13" t="s">
        <v>1699</v>
      </c>
      <c r="E14" s="14">
        <v>8.14</v>
      </c>
    </row>
    <row r="15" spans="1:5">
      <c r="A15" s="13" t="s">
        <v>1700</v>
      </c>
      <c r="B15" s="13"/>
      <c r="C15" s="13"/>
      <c r="D15" s="13" t="s">
        <v>1701</v>
      </c>
      <c r="E15" s="14">
        <v>273.44</v>
      </c>
    </row>
    <row r="16" spans="1:5">
      <c r="A16" s="13" t="s">
        <v>1702</v>
      </c>
      <c r="B16" s="13"/>
      <c r="C16" s="13"/>
      <c r="D16" s="13" t="s">
        <v>1693</v>
      </c>
      <c r="E16" s="14">
        <v>225.51</v>
      </c>
    </row>
    <row r="17" spans="1:5">
      <c r="A17" s="13" t="s">
        <v>1703</v>
      </c>
      <c r="B17" s="13"/>
      <c r="C17" s="13"/>
      <c r="D17" s="13" t="s">
        <v>1704</v>
      </c>
      <c r="E17" s="14">
        <v>11.67</v>
      </c>
    </row>
    <row r="18" spans="1:5">
      <c r="A18" s="13" t="s">
        <v>1705</v>
      </c>
      <c r="B18" s="13"/>
      <c r="C18" s="13"/>
      <c r="D18" s="13" t="s">
        <v>1706</v>
      </c>
      <c r="E18" s="14">
        <v>19.16</v>
      </c>
    </row>
    <row r="19" spans="1:5">
      <c r="A19" s="13" t="s">
        <v>1707</v>
      </c>
      <c r="B19" s="13"/>
      <c r="C19" s="13"/>
      <c r="D19" s="13" t="s">
        <v>1708</v>
      </c>
      <c r="E19" s="14">
        <v>17.1</v>
      </c>
    </row>
    <row r="20" spans="1:5">
      <c r="A20" s="13" t="s">
        <v>1709</v>
      </c>
      <c r="B20" s="13"/>
      <c r="C20" s="13"/>
      <c r="D20" s="13" t="s">
        <v>1710</v>
      </c>
      <c r="E20" s="14">
        <v>6301.62</v>
      </c>
    </row>
    <row r="21" spans="1:5">
      <c r="A21" s="13" t="s">
        <v>1711</v>
      </c>
      <c r="B21" s="13"/>
      <c r="C21" s="13"/>
      <c r="D21" s="13" t="s">
        <v>1693</v>
      </c>
      <c r="E21" s="14">
        <v>1650.72</v>
      </c>
    </row>
    <row r="22" spans="1:5">
      <c r="A22" s="13" t="s">
        <v>1712</v>
      </c>
      <c r="B22" s="13"/>
      <c r="C22" s="13"/>
      <c r="D22" s="13" t="s">
        <v>1713</v>
      </c>
      <c r="E22" s="14">
        <v>752.64</v>
      </c>
    </row>
    <row r="23" spans="1:5">
      <c r="A23" s="13" t="s">
        <v>1714</v>
      </c>
      <c r="B23" s="13"/>
      <c r="C23" s="13"/>
      <c r="D23" s="13" t="s">
        <v>1715</v>
      </c>
      <c r="E23" s="14">
        <v>3097.97</v>
      </c>
    </row>
    <row r="24" spans="1:5">
      <c r="A24" s="13" t="s">
        <v>1716</v>
      </c>
      <c r="B24" s="13"/>
      <c r="C24" s="13"/>
      <c r="D24" s="13" t="s">
        <v>1717</v>
      </c>
      <c r="E24" s="14">
        <v>800.29</v>
      </c>
    </row>
    <row r="25" spans="1:5">
      <c r="A25" s="13" t="s">
        <v>1718</v>
      </c>
      <c r="B25" s="13"/>
      <c r="C25" s="13"/>
      <c r="D25" s="13" t="s">
        <v>1719</v>
      </c>
      <c r="E25" s="14">
        <v>866.5</v>
      </c>
    </row>
    <row r="26" spans="1:5">
      <c r="A26" s="13" t="s">
        <v>1720</v>
      </c>
      <c r="B26" s="13"/>
      <c r="C26" s="13"/>
      <c r="D26" s="13" t="s">
        <v>1693</v>
      </c>
      <c r="E26" s="14">
        <v>213.13</v>
      </c>
    </row>
    <row r="27" spans="1:5">
      <c r="A27" s="13" t="s">
        <v>1721</v>
      </c>
      <c r="B27" s="13"/>
      <c r="C27" s="13"/>
      <c r="D27" s="13" t="s">
        <v>1715</v>
      </c>
      <c r="E27" s="14">
        <v>349.75</v>
      </c>
    </row>
    <row r="28" spans="1:5">
      <c r="A28" s="13" t="s">
        <v>1722</v>
      </c>
      <c r="B28" s="13"/>
      <c r="C28" s="13"/>
      <c r="D28" s="13" t="s">
        <v>1723</v>
      </c>
      <c r="E28" s="14">
        <v>303.62</v>
      </c>
    </row>
    <row r="29" spans="1:5">
      <c r="A29" s="13" t="s">
        <v>1724</v>
      </c>
      <c r="B29" s="13"/>
      <c r="C29" s="13"/>
      <c r="D29" s="13" t="s">
        <v>1725</v>
      </c>
      <c r="E29" s="14">
        <v>224.4</v>
      </c>
    </row>
    <row r="30" spans="1:5">
      <c r="A30" s="13" t="s">
        <v>1726</v>
      </c>
      <c r="B30" s="13"/>
      <c r="C30" s="13"/>
      <c r="D30" s="13" t="s">
        <v>1693</v>
      </c>
      <c r="E30" s="14">
        <v>88.34</v>
      </c>
    </row>
    <row r="31" spans="1:5">
      <c r="A31" s="13" t="s">
        <v>1727</v>
      </c>
      <c r="B31" s="13"/>
      <c r="C31" s="13"/>
      <c r="D31" s="13" t="s">
        <v>1728</v>
      </c>
      <c r="E31" s="14">
        <v>9.52</v>
      </c>
    </row>
    <row r="32" spans="1:5">
      <c r="A32" s="13" t="s">
        <v>1729</v>
      </c>
      <c r="B32" s="13"/>
      <c r="C32" s="13"/>
      <c r="D32" s="13" t="s">
        <v>1730</v>
      </c>
      <c r="E32" s="14">
        <v>70.1</v>
      </c>
    </row>
    <row r="33" spans="1:5">
      <c r="A33" s="13" t="s">
        <v>1731</v>
      </c>
      <c r="B33" s="13"/>
      <c r="C33" s="13"/>
      <c r="D33" s="13" t="s">
        <v>1715</v>
      </c>
      <c r="E33" s="14">
        <v>51.75</v>
      </c>
    </row>
    <row r="34" spans="1:5">
      <c r="A34" s="13" t="s">
        <v>1732</v>
      </c>
      <c r="B34" s="13"/>
      <c r="C34" s="13"/>
      <c r="D34" s="13" t="s">
        <v>1733</v>
      </c>
      <c r="E34" s="14">
        <v>4.69</v>
      </c>
    </row>
    <row r="35" spans="1:5">
      <c r="A35" s="13" t="s">
        <v>1734</v>
      </c>
      <c r="B35" s="13"/>
      <c r="C35" s="13"/>
      <c r="D35" s="13" t="s">
        <v>1735</v>
      </c>
      <c r="E35" s="14">
        <v>1296.72</v>
      </c>
    </row>
    <row r="36" spans="1:5">
      <c r="A36" s="13" t="s">
        <v>1736</v>
      </c>
      <c r="B36" s="13"/>
      <c r="C36" s="13"/>
      <c r="D36" s="13" t="s">
        <v>1693</v>
      </c>
      <c r="E36" s="14">
        <v>347.07</v>
      </c>
    </row>
    <row r="37" spans="1:5">
      <c r="A37" s="13" t="s">
        <v>1737</v>
      </c>
      <c r="B37" s="13"/>
      <c r="C37" s="13"/>
      <c r="D37" s="13" t="s">
        <v>1738</v>
      </c>
      <c r="E37" s="14">
        <v>3.89</v>
      </c>
    </row>
    <row r="38" spans="1:5">
      <c r="A38" s="13" t="s">
        <v>1739</v>
      </c>
      <c r="B38" s="13"/>
      <c r="C38" s="13"/>
      <c r="D38" s="13" t="s">
        <v>1715</v>
      </c>
      <c r="E38" s="14">
        <v>483.01</v>
      </c>
    </row>
    <row r="39" spans="1:5">
      <c r="A39" s="13" t="s">
        <v>1740</v>
      </c>
      <c r="B39" s="13"/>
      <c r="C39" s="13"/>
      <c r="D39" s="13" t="s">
        <v>1741</v>
      </c>
      <c r="E39" s="14">
        <v>462.75</v>
      </c>
    </row>
    <row r="40" spans="1:5">
      <c r="A40" s="13" t="s">
        <v>1742</v>
      </c>
      <c r="B40" s="13"/>
      <c r="C40" s="13"/>
      <c r="D40" s="13" t="s">
        <v>1743</v>
      </c>
      <c r="E40" s="14">
        <v>295.55</v>
      </c>
    </row>
    <row r="41" spans="1:5">
      <c r="A41" s="13" t="s">
        <v>1744</v>
      </c>
      <c r="B41" s="13"/>
      <c r="C41" s="13"/>
      <c r="D41" s="13" t="s">
        <v>1693</v>
      </c>
      <c r="E41" s="14">
        <v>171.97</v>
      </c>
    </row>
    <row r="42" spans="1:5">
      <c r="A42" s="13" t="s">
        <v>1745</v>
      </c>
      <c r="B42" s="13"/>
      <c r="C42" s="13"/>
      <c r="D42" s="13" t="s">
        <v>1746</v>
      </c>
      <c r="E42" s="14">
        <v>28.28</v>
      </c>
    </row>
    <row r="43" spans="1:5">
      <c r="A43" s="13" t="s">
        <v>1747</v>
      </c>
      <c r="B43" s="13"/>
      <c r="C43" s="13"/>
      <c r="D43" s="13" t="s">
        <v>1715</v>
      </c>
      <c r="E43" s="14">
        <v>95.3</v>
      </c>
    </row>
    <row r="44" spans="1:5">
      <c r="A44" s="13" t="s">
        <v>1748</v>
      </c>
      <c r="B44" s="13"/>
      <c r="C44" s="13"/>
      <c r="D44" s="13" t="s">
        <v>1749</v>
      </c>
      <c r="E44" s="14">
        <v>1554.28</v>
      </c>
    </row>
    <row r="45" spans="1:5">
      <c r="A45" s="13" t="s">
        <v>1750</v>
      </c>
      <c r="B45" s="13"/>
      <c r="C45" s="13"/>
      <c r="D45" s="13" t="s">
        <v>1693</v>
      </c>
      <c r="E45" s="14">
        <v>894.06</v>
      </c>
    </row>
    <row r="46" spans="1:5">
      <c r="A46" s="13" t="s">
        <v>1751</v>
      </c>
      <c r="B46" s="13"/>
      <c r="C46" s="13"/>
      <c r="D46" s="13" t="s">
        <v>1752</v>
      </c>
      <c r="E46" s="14">
        <v>296.42</v>
      </c>
    </row>
    <row r="47" spans="1:5">
      <c r="A47" s="13" t="s">
        <v>1753</v>
      </c>
      <c r="B47" s="13"/>
      <c r="C47" s="13"/>
      <c r="D47" s="13" t="s">
        <v>1715</v>
      </c>
      <c r="E47" s="14">
        <v>191.07</v>
      </c>
    </row>
    <row r="48" spans="1:5">
      <c r="A48" s="13" t="s">
        <v>1754</v>
      </c>
      <c r="B48" s="13"/>
      <c r="C48" s="13"/>
      <c r="D48" s="13" t="s">
        <v>1755</v>
      </c>
      <c r="E48" s="14">
        <v>172.73</v>
      </c>
    </row>
    <row r="49" spans="1:5">
      <c r="A49" s="13" t="s">
        <v>1756</v>
      </c>
      <c r="B49" s="13"/>
      <c r="C49" s="13"/>
      <c r="D49" s="13" t="s">
        <v>1757</v>
      </c>
      <c r="E49" s="14">
        <v>1298.01</v>
      </c>
    </row>
    <row r="50" spans="1:5">
      <c r="A50" s="13" t="s">
        <v>1758</v>
      </c>
      <c r="B50" s="13"/>
      <c r="C50" s="13"/>
      <c r="D50" s="13" t="s">
        <v>1693</v>
      </c>
      <c r="E50" s="14">
        <v>15.15</v>
      </c>
    </row>
    <row r="51" spans="1:5">
      <c r="A51" s="13" t="s">
        <v>1759</v>
      </c>
      <c r="B51" s="13"/>
      <c r="C51" s="13"/>
      <c r="D51" s="13" t="s">
        <v>1760</v>
      </c>
      <c r="E51" s="14">
        <v>874.49</v>
      </c>
    </row>
    <row r="52" spans="1:5">
      <c r="A52" s="13" t="s">
        <v>1761</v>
      </c>
      <c r="B52" s="13"/>
      <c r="C52" s="13"/>
      <c r="D52" s="13" t="s">
        <v>1715</v>
      </c>
      <c r="E52" s="14">
        <v>360.76</v>
      </c>
    </row>
    <row r="53" spans="1:5">
      <c r="A53" s="13" t="s">
        <v>1762</v>
      </c>
      <c r="B53" s="13"/>
      <c r="C53" s="13"/>
      <c r="D53" s="13" t="s">
        <v>1763</v>
      </c>
      <c r="E53" s="14">
        <v>47.61</v>
      </c>
    </row>
    <row r="54" spans="1:5">
      <c r="A54" s="13" t="s">
        <v>1764</v>
      </c>
      <c r="B54" s="13"/>
      <c r="C54" s="13"/>
      <c r="D54" s="13" t="s">
        <v>1765</v>
      </c>
      <c r="E54" s="14">
        <v>40</v>
      </c>
    </row>
    <row r="55" spans="1:5">
      <c r="A55" s="13" t="s">
        <v>1766</v>
      </c>
      <c r="B55" s="13"/>
      <c r="C55" s="13"/>
      <c r="D55" s="13" t="s">
        <v>1767</v>
      </c>
      <c r="E55" s="14">
        <v>40</v>
      </c>
    </row>
    <row r="56" spans="1:5">
      <c r="A56" s="13" t="s">
        <v>1768</v>
      </c>
      <c r="B56" s="13"/>
      <c r="C56" s="13"/>
      <c r="D56" s="13" t="s">
        <v>1769</v>
      </c>
      <c r="E56" s="14">
        <v>121.53</v>
      </c>
    </row>
    <row r="57" spans="1:5">
      <c r="A57" s="13" t="s">
        <v>1770</v>
      </c>
      <c r="B57" s="13"/>
      <c r="C57" s="13"/>
      <c r="D57" s="13" t="s">
        <v>1771</v>
      </c>
      <c r="E57" s="14">
        <v>112.43</v>
      </c>
    </row>
    <row r="58" spans="1:5">
      <c r="A58" s="13" t="s">
        <v>1772</v>
      </c>
      <c r="B58" s="13"/>
      <c r="C58" s="13"/>
      <c r="D58" s="13" t="s">
        <v>1773</v>
      </c>
      <c r="E58" s="14">
        <v>9.1</v>
      </c>
    </row>
    <row r="59" spans="1:5">
      <c r="A59" s="13" t="s">
        <v>1774</v>
      </c>
      <c r="B59" s="13"/>
      <c r="C59" s="13"/>
      <c r="D59" s="13" t="s">
        <v>1775</v>
      </c>
      <c r="E59" s="14">
        <v>38.75</v>
      </c>
    </row>
    <row r="60" spans="1:5">
      <c r="A60" s="13" t="s">
        <v>1776</v>
      </c>
      <c r="B60" s="13"/>
      <c r="C60" s="13"/>
      <c r="D60" s="13" t="s">
        <v>1693</v>
      </c>
      <c r="E60" s="14">
        <v>34.21</v>
      </c>
    </row>
    <row r="61" spans="1:5">
      <c r="A61" s="13" t="s">
        <v>1777</v>
      </c>
      <c r="B61" s="13"/>
      <c r="C61" s="13"/>
      <c r="D61" s="13" t="s">
        <v>1778</v>
      </c>
      <c r="E61" s="14">
        <v>4.54</v>
      </c>
    </row>
    <row r="62" spans="1:5">
      <c r="A62" s="13" t="s">
        <v>1779</v>
      </c>
      <c r="B62" s="13"/>
      <c r="C62" s="13"/>
      <c r="D62" s="13" t="s">
        <v>1780</v>
      </c>
      <c r="E62" s="14">
        <v>697.65</v>
      </c>
    </row>
    <row r="63" spans="1:5">
      <c r="A63" s="13" t="s">
        <v>1781</v>
      </c>
      <c r="B63" s="13"/>
      <c r="C63" s="13"/>
      <c r="D63" s="13" t="s">
        <v>1693</v>
      </c>
      <c r="E63" s="14">
        <v>205.03</v>
      </c>
    </row>
    <row r="64" spans="1:5">
      <c r="A64" s="13" t="s">
        <v>1782</v>
      </c>
      <c r="B64" s="13"/>
      <c r="C64" s="13"/>
      <c r="D64" s="13" t="s">
        <v>1783</v>
      </c>
      <c r="E64" s="14">
        <v>80</v>
      </c>
    </row>
    <row r="65" spans="1:5">
      <c r="A65" s="13" t="s">
        <v>1784</v>
      </c>
      <c r="B65" s="13"/>
      <c r="C65" s="13"/>
      <c r="D65" s="13" t="s">
        <v>1715</v>
      </c>
      <c r="E65" s="14">
        <v>357.62</v>
      </c>
    </row>
    <row r="66" spans="1:5">
      <c r="A66" s="13" t="s">
        <v>1785</v>
      </c>
      <c r="B66" s="13"/>
      <c r="C66" s="13"/>
      <c r="D66" s="13" t="s">
        <v>1786</v>
      </c>
      <c r="E66" s="14">
        <v>55</v>
      </c>
    </row>
    <row r="67" spans="1:5">
      <c r="A67" s="13" t="s">
        <v>1787</v>
      </c>
      <c r="B67" s="13"/>
      <c r="C67" s="13"/>
      <c r="D67" s="13" t="s">
        <v>1788</v>
      </c>
      <c r="E67" s="14">
        <v>820.74</v>
      </c>
    </row>
    <row r="68" spans="1:5">
      <c r="A68" s="13" t="s">
        <v>1789</v>
      </c>
      <c r="B68" s="13"/>
      <c r="C68" s="13"/>
      <c r="D68" s="13" t="s">
        <v>1693</v>
      </c>
      <c r="E68" s="14">
        <v>229.38</v>
      </c>
    </row>
    <row r="69" spans="1:5">
      <c r="A69" s="13" t="s">
        <v>1790</v>
      </c>
      <c r="B69" s="13"/>
      <c r="C69" s="13"/>
      <c r="D69" s="13" t="s">
        <v>1791</v>
      </c>
      <c r="E69" s="14">
        <v>45.47</v>
      </c>
    </row>
    <row r="70" spans="1:5">
      <c r="A70" s="13" t="s">
        <v>1792</v>
      </c>
      <c r="B70" s="13"/>
      <c r="C70" s="13"/>
      <c r="D70" s="13" t="s">
        <v>1715</v>
      </c>
      <c r="E70" s="14">
        <v>434.67</v>
      </c>
    </row>
    <row r="71" spans="1:5">
      <c r="A71" s="13" t="s">
        <v>1793</v>
      </c>
      <c r="B71" s="13"/>
      <c r="C71" s="13"/>
      <c r="D71" s="13" t="s">
        <v>1794</v>
      </c>
      <c r="E71" s="14">
        <v>111.22</v>
      </c>
    </row>
    <row r="72" spans="1:5">
      <c r="A72" s="13" t="s">
        <v>1795</v>
      </c>
      <c r="B72" s="13"/>
      <c r="C72" s="13"/>
      <c r="D72" s="13" t="s">
        <v>1796</v>
      </c>
      <c r="E72" s="14">
        <v>617.61</v>
      </c>
    </row>
    <row r="73" spans="1:5">
      <c r="A73" s="13" t="s">
        <v>1797</v>
      </c>
      <c r="B73" s="13"/>
      <c r="C73" s="13"/>
      <c r="D73" s="13" t="s">
        <v>1693</v>
      </c>
      <c r="E73" s="14">
        <v>181.31</v>
      </c>
    </row>
    <row r="74" spans="1:5">
      <c r="A74" s="13" t="s">
        <v>1798</v>
      </c>
      <c r="B74" s="13"/>
      <c r="C74" s="13"/>
      <c r="D74" s="13" t="s">
        <v>1778</v>
      </c>
      <c r="E74" s="14">
        <v>5</v>
      </c>
    </row>
    <row r="75" spans="1:5">
      <c r="A75" s="13" t="s">
        <v>1799</v>
      </c>
      <c r="B75" s="13"/>
      <c r="C75" s="13"/>
      <c r="D75" s="13" t="s">
        <v>1715</v>
      </c>
      <c r="E75" s="14">
        <v>176.3</v>
      </c>
    </row>
    <row r="76" spans="1:5">
      <c r="A76" s="13" t="s">
        <v>1800</v>
      </c>
      <c r="B76" s="13"/>
      <c r="C76" s="13"/>
      <c r="D76" s="13" t="s">
        <v>1801</v>
      </c>
      <c r="E76" s="14">
        <v>255</v>
      </c>
    </row>
    <row r="77" spans="1:5">
      <c r="A77" s="13" t="s">
        <v>1802</v>
      </c>
      <c r="B77" s="13"/>
      <c r="C77" s="13"/>
      <c r="D77" s="13" t="s">
        <v>1803</v>
      </c>
      <c r="E77" s="14">
        <v>418.6</v>
      </c>
    </row>
    <row r="78" spans="1:5">
      <c r="A78" s="13" t="s">
        <v>1804</v>
      </c>
      <c r="B78" s="13"/>
      <c r="C78" s="13"/>
      <c r="D78" s="13" t="s">
        <v>1693</v>
      </c>
      <c r="E78" s="14">
        <v>112.46</v>
      </c>
    </row>
    <row r="79" spans="1:5">
      <c r="A79" s="13" t="s">
        <v>1805</v>
      </c>
      <c r="B79" s="13"/>
      <c r="C79" s="13"/>
      <c r="D79" s="13" t="s">
        <v>1806</v>
      </c>
      <c r="E79" s="14">
        <v>2.35</v>
      </c>
    </row>
    <row r="80" spans="1:5">
      <c r="A80" s="13" t="s">
        <v>1807</v>
      </c>
      <c r="B80" s="13"/>
      <c r="C80" s="13"/>
      <c r="D80" s="13" t="s">
        <v>1715</v>
      </c>
      <c r="E80" s="14">
        <v>80.87</v>
      </c>
    </row>
    <row r="81" spans="1:5">
      <c r="A81" s="13" t="s">
        <v>1808</v>
      </c>
      <c r="B81" s="13"/>
      <c r="C81" s="13"/>
      <c r="D81" s="13" t="s">
        <v>1809</v>
      </c>
      <c r="E81" s="14">
        <v>222.92</v>
      </c>
    </row>
    <row r="82" spans="1:5">
      <c r="A82" s="13" t="s">
        <v>1810</v>
      </c>
      <c r="B82" s="13"/>
      <c r="C82" s="13"/>
      <c r="D82" s="13" t="s">
        <v>1811</v>
      </c>
      <c r="E82" s="14">
        <v>121.84</v>
      </c>
    </row>
    <row r="83" spans="1:5">
      <c r="A83" s="13" t="s">
        <v>1812</v>
      </c>
      <c r="B83" s="13"/>
      <c r="C83" s="13"/>
      <c r="D83" s="13" t="s">
        <v>1693</v>
      </c>
      <c r="E83" s="14">
        <v>97.42</v>
      </c>
    </row>
    <row r="84" spans="1:5">
      <c r="A84" s="13" t="s">
        <v>1813</v>
      </c>
      <c r="B84" s="13"/>
      <c r="C84" s="13"/>
      <c r="D84" s="13" t="s">
        <v>1778</v>
      </c>
      <c r="E84" s="14">
        <v>6.03</v>
      </c>
    </row>
    <row r="85" spans="1:5">
      <c r="A85" s="13" t="s">
        <v>1814</v>
      </c>
      <c r="B85" s="13"/>
      <c r="C85" s="13"/>
      <c r="D85" s="13" t="s">
        <v>1815</v>
      </c>
      <c r="E85" s="14">
        <v>5.5</v>
      </c>
    </row>
    <row r="86" spans="1:5">
      <c r="A86" s="13" t="s">
        <v>1816</v>
      </c>
      <c r="B86" s="13"/>
      <c r="C86" s="13"/>
      <c r="D86" s="13" t="s">
        <v>1715</v>
      </c>
      <c r="E86" s="14">
        <v>9.67</v>
      </c>
    </row>
    <row r="87" spans="1:5">
      <c r="A87" s="13" t="s">
        <v>1817</v>
      </c>
      <c r="B87" s="13"/>
      <c r="C87" s="13"/>
      <c r="D87" s="13" t="s">
        <v>1818</v>
      </c>
      <c r="E87" s="14">
        <v>3.22</v>
      </c>
    </row>
    <row r="88" spans="1:5">
      <c r="A88" s="13" t="s">
        <v>1819</v>
      </c>
      <c r="B88" s="13"/>
      <c r="C88" s="13"/>
      <c r="D88" s="13" t="s">
        <v>1820</v>
      </c>
      <c r="E88" s="14">
        <v>468.68</v>
      </c>
    </row>
    <row r="89" spans="1:5">
      <c r="A89" s="13" t="s">
        <v>1821</v>
      </c>
      <c r="B89" s="13"/>
      <c r="C89" s="13"/>
      <c r="D89" s="13" t="s">
        <v>1693</v>
      </c>
      <c r="E89" s="14">
        <v>149.01</v>
      </c>
    </row>
    <row r="90" spans="1:5">
      <c r="A90" s="13" t="s">
        <v>1822</v>
      </c>
      <c r="B90" s="13"/>
      <c r="C90" s="13"/>
      <c r="D90" s="13" t="s">
        <v>1778</v>
      </c>
      <c r="E90" s="14">
        <v>12.43</v>
      </c>
    </row>
    <row r="91" spans="1:5">
      <c r="A91" s="13" t="s">
        <v>1823</v>
      </c>
      <c r="B91" s="13"/>
      <c r="C91" s="13"/>
      <c r="D91" s="13" t="s">
        <v>1715</v>
      </c>
      <c r="E91" s="14">
        <v>291.03</v>
      </c>
    </row>
    <row r="92" spans="1:5">
      <c r="A92" s="13" t="s">
        <v>1824</v>
      </c>
      <c r="B92" s="13"/>
      <c r="C92" s="13"/>
      <c r="D92" s="13" t="s">
        <v>1820</v>
      </c>
      <c r="E92" s="14">
        <v>16.21</v>
      </c>
    </row>
    <row r="93" spans="1:5">
      <c r="A93" s="13" t="s">
        <v>1825</v>
      </c>
      <c r="B93" s="13"/>
      <c r="C93" s="13"/>
      <c r="D93" s="13" t="s">
        <v>1826</v>
      </c>
      <c r="E93" s="14">
        <v>1882.34</v>
      </c>
    </row>
    <row r="94" spans="1:5">
      <c r="A94" s="13" t="s">
        <v>1827</v>
      </c>
      <c r="B94" s="13"/>
      <c r="C94" s="13"/>
      <c r="D94" s="13" t="s">
        <v>1693</v>
      </c>
      <c r="E94" s="14">
        <v>730.95</v>
      </c>
    </row>
    <row r="95" spans="1:5">
      <c r="A95" s="13" t="s">
        <v>1828</v>
      </c>
      <c r="B95" s="13"/>
      <c r="C95" s="13"/>
      <c r="D95" s="13" t="s">
        <v>1829</v>
      </c>
      <c r="E95" s="14">
        <v>1</v>
      </c>
    </row>
    <row r="96" spans="1:5">
      <c r="A96" s="13" t="s">
        <v>1830</v>
      </c>
      <c r="B96" s="13"/>
      <c r="C96" s="13"/>
      <c r="D96" s="13" t="s">
        <v>1715</v>
      </c>
      <c r="E96" s="14">
        <v>789.8</v>
      </c>
    </row>
    <row r="97" spans="1:5">
      <c r="A97" s="13" t="s">
        <v>1831</v>
      </c>
      <c r="B97" s="13"/>
      <c r="C97" s="13"/>
      <c r="D97" s="13" t="s">
        <v>1832</v>
      </c>
      <c r="E97" s="14">
        <v>360.59</v>
      </c>
    </row>
    <row r="98" spans="1:5">
      <c r="A98" s="13" t="s">
        <v>1833</v>
      </c>
      <c r="B98" s="13"/>
      <c r="C98" s="13"/>
      <c r="D98" s="13" t="s">
        <v>1834</v>
      </c>
      <c r="E98" s="14">
        <v>37.25</v>
      </c>
    </row>
    <row r="99" spans="1:5">
      <c r="A99" s="13" t="s">
        <v>1835</v>
      </c>
      <c r="B99" s="13"/>
      <c r="C99" s="13"/>
      <c r="D99" s="13" t="s">
        <v>1693</v>
      </c>
      <c r="E99" s="14">
        <v>37.25</v>
      </c>
    </row>
    <row r="100" spans="1:5">
      <c r="A100" s="13" t="s">
        <v>1836</v>
      </c>
      <c r="B100" s="13"/>
      <c r="C100" s="13"/>
      <c r="D100" s="13" t="s">
        <v>1837</v>
      </c>
      <c r="E100" s="14">
        <v>819.25</v>
      </c>
    </row>
    <row r="101" spans="1:5">
      <c r="A101" s="13" t="s">
        <v>1838</v>
      </c>
      <c r="B101" s="13"/>
      <c r="C101" s="13"/>
      <c r="D101" s="13" t="s">
        <v>1839</v>
      </c>
      <c r="E101" s="14">
        <v>608.33</v>
      </c>
    </row>
    <row r="102" spans="1:5">
      <c r="A102" s="13" t="s">
        <v>1840</v>
      </c>
      <c r="B102" s="13"/>
      <c r="C102" s="13"/>
      <c r="D102" s="13" t="s">
        <v>1841</v>
      </c>
      <c r="E102" s="14">
        <v>210.92</v>
      </c>
    </row>
    <row r="103" spans="1:5">
      <c r="A103" s="13" t="s">
        <v>1842</v>
      </c>
      <c r="B103" s="13"/>
      <c r="C103" s="13"/>
      <c r="D103" s="13" t="s">
        <v>568</v>
      </c>
      <c r="E103" s="14">
        <v>11154.7</v>
      </c>
    </row>
    <row r="104" spans="1:5">
      <c r="A104" s="13" t="s">
        <v>1843</v>
      </c>
      <c r="B104" s="13"/>
      <c r="C104" s="13"/>
      <c r="D104" s="13" t="s">
        <v>1844</v>
      </c>
      <c r="E104" s="14">
        <v>3.04</v>
      </c>
    </row>
    <row r="105" spans="1:5">
      <c r="A105" s="13" t="s">
        <v>1845</v>
      </c>
      <c r="B105" s="13"/>
      <c r="C105" s="13"/>
      <c r="D105" s="13" t="s">
        <v>1846</v>
      </c>
      <c r="E105" s="14">
        <v>3.04</v>
      </c>
    </row>
    <row r="106" spans="1:5">
      <c r="A106" s="13" t="s">
        <v>1847</v>
      </c>
      <c r="B106" s="13"/>
      <c r="C106" s="13"/>
      <c r="D106" s="13" t="s">
        <v>1848</v>
      </c>
      <c r="E106" s="14">
        <v>10426.33</v>
      </c>
    </row>
    <row r="107" spans="1:5">
      <c r="A107" s="13" t="s">
        <v>1849</v>
      </c>
      <c r="B107" s="13"/>
      <c r="C107" s="13"/>
      <c r="D107" s="13" t="s">
        <v>1693</v>
      </c>
      <c r="E107" s="14">
        <v>7758.61</v>
      </c>
    </row>
    <row r="108" spans="1:5">
      <c r="A108" s="13" t="s">
        <v>1850</v>
      </c>
      <c r="B108" s="13"/>
      <c r="C108" s="13"/>
      <c r="D108" s="13" t="s">
        <v>1715</v>
      </c>
      <c r="E108" s="14">
        <v>532.65</v>
      </c>
    </row>
    <row r="109" spans="1:5">
      <c r="A109" s="13" t="s">
        <v>1851</v>
      </c>
      <c r="B109" s="13"/>
      <c r="C109" s="13"/>
      <c r="D109" s="13" t="s">
        <v>1852</v>
      </c>
      <c r="E109" s="14">
        <v>2135.07</v>
      </c>
    </row>
    <row r="110" spans="1:5">
      <c r="A110" s="13" t="s">
        <v>1853</v>
      </c>
      <c r="B110" s="13"/>
      <c r="C110" s="13"/>
      <c r="D110" s="13" t="s">
        <v>1854</v>
      </c>
      <c r="E110" s="14">
        <v>725.33</v>
      </c>
    </row>
    <row r="111" spans="1:5">
      <c r="A111" s="13" t="s">
        <v>1855</v>
      </c>
      <c r="B111" s="13"/>
      <c r="C111" s="13"/>
      <c r="D111" s="13" t="s">
        <v>1693</v>
      </c>
      <c r="E111" s="14">
        <v>588.05</v>
      </c>
    </row>
    <row r="112" spans="1:5">
      <c r="A112" s="13" t="s">
        <v>1856</v>
      </c>
      <c r="B112" s="13"/>
      <c r="C112" s="13"/>
      <c r="D112" s="13" t="s">
        <v>1778</v>
      </c>
      <c r="E112" s="14">
        <v>0.3</v>
      </c>
    </row>
    <row r="113" spans="1:5">
      <c r="A113" s="13" t="s">
        <v>1857</v>
      </c>
      <c r="B113" s="13"/>
      <c r="C113" s="13"/>
      <c r="D113" s="13" t="s">
        <v>1858</v>
      </c>
      <c r="E113" s="14">
        <v>3.35</v>
      </c>
    </row>
    <row r="114" spans="1:5">
      <c r="A114" s="13" t="s">
        <v>1859</v>
      </c>
      <c r="B114" s="13"/>
      <c r="C114" s="13"/>
      <c r="D114" s="13" t="s">
        <v>1715</v>
      </c>
      <c r="E114" s="14">
        <v>33.42</v>
      </c>
    </row>
    <row r="115" spans="1:5">
      <c r="A115" s="13" t="s">
        <v>1860</v>
      </c>
      <c r="B115" s="13"/>
      <c r="C115" s="13"/>
      <c r="D115" s="13" t="s">
        <v>1861</v>
      </c>
      <c r="E115" s="14">
        <v>100.21</v>
      </c>
    </row>
    <row r="116" spans="1:5">
      <c r="A116" s="13" t="s">
        <v>1862</v>
      </c>
      <c r="B116" s="13"/>
      <c r="C116" s="13"/>
      <c r="D116" s="13" t="s">
        <v>227</v>
      </c>
      <c r="E116" s="14">
        <v>37847.51</v>
      </c>
    </row>
    <row r="117" spans="1:5">
      <c r="A117" s="13" t="s">
        <v>1863</v>
      </c>
      <c r="B117" s="13"/>
      <c r="C117" s="13"/>
      <c r="D117" s="13" t="s">
        <v>1864</v>
      </c>
      <c r="E117" s="14">
        <v>1477.48</v>
      </c>
    </row>
    <row r="118" spans="1:5">
      <c r="A118" s="13" t="s">
        <v>1865</v>
      </c>
      <c r="B118" s="13"/>
      <c r="C118" s="13"/>
      <c r="D118" s="13" t="s">
        <v>1693</v>
      </c>
      <c r="E118" s="14">
        <v>104.77</v>
      </c>
    </row>
    <row r="119" spans="1:5">
      <c r="A119" s="13" t="s">
        <v>1866</v>
      </c>
      <c r="B119" s="13"/>
      <c r="C119" s="13"/>
      <c r="D119" s="13" t="s">
        <v>1867</v>
      </c>
      <c r="E119" s="14">
        <v>1372.71</v>
      </c>
    </row>
    <row r="120" spans="1:5">
      <c r="A120" s="13" t="s">
        <v>1868</v>
      </c>
      <c r="B120" s="13"/>
      <c r="C120" s="13"/>
      <c r="D120" s="13" t="s">
        <v>1869</v>
      </c>
      <c r="E120" s="14">
        <v>29971.87</v>
      </c>
    </row>
    <row r="121" spans="1:5">
      <c r="A121" s="13" t="s">
        <v>1870</v>
      </c>
      <c r="B121" s="13"/>
      <c r="C121" s="13"/>
      <c r="D121" s="13" t="s">
        <v>1871</v>
      </c>
      <c r="E121" s="14">
        <v>884.11</v>
      </c>
    </row>
    <row r="122" spans="1:5">
      <c r="A122" s="13" t="s">
        <v>1872</v>
      </c>
      <c r="B122" s="13"/>
      <c r="C122" s="13"/>
      <c r="D122" s="13" t="s">
        <v>1873</v>
      </c>
      <c r="E122" s="14">
        <v>15672</v>
      </c>
    </row>
    <row r="123" spans="1:5">
      <c r="A123" s="13" t="s">
        <v>1874</v>
      </c>
      <c r="B123" s="13"/>
      <c r="C123" s="13"/>
      <c r="D123" s="13" t="s">
        <v>1875</v>
      </c>
      <c r="E123" s="14">
        <v>9652.97</v>
      </c>
    </row>
    <row r="124" spans="1:5">
      <c r="A124" s="13" t="s">
        <v>1876</v>
      </c>
      <c r="B124" s="13"/>
      <c r="C124" s="13"/>
      <c r="D124" s="13" t="s">
        <v>1877</v>
      </c>
      <c r="E124" s="14">
        <v>3465.92</v>
      </c>
    </row>
    <row r="125" spans="1:5">
      <c r="A125" s="13" t="s">
        <v>1878</v>
      </c>
      <c r="B125" s="13"/>
      <c r="C125" s="13"/>
      <c r="D125" s="13" t="s">
        <v>1879</v>
      </c>
      <c r="E125" s="14">
        <v>296.87</v>
      </c>
    </row>
    <row r="126" spans="1:5">
      <c r="A126" s="13" t="s">
        <v>1880</v>
      </c>
      <c r="B126" s="13"/>
      <c r="C126" s="13"/>
      <c r="D126" s="13" t="s">
        <v>1881</v>
      </c>
      <c r="E126" s="14">
        <v>1051.97</v>
      </c>
    </row>
    <row r="127" spans="1:5">
      <c r="A127" s="13" t="s">
        <v>1882</v>
      </c>
      <c r="B127" s="13"/>
      <c r="C127" s="13"/>
      <c r="D127" s="13" t="s">
        <v>1883</v>
      </c>
      <c r="E127" s="14">
        <v>1051.97</v>
      </c>
    </row>
    <row r="128" spans="1:5">
      <c r="A128" s="13" t="s">
        <v>1884</v>
      </c>
      <c r="B128" s="13"/>
      <c r="C128" s="13"/>
      <c r="D128" s="13" t="s">
        <v>1885</v>
      </c>
      <c r="E128" s="14">
        <v>51.24</v>
      </c>
    </row>
    <row r="129" spans="1:5">
      <c r="A129" s="13" t="s">
        <v>1886</v>
      </c>
      <c r="B129" s="13"/>
      <c r="C129" s="13"/>
      <c r="D129" s="13" t="s">
        <v>1887</v>
      </c>
      <c r="E129" s="14">
        <v>51.24</v>
      </c>
    </row>
    <row r="130" spans="1:5">
      <c r="A130" s="13" t="s">
        <v>1888</v>
      </c>
      <c r="B130" s="13"/>
      <c r="C130" s="13"/>
      <c r="D130" s="13" t="s">
        <v>1889</v>
      </c>
      <c r="E130" s="14">
        <v>357.02</v>
      </c>
    </row>
    <row r="131" spans="1:5">
      <c r="A131" s="13" t="s">
        <v>1890</v>
      </c>
      <c r="B131" s="13"/>
      <c r="C131" s="13"/>
      <c r="D131" s="13" t="s">
        <v>1891</v>
      </c>
      <c r="E131" s="14">
        <v>357.02</v>
      </c>
    </row>
    <row r="132" spans="1:5">
      <c r="A132" s="13" t="s">
        <v>1892</v>
      </c>
      <c r="B132" s="13"/>
      <c r="C132" s="13"/>
      <c r="D132" s="13" t="s">
        <v>1893</v>
      </c>
      <c r="E132" s="14">
        <v>515.07</v>
      </c>
    </row>
    <row r="133" spans="1:5">
      <c r="A133" s="13" t="s">
        <v>1894</v>
      </c>
      <c r="B133" s="13"/>
      <c r="C133" s="13"/>
      <c r="D133" s="13" t="s">
        <v>1895</v>
      </c>
      <c r="E133" s="14">
        <v>431.79</v>
      </c>
    </row>
    <row r="134" spans="1:5">
      <c r="A134" s="13" t="s">
        <v>1896</v>
      </c>
      <c r="B134" s="13"/>
      <c r="C134" s="13"/>
      <c r="D134" s="13" t="s">
        <v>1897</v>
      </c>
      <c r="E134" s="14">
        <v>83.28</v>
      </c>
    </row>
    <row r="135" spans="1:5">
      <c r="A135" s="13" t="s">
        <v>1898</v>
      </c>
      <c r="B135" s="13"/>
      <c r="C135" s="13"/>
      <c r="D135" s="13" t="s">
        <v>1899</v>
      </c>
      <c r="E135" s="14">
        <v>1422.86</v>
      </c>
    </row>
    <row r="136" spans="1:5">
      <c r="A136" s="13" t="s">
        <v>1900</v>
      </c>
      <c r="B136" s="13"/>
      <c r="C136" s="13"/>
      <c r="D136" s="13" t="s">
        <v>1901</v>
      </c>
      <c r="E136" s="14">
        <v>1422.86</v>
      </c>
    </row>
    <row r="137" spans="1:5">
      <c r="A137" s="13" t="s">
        <v>1902</v>
      </c>
      <c r="B137" s="13"/>
      <c r="C137" s="13"/>
      <c r="D137" s="13" t="s">
        <v>1903</v>
      </c>
      <c r="E137" s="14">
        <v>3000</v>
      </c>
    </row>
    <row r="138" spans="1:5">
      <c r="A138" s="13" t="s">
        <v>1904</v>
      </c>
      <c r="B138" s="13"/>
      <c r="C138" s="13"/>
      <c r="D138" s="13" t="s">
        <v>1903</v>
      </c>
      <c r="E138" s="14">
        <v>3000</v>
      </c>
    </row>
    <row r="139" spans="1:5">
      <c r="A139" s="13" t="s">
        <v>1905</v>
      </c>
      <c r="B139" s="13"/>
      <c r="C139" s="13"/>
      <c r="D139" s="13" t="s">
        <v>228</v>
      </c>
      <c r="E139" s="14">
        <v>697.54</v>
      </c>
    </row>
    <row r="140" spans="1:5">
      <c r="A140" s="13" t="s">
        <v>1906</v>
      </c>
      <c r="B140" s="13"/>
      <c r="C140" s="13"/>
      <c r="D140" s="13" t="s">
        <v>1907</v>
      </c>
      <c r="E140" s="14">
        <v>101.12</v>
      </c>
    </row>
    <row r="141" spans="1:5">
      <c r="A141" s="13" t="s">
        <v>1908</v>
      </c>
      <c r="B141" s="13"/>
      <c r="C141" s="13"/>
      <c r="D141" s="13" t="s">
        <v>1909</v>
      </c>
      <c r="E141" s="14">
        <v>79.42</v>
      </c>
    </row>
    <row r="142" spans="1:5">
      <c r="A142" s="13" t="s">
        <v>1910</v>
      </c>
      <c r="B142" s="13"/>
      <c r="C142" s="13"/>
      <c r="D142" s="13" t="s">
        <v>1911</v>
      </c>
      <c r="E142" s="14">
        <v>13.59</v>
      </c>
    </row>
    <row r="143" spans="1:5">
      <c r="A143" s="13" t="s">
        <v>1912</v>
      </c>
      <c r="B143" s="13"/>
      <c r="C143" s="13"/>
      <c r="D143" s="13" t="s">
        <v>1913</v>
      </c>
      <c r="E143" s="14">
        <v>8.11</v>
      </c>
    </row>
    <row r="144" spans="1:5">
      <c r="A144" s="13" t="s">
        <v>1914</v>
      </c>
      <c r="B144" s="13"/>
      <c r="C144" s="13"/>
      <c r="D144" s="13" t="s">
        <v>1915</v>
      </c>
      <c r="E144" s="14">
        <v>57.18</v>
      </c>
    </row>
    <row r="145" spans="1:5">
      <c r="A145" s="13" t="s">
        <v>1916</v>
      </c>
      <c r="B145" s="13"/>
      <c r="C145" s="13"/>
      <c r="D145" s="13" t="s">
        <v>1917</v>
      </c>
      <c r="E145" s="14">
        <v>57.18</v>
      </c>
    </row>
    <row r="146" spans="1:5">
      <c r="A146" s="13" t="s">
        <v>1918</v>
      </c>
      <c r="B146" s="13"/>
      <c r="C146" s="13"/>
      <c r="D146" s="13" t="s">
        <v>1919</v>
      </c>
      <c r="E146" s="14">
        <v>539.24</v>
      </c>
    </row>
    <row r="147" spans="1:5">
      <c r="A147" s="13" t="s">
        <v>1920</v>
      </c>
      <c r="B147" s="13"/>
      <c r="C147" s="13"/>
      <c r="D147" s="13" t="s">
        <v>1919</v>
      </c>
      <c r="E147" s="14">
        <v>539.24</v>
      </c>
    </row>
    <row r="148" spans="1:5">
      <c r="A148" s="13" t="s">
        <v>1921</v>
      </c>
      <c r="B148" s="13"/>
      <c r="C148" s="13"/>
      <c r="D148" s="13" t="s">
        <v>229</v>
      </c>
      <c r="E148" s="14">
        <v>1557.79</v>
      </c>
    </row>
    <row r="149" spans="1:5">
      <c r="A149" s="13" t="s">
        <v>1922</v>
      </c>
      <c r="B149" s="13"/>
      <c r="C149" s="13"/>
      <c r="D149" s="13" t="s">
        <v>1923</v>
      </c>
      <c r="E149" s="14">
        <v>584.9</v>
      </c>
    </row>
    <row r="150" spans="1:5">
      <c r="A150" s="13" t="s">
        <v>1924</v>
      </c>
      <c r="B150" s="13"/>
      <c r="C150" s="13"/>
      <c r="D150" s="13" t="s">
        <v>1693</v>
      </c>
      <c r="E150" s="14">
        <v>92.2</v>
      </c>
    </row>
    <row r="151" spans="1:5">
      <c r="A151" s="13" t="s">
        <v>1925</v>
      </c>
      <c r="B151" s="13"/>
      <c r="C151" s="13"/>
      <c r="D151" s="13" t="s">
        <v>1926</v>
      </c>
      <c r="E151" s="14">
        <v>6.59</v>
      </c>
    </row>
    <row r="152" spans="1:5">
      <c r="A152" s="13" t="s">
        <v>1927</v>
      </c>
      <c r="B152" s="13"/>
      <c r="C152" s="13"/>
      <c r="D152" s="13" t="s">
        <v>1928</v>
      </c>
      <c r="E152" s="14">
        <v>4.98</v>
      </c>
    </row>
    <row r="153" spans="1:5">
      <c r="A153" s="13" t="s">
        <v>1929</v>
      </c>
      <c r="B153" s="13"/>
      <c r="C153" s="13"/>
      <c r="D153" s="13" t="s">
        <v>1930</v>
      </c>
      <c r="E153" s="14">
        <v>481.13</v>
      </c>
    </row>
    <row r="154" spans="1:5">
      <c r="A154" s="13" t="s">
        <v>1931</v>
      </c>
      <c r="B154" s="13"/>
      <c r="C154" s="13"/>
      <c r="D154" s="13" t="s">
        <v>1932</v>
      </c>
      <c r="E154" s="14">
        <v>0.38</v>
      </c>
    </row>
    <row r="155" spans="1:5">
      <c r="A155" s="13" t="s">
        <v>1933</v>
      </c>
      <c r="B155" s="13"/>
      <c r="C155" s="13"/>
      <c r="D155" s="13" t="s">
        <v>1934</v>
      </c>
      <c r="E155" s="14">
        <v>0.38</v>
      </c>
    </row>
    <row r="156" spans="1:5">
      <c r="A156" s="13" t="s">
        <v>1935</v>
      </c>
      <c r="B156" s="13"/>
      <c r="C156" s="13"/>
      <c r="D156" s="13" t="s">
        <v>1936</v>
      </c>
      <c r="E156" s="14">
        <v>201.45</v>
      </c>
    </row>
    <row r="157" spans="1:5">
      <c r="A157" s="13" t="s">
        <v>1937</v>
      </c>
      <c r="B157" s="13"/>
      <c r="C157" s="13"/>
      <c r="D157" s="13" t="s">
        <v>1938</v>
      </c>
      <c r="E157" s="14">
        <v>201.45</v>
      </c>
    </row>
    <row r="158" spans="1:5">
      <c r="A158" s="13" t="s">
        <v>1939</v>
      </c>
      <c r="B158" s="13"/>
      <c r="C158" s="13"/>
      <c r="D158" s="13" t="s">
        <v>1940</v>
      </c>
      <c r="E158" s="14">
        <v>4</v>
      </c>
    </row>
    <row r="159" spans="1:5">
      <c r="A159" s="13" t="s">
        <v>1941</v>
      </c>
      <c r="B159" s="13"/>
      <c r="C159" s="13"/>
      <c r="D159" s="13" t="s">
        <v>1942</v>
      </c>
      <c r="E159" s="14">
        <v>4</v>
      </c>
    </row>
    <row r="160" spans="1:5">
      <c r="A160" s="13" t="s">
        <v>1943</v>
      </c>
      <c r="B160" s="13"/>
      <c r="C160" s="13"/>
      <c r="D160" s="13" t="s">
        <v>1944</v>
      </c>
      <c r="E160" s="14">
        <v>696.88</v>
      </c>
    </row>
    <row r="161" spans="1:5">
      <c r="A161" s="13" t="s">
        <v>1945</v>
      </c>
      <c r="B161" s="13"/>
      <c r="C161" s="13"/>
      <c r="D161" s="13" t="s">
        <v>1946</v>
      </c>
      <c r="E161" s="14">
        <v>20</v>
      </c>
    </row>
    <row r="162" spans="1:5">
      <c r="A162" s="13" t="s">
        <v>1947</v>
      </c>
      <c r="B162" s="13"/>
      <c r="C162" s="13"/>
      <c r="D162" s="13" t="s">
        <v>1948</v>
      </c>
      <c r="E162" s="14">
        <v>676.88</v>
      </c>
    </row>
    <row r="163" spans="1:5">
      <c r="A163" s="13" t="s">
        <v>1949</v>
      </c>
      <c r="B163" s="13"/>
      <c r="C163" s="13"/>
      <c r="D163" s="13" t="s">
        <v>1950</v>
      </c>
      <c r="E163" s="14">
        <v>70.18</v>
      </c>
    </row>
    <row r="164" spans="1:5">
      <c r="A164" s="13" t="s">
        <v>1951</v>
      </c>
      <c r="B164" s="13"/>
      <c r="C164" s="13"/>
      <c r="D164" s="13" t="s">
        <v>1952</v>
      </c>
      <c r="E164" s="14">
        <v>22.5</v>
      </c>
    </row>
    <row r="165" spans="1:5">
      <c r="A165" s="13" t="s">
        <v>1953</v>
      </c>
      <c r="B165" s="13"/>
      <c r="C165" s="13"/>
      <c r="D165" s="13" t="s">
        <v>1950</v>
      </c>
      <c r="E165" s="14">
        <v>47.68</v>
      </c>
    </row>
    <row r="166" spans="1:5">
      <c r="A166" s="13" t="s">
        <v>1954</v>
      </c>
      <c r="B166" s="13"/>
      <c r="C166" s="13"/>
      <c r="D166" s="13" t="s">
        <v>230</v>
      </c>
      <c r="E166" s="14">
        <v>25010.85</v>
      </c>
    </row>
    <row r="167" spans="1:5">
      <c r="A167" s="13" t="s">
        <v>1955</v>
      </c>
      <c r="B167" s="13"/>
      <c r="C167" s="13"/>
      <c r="D167" s="13" t="s">
        <v>1956</v>
      </c>
      <c r="E167" s="14">
        <v>1641.22</v>
      </c>
    </row>
    <row r="168" spans="1:5">
      <c r="A168" s="13" t="s">
        <v>1957</v>
      </c>
      <c r="B168" s="13"/>
      <c r="C168" s="13"/>
      <c r="D168" s="13" t="s">
        <v>1693</v>
      </c>
      <c r="E168" s="14">
        <v>254.64</v>
      </c>
    </row>
    <row r="169" spans="1:5">
      <c r="A169" s="13" t="s">
        <v>1958</v>
      </c>
      <c r="B169" s="13"/>
      <c r="C169" s="13"/>
      <c r="D169" s="13" t="s">
        <v>1778</v>
      </c>
      <c r="E169" s="14">
        <v>39.58</v>
      </c>
    </row>
    <row r="170" spans="1:5">
      <c r="A170" s="13" t="s">
        <v>1959</v>
      </c>
      <c r="B170" s="13"/>
      <c r="C170" s="13"/>
      <c r="D170" s="13" t="s">
        <v>1960</v>
      </c>
      <c r="E170" s="14">
        <v>734.34</v>
      </c>
    </row>
    <row r="171" spans="1:5">
      <c r="A171" s="13" t="s">
        <v>1961</v>
      </c>
      <c r="B171" s="13"/>
      <c r="C171" s="13"/>
      <c r="D171" s="13" t="s">
        <v>1715</v>
      </c>
      <c r="E171" s="14">
        <v>0.88</v>
      </c>
    </row>
    <row r="172" spans="1:5">
      <c r="A172" s="13" t="s">
        <v>1962</v>
      </c>
      <c r="B172" s="13"/>
      <c r="C172" s="13"/>
      <c r="D172" s="13" t="s">
        <v>1963</v>
      </c>
      <c r="E172" s="14">
        <v>611.78</v>
      </c>
    </row>
    <row r="173" spans="1:5">
      <c r="A173" s="13" t="s">
        <v>1964</v>
      </c>
      <c r="B173" s="13"/>
      <c r="C173" s="13"/>
      <c r="D173" s="13" t="s">
        <v>1965</v>
      </c>
      <c r="E173" s="14">
        <v>1110.11</v>
      </c>
    </row>
    <row r="174" spans="1:5">
      <c r="A174" s="13" t="s">
        <v>1966</v>
      </c>
      <c r="B174" s="13"/>
      <c r="C174" s="13"/>
      <c r="D174" s="13" t="s">
        <v>1967</v>
      </c>
      <c r="E174" s="14">
        <v>266.47</v>
      </c>
    </row>
    <row r="175" spans="1:5">
      <c r="A175" s="13" t="s">
        <v>1968</v>
      </c>
      <c r="B175" s="13"/>
      <c r="C175" s="13"/>
      <c r="D175" s="13" t="s">
        <v>1969</v>
      </c>
      <c r="E175" s="14">
        <v>843.64</v>
      </c>
    </row>
    <row r="176" spans="1:5">
      <c r="A176" s="13" t="s">
        <v>1970</v>
      </c>
      <c r="B176" s="13"/>
      <c r="C176" s="13"/>
      <c r="D176" s="13" t="s">
        <v>1971</v>
      </c>
      <c r="E176" s="14">
        <v>11082.21</v>
      </c>
    </row>
    <row r="177" spans="1:5">
      <c r="A177" s="13" t="s">
        <v>1972</v>
      </c>
      <c r="B177" s="13"/>
      <c r="C177" s="13"/>
      <c r="D177" s="13" t="s">
        <v>1973</v>
      </c>
      <c r="E177" s="14">
        <v>303.45</v>
      </c>
    </row>
    <row r="178" spans="1:5">
      <c r="A178" s="13" t="s">
        <v>1974</v>
      </c>
      <c r="B178" s="13"/>
      <c r="C178" s="13"/>
      <c r="D178" s="13" t="s">
        <v>1975</v>
      </c>
      <c r="E178" s="14">
        <v>890.69</v>
      </c>
    </row>
    <row r="179" spans="1:5">
      <c r="A179" s="13" t="s">
        <v>1976</v>
      </c>
      <c r="B179" s="13"/>
      <c r="C179" s="13"/>
      <c r="D179" s="13" t="s">
        <v>1977</v>
      </c>
      <c r="E179" s="14">
        <v>7393.83</v>
      </c>
    </row>
    <row r="180" spans="1:5">
      <c r="A180" s="13" t="s">
        <v>1978</v>
      </c>
      <c r="B180" s="13"/>
      <c r="C180" s="13"/>
      <c r="D180" s="13" t="s">
        <v>1979</v>
      </c>
      <c r="E180" s="14">
        <v>2494.24</v>
      </c>
    </row>
    <row r="181" spans="1:5">
      <c r="A181" s="13" t="s">
        <v>1980</v>
      </c>
      <c r="B181" s="13"/>
      <c r="C181" s="13"/>
      <c r="D181" s="13" t="s">
        <v>1981</v>
      </c>
      <c r="E181" s="14">
        <v>567.5</v>
      </c>
    </row>
    <row r="182" spans="1:5">
      <c r="A182" s="13" t="s">
        <v>1982</v>
      </c>
      <c r="B182" s="13"/>
      <c r="C182" s="13"/>
      <c r="D182" s="13" t="s">
        <v>1983</v>
      </c>
      <c r="E182" s="14">
        <v>446.99</v>
      </c>
    </row>
    <row r="183" spans="1:5">
      <c r="A183" s="13" t="s">
        <v>1984</v>
      </c>
      <c r="B183" s="13"/>
      <c r="C183" s="13"/>
      <c r="D183" s="13" t="s">
        <v>1985</v>
      </c>
      <c r="E183" s="14">
        <v>72.38</v>
      </c>
    </row>
    <row r="184" spans="1:5">
      <c r="A184" s="13" t="s">
        <v>1986</v>
      </c>
      <c r="B184" s="13"/>
      <c r="C184" s="13"/>
      <c r="D184" s="13" t="s">
        <v>1987</v>
      </c>
      <c r="E184" s="14">
        <v>48.13</v>
      </c>
    </row>
    <row r="185" spans="1:5">
      <c r="A185" s="13" t="s">
        <v>1988</v>
      </c>
      <c r="B185" s="13"/>
      <c r="C185" s="13"/>
      <c r="D185" s="13" t="s">
        <v>1989</v>
      </c>
      <c r="E185" s="14">
        <v>2990.68</v>
      </c>
    </row>
    <row r="186" spans="1:5">
      <c r="A186" s="13" t="s">
        <v>1990</v>
      </c>
      <c r="B186" s="13"/>
      <c r="C186" s="13"/>
      <c r="D186" s="13" t="s">
        <v>1991</v>
      </c>
      <c r="E186" s="14">
        <v>1210.05</v>
      </c>
    </row>
    <row r="187" spans="1:5">
      <c r="A187" s="13" t="s">
        <v>1992</v>
      </c>
      <c r="B187" s="13"/>
      <c r="C187" s="13"/>
      <c r="D187" s="13" t="s">
        <v>1993</v>
      </c>
      <c r="E187" s="14">
        <v>407.22</v>
      </c>
    </row>
    <row r="188" spans="1:5">
      <c r="A188" s="13" t="s">
        <v>1994</v>
      </c>
      <c r="B188" s="13"/>
      <c r="C188" s="13"/>
      <c r="D188" s="13" t="s">
        <v>1995</v>
      </c>
      <c r="E188" s="14">
        <v>102.3</v>
      </c>
    </row>
    <row r="189" spans="1:5">
      <c r="A189" s="13" t="s">
        <v>1996</v>
      </c>
      <c r="B189" s="13"/>
      <c r="C189" s="13"/>
      <c r="D189" s="13" t="s">
        <v>1997</v>
      </c>
      <c r="E189" s="14">
        <v>354.81</v>
      </c>
    </row>
    <row r="190" spans="1:5">
      <c r="A190" s="13" t="s">
        <v>1998</v>
      </c>
      <c r="B190" s="13"/>
      <c r="C190" s="13"/>
      <c r="D190" s="13" t="s">
        <v>1999</v>
      </c>
      <c r="E190" s="14">
        <v>391.16</v>
      </c>
    </row>
    <row r="191" spans="1:5">
      <c r="A191" s="13" t="s">
        <v>2000</v>
      </c>
      <c r="B191" s="13"/>
      <c r="C191" s="13"/>
      <c r="D191" s="13" t="s">
        <v>2001</v>
      </c>
      <c r="E191" s="14">
        <v>525.14</v>
      </c>
    </row>
    <row r="192" spans="1:5">
      <c r="A192" s="13" t="s">
        <v>2002</v>
      </c>
      <c r="B192" s="13"/>
      <c r="C192" s="13"/>
      <c r="D192" s="13" t="s">
        <v>2003</v>
      </c>
      <c r="E192" s="14">
        <v>196.07</v>
      </c>
    </row>
    <row r="193" spans="1:5">
      <c r="A193" s="13" t="s">
        <v>2004</v>
      </c>
      <c r="B193" s="13"/>
      <c r="C193" s="13"/>
      <c r="D193" s="13" t="s">
        <v>2005</v>
      </c>
      <c r="E193" s="14">
        <v>44.83</v>
      </c>
    </row>
    <row r="194" spans="1:5">
      <c r="A194" s="13" t="s">
        <v>2006</v>
      </c>
      <c r="B194" s="13"/>
      <c r="C194" s="13"/>
      <c r="D194" s="13" t="s">
        <v>2007</v>
      </c>
      <c r="E194" s="14">
        <v>133.31</v>
      </c>
    </row>
    <row r="195" spans="1:5">
      <c r="A195" s="13" t="s">
        <v>2008</v>
      </c>
      <c r="B195" s="13"/>
      <c r="C195" s="13"/>
      <c r="D195" s="13" t="s">
        <v>2009</v>
      </c>
      <c r="E195" s="14">
        <v>6.22</v>
      </c>
    </row>
    <row r="196" spans="1:5">
      <c r="A196" s="13" t="s">
        <v>2010</v>
      </c>
      <c r="B196" s="13"/>
      <c r="C196" s="13"/>
      <c r="D196" s="13" t="s">
        <v>2011</v>
      </c>
      <c r="E196" s="14">
        <v>11.71</v>
      </c>
    </row>
    <row r="197" spans="1:5">
      <c r="A197" s="13" t="s">
        <v>2012</v>
      </c>
      <c r="B197" s="13"/>
      <c r="C197" s="13"/>
      <c r="D197" s="13" t="s">
        <v>2013</v>
      </c>
      <c r="E197" s="14">
        <v>413.92</v>
      </c>
    </row>
    <row r="198" spans="1:5">
      <c r="A198" s="13" t="s">
        <v>2014</v>
      </c>
      <c r="B198" s="13"/>
      <c r="C198" s="13"/>
      <c r="D198" s="13" t="s">
        <v>2015</v>
      </c>
      <c r="E198" s="14">
        <v>122.3</v>
      </c>
    </row>
    <row r="199" spans="1:5">
      <c r="A199" s="13" t="s">
        <v>2016</v>
      </c>
      <c r="B199" s="13"/>
      <c r="C199" s="13"/>
      <c r="D199" s="13" t="s">
        <v>2017</v>
      </c>
      <c r="E199" s="14">
        <v>291.62</v>
      </c>
    </row>
    <row r="200" spans="1:5">
      <c r="A200" s="13" t="s">
        <v>2018</v>
      </c>
      <c r="B200" s="13"/>
      <c r="C200" s="13"/>
      <c r="D200" s="13" t="s">
        <v>2019</v>
      </c>
      <c r="E200" s="14">
        <v>1005.67</v>
      </c>
    </row>
    <row r="201" spans="1:5">
      <c r="A201" s="13" t="s">
        <v>2020</v>
      </c>
      <c r="B201" s="13"/>
      <c r="C201" s="13"/>
      <c r="D201" s="13" t="s">
        <v>1693</v>
      </c>
      <c r="E201" s="14">
        <v>70.49</v>
      </c>
    </row>
    <row r="202" spans="1:5">
      <c r="A202" s="13" t="s">
        <v>2021</v>
      </c>
      <c r="B202" s="13"/>
      <c r="C202" s="13"/>
      <c r="D202" s="13" t="s">
        <v>2022</v>
      </c>
      <c r="E202" s="14">
        <v>42</v>
      </c>
    </row>
    <row r="203" spans="1:5">
      <c r="A203" s="13" t="s">
        <v>2023</v>
      </c>
      <c r="B203" s="13"/>
      <c r="C203" s="13"/>
      <c r="D203" s="13" t="s">
        <v>2024</v>
      </c>
      <c r="E203" s="14">
        <v>98.37</v>
      </c>
    </row>
    <row r="204" spans="1:5">
      <c r="A204" s="13" t="s">
        <v>2025</v>
      </c>
      <c r="B204" s="13"/>
      <c r="C204" s="13"/>
      <c r="D204" s="13" t="s">
        <v>2026</v>
      </c>
      <c r="E204" s="14">
        <v>1</v>
      </c>
    </row>
    <row r="205" spans="1:5">
      <c r="A205" s="13" t="s">
        <v>2027</v>
      </c>
      <c r="B205" s="13"/>
      <c r="C205" s="13"/>
      <c r="D205" s="13" t="s">
        <v>2028</v>
      </c>
      <c r="E205" s="14">
        <v>548.55</v>
      </c>
    </row>
    <row r="206" spans="1:5">
      <c r="A206" s="13" t="s">
        <v>2029</v>
      </c>
      <c r="B206" s="13"/>
      <c r="C206" s="13"/>
      <c r="D206" s="13" t="s">
        <v>2030</v>
      </c>
      <c r="E206" s="14">
        <v>245.26</v>
      </c>
    </row>
    <row r="207" spans="1:5">
      <c r="A207" s="13" t="s">
        <v>2031</v>
      </c>
      <c r="B207" s="13"/>
      <c r="C207" s="13"/>
      <c r="D207" s="13" t="s">
        <v>2032</v>
      </c>
      <c r="E207" s="14">
        <v>21.18</v>
      </c>
    </row>
    <row r="208" spans="1:5">
      <c r="A208" s="13" t="s">
        <v>2033</v>
      </c>
      <c r="B208" s="13"/>
      <c r="C208" s="13"/>
      <c r="D208" s="13" t="s">
        <v>1715</v>
      </c>
      <c r="E208" s="14">
        <v>17.53</v>
      </c>
    </row>
    <row r="209" spans="1:5">
      <c r="A209" s="13" t="s">
        <v>2034</v>
      </c>
      <c r="B209" s="13"/>
      <c r="C209" s="13"/>
      <c r="D209" s="13" t="s">
        <v>2035</v>
      </c>
      <c r="E209" s="14">
        <v>3.65</v>
      </c>
    </row>
    <row r="210" spans="1:5">
      <c r="A210" s="13" t="s">
        <v>2036</v>
      </c>
      <c r="B210" s="13"/>
      <c r="C210" s="13"/>
      <c r="D210" s="13" t="s">
        <v>2037</v>
      </c>
      <c r="E210" s="14">
        <v>2345.91</v>
      </c>
    </row>
    <row r="211" spans="1:5">
      <c r="A211" s="13" t="s">
        <v>2038</v>
      </c>
      <c r="B211" s="13"/>
      <c r="C211" s="13"/>
      <c r="D211" s="13" t="s">
        <v>2039</v>
      </c>
      <c r="E211" s="14">
        <v>268.31</v>
      </c>
    </row>
    <row r="212" spans="1:5">
      <c r="A212" s="13" t="s">
        <v>2040</v>
      </c>
      <c r="B212" s="13"/>
      <c r="C212" s="13"/>
      <c r="D212" s="13" t="s">
        <v>2041</v>
      </c>
      <c r="E212" s="14">
        <v>2077.6</v>
      </c>
    </row>
    <row r="213" spans="1:5">
      <c r="A213" s="13" t="s">
        <v>2042</v>
      </c>
      <c r="B213" s="13"/>
      <c r="C213" s="13"/>
      <c r="D213" s="13" t="s">
        <v>2043</v>
      </c>
      <c r="E213" s="14">
        <v>16.77</v>
      </c>
    </row>
    <row r="214" spans="1:5">
      <c r="A214" s="13" t="s">
        <v>2044</v>
      </c>
      <c r="B214" s="13"/>
      <c r="C214" s="13"/>
      <c r="D214" s="13" t="s">
        <v>2045</v>
      </c>
      <c r="E214" s="14">
        <v>16.77</v>
      </c>
    </row>
    <row r="215" spans="1:5">
      <c r="A215" s="13" t="s">
        <v>2046</v>
      </c>
      <c r="B215" s="13"/>
      <c r="C215" s="13"/>
      <c r="D215" s="13" t="s">
        <v>2047</v>
      </c>
      <c r="E215" s="14">
        <v>2413.42</v>
      </c>
    </row>
    <row r="216" spans="1:5">
      <c r="A216" s="13" t="s">
        <v>2048</v>
      </c>
      <c r="B216" s="13"/>
      <c r="C216" s="13"/>
      <c r="D216" s="13" t="s">
        <v>2049</v>
      </c>
      <c r="E216" s="14">
        <v>94.85</v>
      </c>
    </row>
    <row r="217" spans="1:5">
      <c r="A217" s="13" t="s">
        <v>2050</v>
      </c>
      <c r="B217" s="13"/>
      <c r="C217" s="13"/>
      <c r="D217" s="13" t="s">
        <v>2051</v>
      </c>
      <c r="E217" s="14">
        <v>2318.57</v>
      </c>
    </row>
    <row r="218" spans="1:5">
      <c r="A218" s="13" t="s">
        <v>2052</v>
      </c>
      <c r="B218" s="13"/>
      <c r="C218" s="13"/>
      <c r="D218" s="13" t="s">
        <v>2053</v>
      </c>
      <c r="E218" s="14">
        <v>349.33</v>
      </c>
    </row>
    <row r="219" spans="1:5">
      <c r="A219" s="13" t="s">
        <v>2054</v>
      </c>
      <c r="B219" s="13"/>
      <c r="C219" s="13"/>
      <c r="D219" s="13" t="s">
        <v>2055</v>
      </c>
      <c r="E219" s="14">
        <v>46.13</v>
      </c>
    </row>
    <row r="220" spans="1:5">
      <c r="A220" s="13" t="s">
        <v>2056</v>
      </c>
      <c r="B220" s="13"/>
      <c r="C220" s="13"/>
      <c r="D220" s="13" t="s">
        <v>2057</v>
      </c>
      <c r="E220" s="14">
        <v>303.2</v>
      </c>
    </row>
    <row r="221" spans="1:5">
      <c r="A221" s="13" t="s">
        <v>2058</v>
      </c>
      <c r="B221" s="13"/>
      <c r="C221" s="13"/>
      <c r="D221" s="13" t="s">
        <v>2059</v>
      </c>
      <c r="E221" s="14">
        <v>750.65</v>
      </c>
    </row>
    <row r="222" spans="1:5">
      <c r="A222" s="13" t="s">
        <v>2060</v>
      </c>
      <c r="B222" s="13"/>
      <c r="C222" s="13"/>
      <c r="D222" s="13" t="s">
        <v>1693</v>
      </c>
      <c r="E222" s="14">
        <v>391.22</v>
      </c>
    </row>
    <row r="223" spans="1:5">
      <c r="A223" s="13" t="s">
        <v>2061</v>
      </c>
      <c r="B223" s="13"/>
      <c r="C223" s="13"/>
      <c r="D223" s="13" t="s">
        <v>2062</v>
      </c>
      <c r="E223" s="14">
        <v>28.6</v>
      </c>
    </row>
    <row r="224" spans="1:5">
      <c r="A224" s="13" t="s">
        <v>2063</v>
      </c>
      <c r="B224" s="13"/>
      <c r="C224" s="13"/>
      <c r="D224" s="13" t="s">
        <v>1715</v>
      </c>
      <c r="E224" s="14">
        <v>172.79</v>
      </c>
    </row>
    <row r="225" spans="1:5">
      <c r="A225" s="13" t="s">
        <v>2064</v>
      </c>
      <c r="B225" s="13"/>
      <c r="C225" s="13"/>
      <c r="D225" s="13" t="s">
        <v>2065</v>
      </c>
      <c r="E225" s="14">
        <v>158.04</v>
      </c>
    </row>
    <row r="226" spans="1:5">
      <c r="A226" s="13" t="s">
        <v>2066</v>
      </c>
      <c r="B226" s="13"/>
      <c r="C226" s="13"/>
      <c r="D226" s="13" t="s">
        <v>2067</v>
      </c>
      <c r="E226" s="14">
        <v>106.21</v>
      </c>
    </row>
    <row r="227" spans="1:5">
      <c r="A227" s="13" t="s">
        <v>2068</v>
      </c>
      <c r="B227" s="13"/>
      <c r="C227" s="13"/>
      <c r="D227" s="13" t="s">
        <v>2067</v>
      </c>
      <c r="E227" s="14">
        <v>106.21</v>
      </c>
    </row>
    <row r="228" spans="1:5">
      <c r="A228" s="13" t="s">
        <v>2069</v>
      </c>
      <c r="B228" s="13"/>
      <c r="C228" s="13"/>
      <c r="D228" s="13" t="s">
        <v>231</v>
      </c>
      <c r="E228" s="14">
        <v>13185.52</v>
      </c>
    </row>
    <row r="229" spans="1:5">
      <c r="A229" s="13" t="s">
        <v>2070</v>
      </c>
      <c r="B229" s="13"/>
      <c r="C229" s="13"/>
      <c r="D229" s="13" t="s">
        <v>2071</v>
      </c>
      <c r="E229" s="14">
        <v>942.84</v>
      </c>
    </row>
    <row r="230" spans="1:5">
      <c r="A230" s="13" t="s">
        <v>2072</v>
      </c>
      <c r="B230" s="13"/>
      <c r="C230" s="13"/>
      <c r="D230" s="13" t="s">
        <v>1693</v>
      </c>
      <c r="E230" s="14">
        <v>176.53</v>
      </c>
    </row>
    <row r="231" spans="1:5">
      <c r="A231" s="13" t="s">
        <v>2073</v>
      </c>
      <c r="B231" s="13"/>
      <c r="C231" s="13"/>
      <c r="D231" s="13" t="s">
        <v>1778</v>
      </c>
      <c r="E231" s="14">
        <v>22.25</v>
      </c>
    </row>
    <row r="232" spans="1:5">
      <c r="A232" s="13" t="s">
        <v>2074</v>
      </c>
      <c r="B232" s="13"/>
      <c r="C232" s="13"/>
      <c r="D232" s="13" t="s">
        <v>2075</v>
      </c>
      <c r="E232" s="14">
        <v>744.06</v>
      </c>
    </row>
    <row r="233" spans="1:5">
      <c r="A233" s="13" t="s">
        <v>2076</v>
      </c>
      <c r="B233" s="13"/>
      <c r="C233" s="13"/>
      <c r="D233" s="13" t="s">
        <v>2077</v>
      </c>
      <c r="E233" s="14">
        <v>1340.54</v>
      </c>
    </row>
    <row r="234" spans="1:5">
      <c r="A234" s="13" t="s">
        <v>2078</v>
      </c>
      <c r="B234" s="13"/>
      <c r="C234" s="13"/>
      <c r="D234" s="13" t="s">
        <v>2079</v>
      </c>
      <c r="E234" s="14">
        <v>175.1</v>
      </c>
    </row>
    <row r="235" spans="1:5">
      <c r="A235" s="13" t="s">
        <v>2080</v>
      </c>
      <c r="B235" s="13"/>
      <c r="C235" s="13"/>
      <c r="D235" s="13" t="s">
        <v>2081</v>
      </c>
      <c r="E235" s="14">
        <v>1165.44</v>
      </c>
    </row>
    <row r="236" spans="1:5">
      <c r="A236" s="13" t="s">
        <v>2082</v>
      </c>
      <c r="B236" s="13"/>
      <c r="C236" s="13"/>
      <c r="D236" s="13" t="s">
        <v>2083</v>
      </c>
      <c r="E236" s="14">
        <v>3403.52</v>
      </c>
    </row>
    <row r="237" spans="1:5">
      <c r="A237" s="13" t="s">
        <v>2084</v>
      </c>
      <c r="B237" s="13"/>
      <c r="C237" s="13"/>
      <c r="D237" s="13" t="s">
        <v>2085</v>
      </c>
      <c r="E237" s="14">
        <v>757.16</v>
      </c>
    </row>
    <row r="238" spans="1:5">
      <c r="A238" s="13" t="s">
        <v>2086</v>
      </c>
      <c r="B238" s="13"/>
      <c r="C238" s="13"/>
      <c r="D238" s="13" t="s">
        <v>2087</v>
      </c>
      <c r="E238" s="14">
        <v>465.58</v>
      </c>
    </row>
    <row r="239" spans="1:5">
      <c r="A239" s="13" t="s">
        <v>2088</v>
      </c>
      <c r="B239" s="13"/>
      <c r="C239" s="13"/>
      <c r="D239" s="13" t="s">
        <v>2089</v>
      </c>
      <c r="E239" s="14">
        <v>1658.37</v>
      </c>
    </row>
    <row r="240" spans="1:5">
      <c r="A240" s="13" t="s">
        <v>2090</v>
      </c>
      <c r="B240" s="13"/>
      <c r="C240" s="13"/>
      <c r="D240" s="13" t="s">
        <v>2091</v>
      </c>
      <c r="E240" s="14">
        <v>13.92</v>
      </c>
    </row>
    <row r="241" spans="1:5">
      <c r="A241" s="13" t="s">
        <v>2092</v>
      </c>
      <c r="B241" s="13"/>
      <c r="C241" s="13"/>
      <c r="D241" s="13" t="s">
        <v>2093</v>
      </c>
      <c r="E241" s="14">
        <v>508.49</v>
      </c>
    </row>
    <row r="242" spans="1:5">
      <c r="A242" s="13" t="s">
        <v>2094</v>
      </c>
      <c r="B242" s="13"/>
      <c r="C242" s="13"/>
      <c r="D242" s="13" t="s">
        <v>2095</v>
      </c>
      <c r="E242" s="14">
        <v>3595.8</v>
      </c>
    </row>
    <row r="243" spans="1:5">
      <c r="A243" s="13" t="s">
        <v>2096</v>
      </c>
      <c r="B243" s="13"/>
      <c r="C243" s="13"/>
      <c r="D243" s="13" t="s">
        <v>2097</v>
      </c>
      <c r="E243" s="14">
        <v>3559.77</v>
      </c>
    </row>
    <row r="244" spans="1:5">
      <c r="A244" s="13" t="s">
        <v>2098</v>
      </c>
      <c r="B244" s="13"/>
      <c r="C244" s="13"/>
      <c r="D244" s="13" t="s">
        <v>2099</v>
      </c>
      <c r="E244" s="14">
        <v>36.03</v>
      </c>
    </row>
    <row r="245" spans="1:5">
      <c r="A245" s="13" t="s">
        <v>2100</v>
      </c>
      <c r="B245" s="13"/>
      <c r="C245" s="13"/>
      <c r="D245" s="13" t="s">
        <v>2101</v>
      </c>
      <c r="E245" s="14">
        <v>3510.36</v>
      </c>
    </row>
    <row r="246" spans="1:5">
      <c r="A246" s="13" t="s">
        <v>2102</v>
      </c>
      <c r="B246" s="13"/>
      <c r="C246" s="13"/>
      <c r="D246" s="13" t="s">
        <v>2103</v>
      </c>
      <c r="E246" s="14">
        <v>605.41</v>
      </c>
    </row>
    <row r="247" spans="1:5">
      <c r="A247" s="13" t="s">
        <v>2104</v>
      </c>
      <c r="B247" s="13"/>
      <c r="C247" s="13"/>
      <c r="D247" s="13" t="s">
        <v>2105</v>
      </c>
      <c r="E247" s="14">
        <v>2844</v>
      </c>
    </row>
    <row r="248" spans="1:5">
      <c r="A248" s="13" t="s">
        <v>2106</v>
      </c>
      <c r="B248" s="13"/>
      <c r="C248" s="13"/>
      <c r="D248" s="13" t="s">
        <v>2107</v>
      </c>
      <c r="E248" s="14">
        <v>60.95</v>
      </c>
    </row>
    <row r="249" spans="1:5">
      <c r="A249" s="13" t="s">
        <v>2108</v>
      </c>
      <c r="B249" s="13"/>
      <c r="C249" s="13"/>
      <c r="D249" s="13" t="s">
        <v>2109</v>
      </c>
      <c r="E249" s="14">
        <v>48.7</v>
      </c>
    </row>
    <row r="250" spans="1:5">
      <c r="A250" s="13" t="s">
        <v>2110</v>
      </c>
      <c r="B250" s="13"/>
      <c r="C250" s="13"/>
      <c r="D250" s="13" t="s">
        <v>2111</v>
      </c>
      <c r="E250" s="14">
        <v>48.7</v>
      </c>
    </row>
    <row r="251" spans="1:5">
      <c r="A251" s="13" t="s">
        <v>2112</v>
      </c>
      <c r="B251" s="13"/>
      <c r="C251" s="13"/>
      <c r="D251" s="13" t="s">
        <v>2113</v>
      </c>
      <c r="E251" s="14">
        <v>323.76</v>
      </c>
    </row>
    <row r="252" spans="1:5">
      <c r="A252" s="13" t="s">
        <v>2114</v>
      </c>
      <c r="B252" s="13"/>
      <c r="C252" s="13"/>
      <c r="D252" s="13" t="s">
        <v>1693</v>
      </c>
      <c r="E252" s="14">
        <v>90.85</v>
      </c>
    </row>
    <row r="253" spans="1:5">
      <c r="A253" s="13" t="s">
        <v>2115</v>
      </c>
      <c r="B253" s="13"/>
      <c r="C253" s="13"/>
      <c r="D253" s="13" t="s">
        <v>1715</v>
      </c>
      <c r="E253" s="14">
        <v>218.25</v>
      </c>
    </row>
    <row r="254" spans="1:5">
      <c r="A254" s="13" t="s">
        <v>2116</v>
      </c>
      <c r="B254" s="13"/>
      <c r="C254" s="13"/>
      <c r="D254" s="13" t="s">
        <v>2117</v>
      </c>
      <c r="E254" s="14">
        <v>14.66</v>
      </c>
    </row>
    <row r="255" spans="1:5">
      <c r="A255" s="13" t="s">
        <v>2118</v>
      </c>
      <c r="B255" s="13"/>
      <c r="C255" s="13"/>
      <c r="D255" s="13" t="s">
        <v>2119</v>
      </c>
      <c r="E255" s="14">
        <v>20</v>
      </c>
    </row>
    <row r="256" spans="1:5">
      <c r="A256" s="13" t="s">
        <v>2120</v>
      </c>
      <c r="B256" s="13"/>
      <c r="C256" s="13"/>
      <c r="D256" s="13" t="s">
        <v>2121</v>
      </c>
      <c r="E256" s="14">
        <v>20</v>
      </c>
    </row>
    <row r="257" spans="1:5">
      <c r="A257" s="13" t="s">
        <v>2122</v>
      </c>
      <c r="B257" s="13"/>
      <c r="C257" s="13"/>
      <c r="D257" s="13" t="s">
        <v>232</v>
      </c>
      <c r="E257" s="14">
        <v>1350.11</v>
      </c>
    </row>
    <row r="258" spans="1:5">
      <c r="A258" s="13" t="s">
        <v>2123</v>
      </c>
      <c r="B258" s="13"/>
      <c r="C258" s="13"/>
      <c r="D258" s="13" t="s">
        <v>2124</v>
      </c>
      <c r="E258" s="14">
        <v>268.43</v>
      </c>
    </row>
    <row r="259" spans="1:5">
      <c r="A259" s="13" t="s">
        <v>2125</v>
      </c>
      <c r="B259" s="13"/>
      <c r="C259" s="13"/>
      <c r="D259" s="13" t="s">
        <v>2126</v>
      </c>
      <c r="E259" s="14">
        <v>268.43</v>
      </c>
    </row>
    <row r="260" spans="1:5">
      <c r="A260" s="13" t="s">
        <v>2127</v>
      </c>
      <c r="B260" s="13"/>
      <c r="C260" s="13"/>
      <c r="D260" s="13" t="s">
        <v>2128</v>
      </c>
      <c r="E260" s="14">
        <v>271.64</v>
      </c>
    </row>
    <row r="261" spans="1:5">
      <c r="A261" s="13" t="s">
        <v>2129</v>
      </c>
      <c r="B261" s="13"/>
      <c r="C261" s="13"/>
      <c r="D261" s="13" t="s">
        <v>2130</v>
      </c>
      <c r="E261" s="14">
        <v>271.64</v>
      </c>
    </row>
    <row r="262" spans="1:5">
      <c r="A262" s="13" t="s">
        <v>2131</v>
      </c>
      <c r="B262" s="13"/>
      <c r="C262" s="13"/>
      <c r="D262" s="13" t="s">
        <v>2132</v>
      </c>
      <c r="E262" s="14">
        <v>61.04</v>
      </c>
    </row>
    <row r="263" spans="1:5">
      <c r="A263" s="13" t="s">
        <v>2133</v>
      </c>
      <c r="B263" s="13"/>
      <c r="C263" s="13"/>
      <c r="D263" s="13" t="s">
        <v>2134</v>
      </c>
      <c r="E263" s="14">
        <v>11.37</v>
      </c>
    </row>
    <row r="264" spans="1:5">
      <c r="A264" s="13" t="s">
        <v>2135</v>
      </c>
      <c r="B264" s="13"/>
      <c r="C264" s="13"/>
      <c r="D264" s="13" t="s">
        <v>2136</v>
      </c>
      <c r="E264" s="14">
        <v>27</v>
      </c>
    </row>
    <row r="265" spans="1:5">
      <c r="A265" s="13" t="s">
        <v>2137</v>
      </c>
      <c r="B265" s="13"/>
      <c r="C265" s="13"/>
      <c r="D265" s="13" t="s">
        <v>2138</v>
      </c>
      <c r="E265" s="14">
        <v>22.67</v>
      </c>
    </row>
    <row r="266" spans="1:5">
      <c r="A266" s="13" t="s">
        <v>2139</v>
      </c>
      <c r="B266" s="13"/>
      <c r="C266" s="13"/>
      <c r="D266" s="13" t="s">
        <v>2140</v>
      </c>
      <c r="E266" s="14">
        <v>670.89</v>
      </c>
    </row>
    <row r="267" spans="1:5">
      <c r="A267" s="13" t="s">
        <v>2141</v>
      </c>
      <c r="B267" s="13"/>
      <c r="C267" s="13"/>
      <c r="D267" s="13" t="s">
        <v>2142</v>
      </c>
      <c r="E267" s="14">
        <v>3.8</v>
      </c>
    </row>
    <row r="268" spans="1:5">
      <c r="A268" s="13" t="s">
        <v>2143</v>
      </c>
      <c r="B268" s="13"/>
      <c r="C268" s="13"/>
      <c r="D268" s="13" t="s">
        <v>2144</v>
      </c>
      <c r="E268" s="14">
        <v>667.09</v>
      </c>
    </row>
    <row r="269" spans="1:5">
      <c r="A269" s="13" t="s">
        <v>2145</v>
      </c>
      <c r="B269" s="13"/>
      <c r="C269" s="13"/>
      <c r="D269" s="13" t="s">
        <v>2146</v>
      </c>
      <c r="E269" s="14">
        <v>78.11</v>
      </c>
    </row>
    <row r="270" spans="1:5">
      <c r="A270" s="13" t="s">
        <v>2147</v>
      </c>
      <c r="B270" s="13"/>
      <c r="C270" s="13"/>
      <c r="D270" s="13" t="s">
        <v>2146</v>
      </c>
      <c r="E270" s="14">
        <v>78.11</v>
      </c>
    </row>
    <row r="271" spans="1:5">
      <c r="A271" s="13" t="s">
        <v>2148</v>
      </c>
      <c r="B271" s="13"/>
      <c r="C271" s="13"/>
      <c r="D271" s="13" t="s">
        <v>233</v>
      </c>
      <c r="E271" s="14">
        <v>13231.13</v>
      </c>
    </row>
    <row r="272" spans="1:5">
      <c r="A272" s="13" t="s">
        <v>2149</v>
      </c>
      <c r="B272" s="13"/>
      <c r="C272" s="13"/>
      <c r="D272" s="13" t="s">
        <v>2150</v>
      </c>
      <c r="E272" s="14">
        <v>6666.99</v>
      </c>
    </row>
    <row r="273" spans="1:5">
      <c r="A273" s="13" t="s">
        <v>2151</v>
      </c>
      <c r="B273" s="13"/>
      <c r="C273" s="13"/>
      <c r="D273" s="13" t="s">
        <v>1693</v>
      </c>
      <c r="E273" s="14">
        <v>178.88</v>
      </c>
    </row>
    <row r="274" spans="1:5">
      <c r="A274" s="13" t="s">
        <v>2152</v>
      </c>
      <c r="B274" s="13"/>
      <c r="C274" s="13"/>
      <c r="D274" s="13" t="s">
        <v>1778</v>
      </c>
      <c r="E274" s="14">
        <v>55.18</v>
      </c>
    </row>
    <row r="275" spans="1:5">
      <c r="A275" s="13" t="s">
        <v>2153</v>
      </c>
      <c r="B275" s="13"/>
      <c r="C275" s="13"/>
      <c r="D275" s="13" t="s">
        <v>2154</v>
      </c>
      <c r="E275" s="14">
        <v>1362.64</v>
      </c>
    </row>
    <row r="276" spans="1:5">
      <c r="A276" s="13" t="s">
        <v>2155</v>
      </c>
      <c r="B276" s="13"/>
      <c r="C276" s="13"/>
      <c r="D276" s="13" t="s">
        <v>2156</v>
      </c>
      <c r="E276" s="14">
        <v>206.02</v>
      </c>
    </row>
    <row r="277" spans="1:5">
      <c r="A277" s="13" t="s">
        <v>2157</v>
      </c>
      <c r="B277" s="13"/>
      <c r="C277" s="13"/>
      <c r="D277" s="13" t="s">
        <v>2158</v>
      </c>
      <c r="E277" s="14">
        <v>4864.27</v>
      </c>
    </row>
    <row r="278" spans="1:5">
      <c r="A278" s="13" t="s">
        <v>2159</v>
      </c>
      <c r="B278" s="13"/>
      <c r="C278" s="13"/>
      <c r="D278" s="13" t="s">
        <v>2160</v>
      </c>
      <c r="E278" s="14">
        <v>5595.51</v>
      </c>
    </row>
    <row r="279" spans="1:5">
      <c r="A279" s="13" t="s">
        <v>2161</v>
      </c>
      <c r="B279" s="13"/>
      <c r="C279" s="13"/>
      <c r="D279" s="13" t="s">
        <v>2162</v>
      </c>
      <c r="E279" s="14">
        <v>643.13</v>
      </c>
    </row>
    <row r="280" spans="1:5">
      <c r="A280" s="13" t="s">
        <v>2163</v>
      </c>
      <c r="B280" s="13"/>
      <c r="C280" s="13"/>
      <c r="D280" s="13" t="s">
        <v>2164</v>
      </c>
      <c r="E280" s="14">
        <v>4952.38</v>
      </c>
    </row>
    <row r="281" spans="1:5">
      <c r="A281" s="13" t="s">
        <v>2165</v>
      </c>
      <c r="B281" s="13"/>
      <c r="C281" s="13"/>
      <c r="D281" s="13" t="s">
        <v>2166</v>
      </c>
      <c r="E281" s="14">
        <v>968.63</v>
      </c>
    </row>
    <row r="282" spans="1:5">
      <c r="A282" s="13" t="s">
        <v>2167</v>
      </c>
      <c r="B282" s="13"/>
      <c r="C282" s="13"/>
      <c r="D282" s="13" t="s">
        <v>2166</v>
      </c>
      <c r="E282" s="14">
        <v>968.63</v>
      </c>
    </row>
    <row r="283" spans="1:5">
      <c r="A283" s="13" t="s">
        <v>2168</v>
      </c>
      <c r="B283" s="13"/>
      <c r="C283" s="13"/>
      <c r="D283" s="13" t="s">
        <v>234</v>
      </c>
      <c r="E283" s="14">
        <v>49722.35</v>
      </c>
    </row>
    <row r="284" spans="1:5">
      <c r="A284" s="13" t="s">
        <v>2169</v>
      </c>
      <c r="B284" s="13"/>
      <c r="C284" s="13"/>
      <c r="D284" s="13" t="s">
        <v>2170</v>
      </c>
      <c r="E284" s="14">
        <v>27963.86</v>
      </c>
    </row>
    <row r="285" spans="1:5">
      <c r="A285" s="13" t="s">
        <v>2171</v>
      </c>
      <c r="B285" s="13"/>
      <c r="C285" s="13"/>
      <c r="D285" s="13" t="s">
        <v>1693</v>
      </c>
      <c r="E285" s="14">
        <v>162.56</v>
      </c>
    </row>
    <row r="286" spans="1:5">
      <c r="A286" s="13" t="s">
        <v>2172</v>
      </c>
      <c r="B286" s="13"/>
      <c r="C286" s="13"/>
      <c r="D286" s="13" t="s">
        <v>1715</v>
      </c>
      <c r="E286" s="14">
        <v>1840.26</v>
      </c>
    </row>
    <row r="287" spans="1:5">
      <c r="A287" s="13" t="s">
        <v>2173</v>
      </c>
      <c r="B287" s="13"/>
      <c r="C287" s="13"/>
      <c r="D287" s="13" t="s">
        <v>2174</v>
      </c>
      <c r="E287" s="14">
        <v>206.8</v>
      </c>
    </row>
    <row r="288" spans="1:5">
      <c r="A288" s="13" t="s">
        <v>2175</v>
      </c>
      <c r="B288" s="13"/>
      <c r="C288" s="13"/>
      <c r="D288" s="13" t="s">
        <v>2176</v>
      </c>
      <c r="E288" s="14">
        <v>737.49</v>
      </c>
    </row>
    <row r="289" spans="1:5">
      <c r="A289" s="13" t="s">
        <v>2177</v>
      </c>
      <c r="B289" s="13"/>
      <c r="C289" s="13"/>
      <c r="D289" s="13" t="s">
        <v>2178</v>
      </c>
      <c r="E289" s="14">
        <v>59.2</v>
      </c>
    </row>
    <row r="290" spans="1:5">
      <c r="A290" s="13" t="s">
        <v>2179</v>
      </c>
      <c r="B290" s="13"/>
      <c r="C290" s="13"/>
      <c r="D290" s="13" t="s">
        <v>2180</v>
      </c>
      <c r="E290" s="14">
        <v>109.09</v>
      </c>
    </row>
    <row r="291" spans="1:5">
      <c r="A291" s="13" t="s">
        <v>2181</v>
      </c>
      <c r="B291" s="13"/>
      <c r="C291" s="13"/>
      <c r="D291" s="13" t="s">
        <v>2182</v>
      </c>
      <c r="E291" s="14">
        <v>7883.22</v>
      </c>
    </row>
    <row r="292" spans="1:5">
      <c r="A292" s="13" t="s">
        <v>2183</v>
      </c>
      <c r="B292" s="13"/>
      <c r="C292" s="13"/>
      <c r="D292" s="13" t="s">
        <v>2184</v>
      </c>
      <c r="E292" s="14">
        <v>4265.31</v>
      </c>
    </row>
    <row r="293" spans="1:5">
      <c r="A293" s="13" t="s">
        <v>2185</v>
      </c>
      <c r="B293" s="13"/>
      <c r="C293" s="13"/>
      <c r="D293" s="13" t="s">
        <v>2186</v>
      </c>
      <c r="E293" s="14">
        <v>233.77</v>
      </c>
    </row>
    <row r="294" spans="1:5">
      <c r="A294" s="13" t="s">
        <v>2187</v>
      </c>
      <c r="B294" s="13"/>
      <c r="C294" s="13"/>
      <c r="D294" s="13" t="s">
        <v>2188</v>
      </c>
      <c r="E294" s="14">
        <v>878.93</v>
      </c>
    </row>
    <row r="295" spans="1:5">
      <c r="A295" s="13" t="s">
        <v>2189</v>
      </c>
      <c r="B295" s="13"/>
      <c r="C295" s="13"/>
      <c r="D295" s="13" t="s">
        <v>2190</v>
      </c>
      <c r="E295" s="14">
        <v>50</v>
      </c>
    </row>
    <row r="296" spans="1:5">
      <c r="A296" s="13" t="s">
        <v>2191</v>
      </c>
      <c r="B296" s="13"/>
      <c r="C296" s="13"/>
      <c r="D296" s="13" t="s">
        <v>2192</v>
      </c>
      <c r="E296" s="14">
        <v>2687.23</v>
      </c>
    </row>
    <row r="297" spans="1:5">
      <c r="A297" s="13" t="s">
        <v>2193</v>
      </c>
      <c r="B297" s="13"/>
      <c r="C297" s="13"/>
      <c r="D297" s="13" t="s">
        <v>2194</v>
      </c>
      <c r="E297" s="14">
        <v>5756.68</v>
      </c>
    </row>
    <row r="298" spans="1:5">
      <c r="A298" s="13" t="s">
        <v>2195</v>
      </c>
      <c r="B298" s="13"/>
      <c r="C298" s="13"/>
      <c r="D298" s="13" t="s">
        <v>2196</v>
      </c>
      <c r="E298" s="14">
        <v>3093.32</v>
      </c>
    </row>
    <row r="299" spans="1:5">
      <c r="A299" s="13" t="s">
        <v>2197</v>
      </c>
      <c r="B299" s="13"/>
      <c r="C299" s="13"/>
      <c r="D299" s="13" t="s">
        <v>2198</v>
      </c>
      <c r="E299" s="14">
        <v>868.88</v>
      </c>
    </row>
    <row r="300" spans="1:5">
      <c r="A300" s="13" t="s">
        <v>2199</v>
      </c>
      <c r="B300" s="13"/>
      <c r="C300" s="13"/>
      <c r="D300" s="13" t="s">
        <v>2200</v>
      </c>
      <c r="E300" s="14">
        <v>752.07</v>
      </c>
    </row>
    <row r="301" spans="1:5">
      <c r="A301" s="13" t="s">
        <v>2201</v>
      </c>
      <c r="B301" s="13"/>
      <c r="C301" s="13"/>
      <c r="D301" s="13" t="s">
        <v>2202</v>
      </c>
      <c r="E301" s="14">
        <v>15</v>
      </c>
    </row>
    <row r="302" spans="1:5">
      <c r="A302" s="13" t="s">
        <v>2203</v>
      </c>
      <c r="B302" s="13"/>
      <c r="C302" s="13"/>
      <c r="D302" s="13" t="s">
        <v>2204</v>
      </c>
      <c r="E302" s="14">
        <v>60.01</v>
      </c>
    </row>
    <row r="303" spans="1:5">
      <c r="A303" s="13" t="s">
        <v>2205</v>
      </c>
      <c r="B303" s="13"/>
      <c r="C303" s="13"/>
      <c r="D303" s="13" t="s">
        <v>2206</v>
      </c>
      <c r="E303" s="14">
        <v>3</v>
      </c>
    </row>
    <row r="304" spans="1:5">
      <c r="A304" s="13" t="s">
        <v>2207</v>
      </c>
      <c r="B304" s="13"/>
      <c r="C304" s="13"/>
      <c r="D304" s="13" t="s">
        <v>2208</v>
      </c>
      <c r="E304" s="14">
        <v>8</v>
      </c>
    </row>
    <row r="305" spans="1:5">
      <c r="A305" s="13" t="s">
        <v>2209</v>
      </c>
      <c r="B305" s="13"/>
      <c r="C305" s="13"/>
      <c r="D305" s="13" t="s">
        <v>2210</v>
      </c>
      <c r="E305" s="14">
        <v>5.55</v>
      </c>
    </row>
    <row r="306" spans="1:5">
      <c r="A306" s="13" t="s">
        <v>2211</v>
      </c>
      <c r="B306" s="13"/>
      <c r="C306" s="13"/>
      <c r="D306" s="13" t="s">
        <v>2212</v>
      </c>
      <c r="E306" s="14">
        <v>25.25</v>
      </c>
    </row>
    <row r="307" spans="1:5">
      <c r="A307" s="13" t="s">
        <v>2213</v>
      </c>
      <c r="B307" s="13"/>
      <c r="C307" s="13"/>
      <c r="D307" s="13" t="s">
        <v>2214</v>
      </c>
      <c r="E307" s="14">
        <v>15818.29</v>
      </c>
    </row>
    <row r="308" spans="1:5">
      <c r="A308" s="13" t="s">
        <v>2215</v>
      </c>
      <c r="B308" s="13"/>
      <c r="C308" s="13"/>
      <c r="D308" s="13" t="s">
        <v>1693</v>
      </c>
      <c r="E308" s="14">
        <v>82.2</v>
      </c>
    </row>
    <row r="309" spans="1:5">
      <c r="A309" s="13" t="s">
        <v>2216</v>
      </c>
      <c r="B309" s="13"/>
      <c r="C309" s="13"/>
      <c r="D309" s="13" t="s">
        <v>2217</v>
      </c>
      <c r="E309" s="14">
        <v>67.29</v>
      </c>
    </row>
    <row r="310" spans="1:5">
      <c r="A310" s="13" t="s">
        <v>2218</v>
      </c>
      <c r="B310" s="13"/>
      <c r="C310" s="13"/>
      <c r="D310" s="13" t="s">
        <v>2219</v>
      </c>
      <c r="E310" s="14">
        <v>4801</v>
      </c>
    </row>
    <row r="311" spans="1:5">
      <c r="A311" s="13" t="s">
        <v>2220</v>
      </c>
      <c r="B311" s="13"/>
      <c r="C311" s="13"/>
      <c r="D311" s="13" t="s">
        <v>2221</v>
      </c>
      <c r="E311" s="14">
        <v>32.54</v>
      </c>
    </row>
    <row r="312" spans="1:5">
      <c r="A312" s="13" t="s">
        <v>2222</v>
      </c>
      <c r="B312" s="13"/>
      <c r="C312" s="13"/>
      <c r="D312" s="13" t="s">
        <v>2223</v>
      </c>
      <c r="E312" s="14">
        <v>4.4</v>
      </c>
    </row>
    <row r="313" spans="1:5">
      <c r="A313" s="13" t="s">
        <v>2224</v>
      </c>
      <c r="B313" s="13"/>
      <c r="C313" s="13"/>
      <c r="D313" s="13" t="s">
        <v>2225</v>
      </c>
      <c r="E313" s="14">
        <v>10</v>
      </c>
    </row>
    <row r="314" spans="1:5">
      <c r="A314" s="13" t="s">
        <v>2226</v>
      </c>
      <c r="B314" s="13"/>
      <c r="C314" s="13"/>
      <c r="D314" s="13" t="s">
        <v>2227</v>
      </c>
      <c r="E314" s="14">
        <v>346.81</v>
      </c>
    </row>
    <row r="315" spans="1:5">
      <c r="A315" s="13" t="s">
        <v>2228</v>
      </c>
      <c r="B315" s="13"/>
      <c r="C315" s="13"/>
      <c r="D315" s="13" t="s">
        <v>2229</v>
      </c>
      <c r="E315" s="14">
        <v>2021</v>
      </c>
    </row>
    <row r="316" spans="1:5">
      <c r="A316" s="13" t="s">
        <v>2230</v>
      </c>
      <c r="B316" s="13"/>
      <c r="C316" s="13"/>
      <c r="D316" s="13" t="s">
        <v>2231</v>
      </c>
      <c r="E316" s="14">
        <v>1400</v>
      </c>
    </row>
    <row r="317" spans="1:5">
      <c r="A317" s="13" t="s">
        <v>2232</v>
      </c>
      <c r="B317" s="13"/>
      <c r="C317" s="13"/>
      <c r="D317" s="13" t="s">
        <v>2233</v>
      </c>
      <c r="E317" s="14">
        <v>39.37</v>
      </c>
    </row>
    <row r="318" spans="1:5">
      <c r="A318" s="13" t="s">
        <v>2234</v>
      </c>
      <c r="B318" s="13"/>
      <c r="C318" s="13"/>
      <c r="D318" s="13" t="s">
        <v>2235</v>
      </c>
      <c r="E318" s="14">
        <v>7013.68</v>
      </c>
    </row>
    <row r="319" spans="1:5">
      <c r="A319" s="13" t="s">
        <v>2236</v>
      </c>
      <c r="B319" s="13"/>
      <c r="C319" s="13"/>
      <c r="D319" s="13" t="s">
        <v>2237</v>
      </c>
      <c r="E319" s="14">
        <v>3623.15</v>
      </c>
    </row>
    <row r="320" spans="1:5">
      <c r="A320" s="13" t="s">
        <v>2238</v>
      </c>
      <c r="B320" s="13"/>
      <c r="C320" s="13"/>
      <c r="D320" s="13" t="s">
        <v>2239</v>
      </c>
      <c r="E320" s="14">
        <v>329.41</v>
      </c>
    </row>
    <row r="321" spans="1:5">
      <c r="A321" s="13" t="s">
        <v>2240</v>
      </c>
      <c r="B321" s="13"/>
      <c r="C321" s="13"/>
      <c r="D321" s="13" t="s">
        <v>2241</v>
      </c>
      <c r="E321" s="14">
        <v>100</v>
      </c>
    </row>
    <row r="322" spans="1:5">
      <c r="A322" s="13" t="s">
        <v>2242</v>
      </c>
      <c r="B322" s="13"/>
      <c r="C322" s="13"/>
      <c r="D322" s="13" t="s">
        <v>2243</v>
      </c>
      <c r="E322" s="14">
        <v>86.33</v>
      </c>
    </row>
    <row r="323" spans="1:5">
      <c r="A323" s="13" t="s">
        <v>2244</v>
      </c>
      <c r="B323" s="13"/>
      <c r="C323" s="13"/>
      <c r="D323" s="13" t="s">
        <v>2245</v>
      </c>
      <c r="E323" s="14">
        <v>15.01</v>
      </c>
    </row>
    <row r="324" spans="1:5">
      <c r="A324" s="13" t="s">
        <v>2246</v>
      </c>
      <c r="B324" s="13"/>
      <c r="C324" s="13"/>
      <c r="D324" s="13" t="s">
        <v>1715</v>
      </c>
      <c r="E324" s="14">
        <v>113.55</v>
      </c>
    </row>
    <row r="325" spans="1:5">
      <c r="A325" s="13" t="s">
        <v>2247</v>
      </c>
      <c r="B325" s="13"/>
      <c r="C325" s="13"/>
      <c r="D325" s="13" t="s">
        <v>2248</v>
      </c>
      <c r="E325" s="14">
        <v>2978.85</v>
      </c>
    </row>
    <row r="326" spans="1:5">
      <c r="A326" s="13" t="s">
        <v>2249</v>
      </c>
      <c r="B326" s="13"/>
      <c r="C326" s="13"/>
      <c r="D326" s="13" t="s">
        <v>2250</v>
      </c>
      <c r="E326" s="14">
        <v>1267.66</v>
      </c>
    </row>
    <row r="327" spans="1:5">
      <c r="A327" s="13" t="s">
        <v>2251</v>
      </c>
      <c r="B327" s="13"/>
      <c r="C327" s="13"/>
      <c r="D327" s="13" t="s">
        <v>2252</v>
      </c>
      <c r="E327" s="14">
        <v>225</v>
      </c>
    </row>
    <row r="328" spans="1:5">
      <c r="A328" s="13" t="s">
        <v>2253</v>
      </c>
      <c r="B328" s="13"/>
      <c r="C328" s="13"/>
      <c r="D328" s="13" t="s">
        <v>2254</v>
      </c>
      <c r="E328" s="14">
        <v>374.52</v>
      </c>
    </row>
    <row r="329" spans="1:5">
      <c r="A329" s="13" t="s">
        <v>2255</v>
      </c>
      <c r="B329" s="13"/>
      <c r="C329" s="13"/>
      <c r="D329" s="13" t="s">
        <v>2256</v>
      </c>
      <c r="E329" s="14">
        <v>659.32</v>
      </c>
    </row>
    <row r="330" spans="1:5">
      <c r="A330" s="13" t="s">
        <v>2257</v>
      </c>
      <c r="B330" s="13"/>
      <c r="C330" s="13"/>
      <c r="D330" s="13" t="s">
        <v>2258</v>
      </c>
      <c r="E330" s="14">
        <v>8.82</v>
      </c>
    </row>
    <row r="331" spans="1:5">
      <c r="A331" s="13" t="s">
        <v>2259</v>
      </c>
      <c r="B331" s="13"/>
      <c r="C331" s="13"/>
      <c r="D331" s="13" t="s">
        <v>2260</v>
      </c>
      <c r="E331" s="14">
        <v>180.51</v>
      </c>
    </row>
    <row r="332" spans="1:5">
      <c r="A332" s="13" t="s">
        <v>2261</v>
      </c>
      <c r="B332" s="13"/>
      <c r="C332" s="13"/>
      <c r="D332" s="13" t="s">
        <v>2262</v>
      </c>
      <c r="E332" s="14">
        <v>180.51</v>
      </c>
    </row>
    <row r="333" spans="1:5">
      <c r="A333" s="13" t="s">
        <v>2263</v>
      </c>
      <c r="B333" s="13"/>
      <c r="C333" s="13"/>
      <c r="D333" s="13" t="s">
        <v>235</v>
      </c>
      <c r="E333" s="14">
        <v>7977.53</v>
      </c>
    </row>
    <row r="334" spans="1:5">
      <c r="A334" s="13" t="s">
        <v>2264</v>
      </c>
      <c r="B334" s="13"/>
      <c r="C334" s="13"/>
      <c r="D334" s="13" t="s">
        <v>2265</v>
      </c>
      <c r="E334" s="14">
        <v>7952.53</v>
      </c>
    </row>
    <row r="335" spans="1:5">
      <c r="A335" s="13" t="s">
        <v>2266</v>
      </c>
      <c r="B335" s="13"/>
      <c r="C335" s="13"/>
      <c r="D335" s="13" t="s">
        <v>1693</v>
      </c>
      <c r="E335" s="14">
        <v>168.56</v>
      </c>
    </row>
    <row r="336" spans="1:5">
      <c r="A336" s="13" t="s">
        <v>2267</v>
      </c>
      <c r="B336" s="13"/>
      <c r="C336" s="13"/>
      <c r="D336" s="13" t="s">
        <v>1778</v>
      </c>
      <c r="E336" s="14">
        <v>106.11</v>
      </c>
    </row>
    <row r="337" spans="1:5">
      <c r="A337" s="13" t="s">
        <v>2268</v>
      </c>
      <c r="B337" s="13"/>
      <c r="C337" s="13"/>
      <c r="D337" s="13" t="s">
        <v>2269</v>
      </c>
      <c r="E337" s="14">
        <v>3835.32</v>
      </c>
    </row>
    <row r="338" spans="1:5">
      <c r="A338" s="13" t="s">
        <v>2270</v>
      </c>
      <c r="B338" s="13"/>
      <c r="C338" s="13"/>
      <c r="D338" s="13" t="s">
        <v>2271</v>
      </c>
      <c r="E338" s="14">
        <v>3842.54</v>
      </c>
    </row>
    <row r="339" spans="1:5">
      <c r="A339" s="13" t="s">
        <v>2272</v>
      </c>
      <c r="B339" s="13"/>
      <c r="C339" s="13"/>
      <c r="D339" s="13" t="s">
        <v>2273</v>
      </c>
      <c r="E339" s="14">
        <v>25</v>
      </c>
    </row>
    <row r="340" spans="1:5">
      <c r="A340" s="13" t="s">
        <v>2274</v>
      </c>
      <c r="B340" s="13"/>
      <c r="C340" s="13"/>
      <c r="D340" s="13" t="s">
        <v>2273</v>
      </c>
      <c r="E340" s="14">
        <v>25</v>
      </c>
    </row>
    <row r="341" spans="1:5">
      <c r="A341" s="13" t="s">
        <v>2275</v>
      </c>
      <c r="B341" s="13"/>
      <c r="C341" s="13"/>
      <c r="D341" s="13" t="s">
        <v>236</v>
      </c>
      <c r="E341" s="14">
        <v>5213.45</v>
      </c>
    </row>
    <row r="342" spans="1:5">
      <c r="A342" s="13" t="s">
        <v>2276</v>
      </c>
      <c r="B342" s="13"/>
      <c r="C342" s="13"/>
      <c r="D342" s="13" t="s">
        <v>2277</v>
      </c>
      <c r="E342" s="14">
        <v>453.92</v>
      </c>
    </row>
    <row r="343" spans="1:5">
      <c r="A343" s="13" t="s">
        <v>2278</v>
      </c>
      <c r="B343" s="13"/>
      <c r="C343" s="13"/>
      <c r="D343" s="13" t="s">
        <v>1693</v>
      </c>
      <c r="E343" s="14">
        <v>159.96</v>
      </c>
    </row>
    <row r="344" spans="1:5">
      <c r="A344" s="13" t="s">
        <v>2279</v>
      </c>
      <c r="B344" s="13"/>
      <c r="C344" s="13"/>
      <c r="D344" s="13" t="s">
        <v>2280</v>
      </c>
      <c r="E344" s="14">
        <v>293.96</v>
      </c>
    </row>
    <row r="345" spans="1:5">
      <c r="A345" s="13" t="s">
        <v>2281</v>
      </c>
      <c r="B345" s="13"/>
      <c r="C345" s="13"/>
      <c r="D345" s="13" t="s">
        <v>2282</v>
      </c>
      <c r="E345" s="14">
        <v>4421.53</v>
      </c>
    </row>
    <row r="346" spans="1:5">
      <c r="A346" s="13" t="s">
        <v>2283</v>
      </c>
      <c r="B346" s="13"/>
      <c r="C346" s="13"/>
      <c r="D346" s="13" t="s">
        <v>2284</v>
      </c>
      <c r="E346" s="14">
        <v>4421.53</v>
      </c>
    </row>
    <row r="347" spans="1:5">
      <c r="A347" s="13" t="s">
        <v>2285</v>
      </c>
      <c r="B347" s="13"/>
      <c r="C347" s="13"/>
      <c r="D347" s="13" t="s">
        <v>2286</v>
      </c>
      <c r="E347" s="14">
        <v>338</v>
      </c>
    </row>
    <row r="348" spans="1:5">
      <c r="A348" s="13" t="s">
        <v>2287</v>
      </c>
      <c r="B348" s="13"/>
      <c r="C348" s="13"/>
      <c r="D348" s="13" t="s">
        <v>2286</v>
      </c>
      <c r="E348" s="14">
        <v>338</v>
      </c>
    </row>
    <row r="349" spans="1:5">
      <c r="A349" s="13" t="s">
        <v>2288</v>
      </c>
      <c r="B349" s="13"/>
      <c r="C349" s="13"/>
      <c r="D349" s="13" t="s">
        <v>1183</v>
      </c>
      <c r="E349" s="14">
        <v>134.04</v>
      </c>
    </row>
    <row r="350" spans="1:5">
      <c r="A350" s="13" t="s">
        <v>2289</v>
      </c>
      <c r="B350" s="13"/>
      <c r="C350" s="13"/>
      <c r="D350" s="13" t="s">
        <v>2290</v>
      </c>
      <c r="E350" s="14">
        <v>130.24</v>
      </c>
    </row>
    <row r="351" spans="1:5">
      <c r="A351" s="13" t="s">
        <v>2291</v>
      </c>
      <c r="B351" s="13"/>
      <c r="C351" s="13"/>
      <c r="D351" s="13" t="s">
        <v>1693</v>
      </c>
      <c r="E351" s="14">
        <v>104.88</v>
      </c>
    </row>
    <row r="352" spans="1:5">
      <c r="A352" s="13" t="s">
        <v>2292</v>
      </c>
      <c r="B352" s="13"/>
      <c r="C352" s="13"/>
      <c r="D352" s="13" t="s">
        <v>2293</v>
      </c>
      <c r="E352" s="14">
        <v>25.36</v>
      </c>
    </row>
    <row r="353" spans="1:5">
      <c r="A353" s="13" t="s">
        <v>2294</v>
      </c>
      <c r="B353" s="13"/>
      <c r="C353" s="13"/>
      <c r="D353" s="13" t="s">
        <v>2295</v>
      </c>
      <c r="E353" s="14">
        <v>3.8</v>
      </c>
    </row>
    <row r="354" spans="1:5">
      <c r="A354" s="13" t="s">
        <v>2296</v>
      </c>
      <c r="B354" s="13"/>
      <c r="C354" s="13"/>
      <c r="D354" s="13" t="s">
        <v>2297</v>
      </c>
      <c r="E354" s="14">
        <v>3.8</v>
      </c>
    </row>
    <row r="355" spans="1:5">
      <c r="A355" s="13" t="s">
        <v>2298</v>
      </c>
      <c r="B355" s="13"/>
      <c r="C355" s="13"/>
      <c r="D355" s="13" t="s">
        <v>237</v>
      </c>
      <c r="E355" s="14">
        <v>5722.75</v>
      </c>
    </row>
    <row r="356" spans="1:5">
      <c r="A356" s="13" t="s">
        <v>2299</v>
      </c>
      <c r="B356" s="13"/>
      <c r="C356" s="13"/>
      <c r="D356" s="13" t="s">
        <v>2300</v>
      </c>
      <c r="E356" s="14">
        <v>5722.75</v>
      </c>
    </row>
    <row r="357" spans="1:5">
      <c r="A357" s="13" t="s">
        <v>2301</v>
      </c>
      <c r="B357" s="13"/>
      <c r="C357" s="13"/>
      <c r="D357" s="13" t="s">
        <v>1693</v>
      </c>
      <c r="E357" s="14">
        <v>126.41</v>
      </c>
    </row>
    <row r="358" spans="1:5">
      <c r="A358" s="13" t="s">
        <v>2302</v>
      </c>
      <c r="B358" s="13"/>
      <c r="C358" s="13"/>
      <c r="D358" s="13" t="s">
        <v>2303</v>
      </c>
      <c r="E358" s="14">
        <v>6.8</v>
      </c>
    </row>
    <row r="359" spans="1:5">
      <c r="A359" s="13" t="s">
        <v>2304</v>
      </c>
      <c r="B359" s="13"/>
      <c r="C359" s="13"/>
      <c r="D359" s="13" t="s">
        <v>2305</v>
      </c>
      <c r="E359" s="14">
        <v>156.9</v>
      </c>
    </row>
    <row r="360" spans="1:5">
      <c r="A360" s="13" t="s">
        <v>2306</v>
      </c>
      <c r="B360" s="13"/>
      <c r="C360" s="13"/>
      <c r="D360" s="13" t="s">
        <v>1715</v>
      </c>
      <c r="E360" s="14">
        <v>1154.65</v>
      </c>
    </row>
    <row r="361" spans="1:5">
      <c r="A361" s="13" t="s">
        <v>2307</v>
      </c>
      <c r="B361" s="13"/>
      <c r="C361" s="13"/>
      <c r="D361" s="13" t="s">
        <v>2308</v>
      </c>
      <c r="E361" s="14">
        <v>4277.99</v>
      </c>
    </row>
    <row r="362" spans="1:5">
      <c r="A362" s="13" t="s">
        <v>2309</v>
      </c>
      <c r="B362" s="13"/>
      <c r="C362" s="13"/>
      <c r="D362" s="13" t="s">
        <v>238</v>
      </c>
      <c r="E362" s="14">
        <v>6406.3</v>
      </c>
    </row>
    <row r="363" spans="1:5">
      <c r="A363" s="13" t="s">
        <v>2310</v>
      </c>
      <c r="B363" s="13"/>
      <c r="C363" s="13"/>
      <c r="D363" s="13" t="s">
        <v>2311</v>
      </c>
      <c r="E363" s="14">
        <v>869.63</v>
      </c>
    </row>
    <row r="364" spans="1:5">
      <c r="A364" s="13" t="s">
        <v>2312</v>
      </c>
      <c r="B364" s="13"/>
      <c r="C364" s="13"/>
      <c r="D364" s="13" t="s">
        <v>2313</v>
      </c>
      <c r="E364" s="14">
        <v>3</v>
      </c>
    </row>
    <row r="365" spans="1:5">
      <c r="A365" s="13" t="s">
        <v>2314</v>
      </c>
      <c r="B365" s="13"/>
      <c r="C365" s="13"/>
      <c r="D365" s="13" t="s">
        <v>2315</v>
      </c>
      <c r="E365" s="14">
        <v>1.85</v>
      </c>
    </row>
    <row r="366" spans="1:5">
      <c r="A366" s="13" t="s">
        <v>2316</v>
      </c>
      <c r="B366" s="13"/>
      <c r="C366" s="13"/>
      <c r="D366" s="13" t="s">
        <v>2317</v>
      </c>
      <c r="E366" s="14">
        <v>864.78</v>
      </c>
    </row>
    <row r="367" spans="1:5">
      <c r="A367" s="13" t="s">
        <v>2318</v>
      </c>
      <c r="B367" s="13"/>
      <c r="C367" s="13"/>
      <c r="D367" s="13" t="s">
        <v>2319</v>
      </c>
      <c r="E367" s="14">
        <v>5536.67</v>
      </c>
    </row>
    <row r="368" spans="1:5">
      <c r="A368" s="13" t="s">
        <v>2320</v>
      </c>
      <c r="B368" s="13"/>
      <c r="C368" s="13"/>
      <c r="D368" s="13" t="s">
        <v>2321</v>
      </c>
      <c r="E368" s="14">
        <v>5536.67</v>
      </c>
    </row>
    <row r="369" spans="1:5">
      <c r="A369" s="13" t="s">
        <v>2322</v>
      </c>
      <c r="B369" s="13"/>
      <c r="C369" s="13"/>
      <c r="D369" s="13" t="s">
        <v>240</v>
      </c>
      <c r="E369" s="14">
        <v>601.24</v>
      </c>
    </row>
    <row r="370" spans="1:5">
      <c r="A370" s="13" t="s">
        <v>2323</v>
      </c>
      <c r="B370" s="13"/>
      <c r="C370" s="13"/>
      <c r="D370" s="13" t="s">
        <v>2324</v>
      </c>
      <c r="E370" s="14">
        <v>486.73</v>
      </c>
    </row>
    <row r="371" spans="1:5">
      <c r="A371" s="13" t="s">
        <v>2325</v>
      </c>
      <c r="B371" s="13"/>
      <c r="C371" s="13"/>
      <c r="D371" s="13" t="s">
        <v>1693</v>
      </c>
      <c r="E371" s="14">
        <v>70.7</v>
      </c>
    </row>
    <row r="372" spans="1:5">
      <c r="A372" s="13" t="s">
        <v>2326</v>
      </c>
      <c r="B372" s="13"/>
      <c r="C372" s="13"/>
      <c r="D372" s="13" t="s">
        <v>1715</v>
      </c>
      <c r="E372" s="14">
        <v>285.1</v>
      </c>
    </row>
    <row r="373" spans="1:5">
      <c r="A373" s="13" t="s">
        <v>2327</v>
      </c>
      <c r="B373" s="13"/>
      <c r="C373" s="13"/>
      <c r="D373" s="13" t="s">
        <v>2328</v>
      </c>
      <c r="E373" s="14">
        <v>130.93</v>
      </c>
    </row>
    <row r="374" spans="1:5">
      <c r="A374" s="13" t="s">
        <v>2329</v>
      </c>
      <c r="B374" s="13"/>
      <c r="C374" s="13"/>
      <c r="D374" s="13" t="s">
        <v>2330</v>
      </c>
      <c r="E374" s="14">
        <v>21.87</v>
      </c>
    </row>
    <row r="375" spans="1:5">
      <c r="A375" s="13" t="s">
        <v>2331</v>
      </c>
      <c r="B375" s="13"/>
      <c r="C375" s="13"/>
      <c r="D375" s="13" t="s">
        <v>2332</v>
      </c>
      <c r="E375" s="14">
        <v>21.87</v>
      </c>
    </row>
    <row r="376" spans="1:5">
      <c r="A376" s="13" t="s">
        <v>2333</v>
      </c>
      <c r="B376" s="13"/>
      <c r="C376" s="13"/>
      <c r="D376" s="13" t="s">
        <v>2334</v>
      </c>
      <c r="E376" s="14">
        <v>92.64</v>
      </c>
    </row>
    <row r="377" spans="1:5">
      <c r="A377" s="13" t="s">
        <v>2335</v>
      </c>
      <c r="B377" s="13"/>
      <c r="C377" s="13"/>
      <c r="D377" s="13" t="s">
        <v>2336</v>
      </c>
      <c r="E377" s="14">
        <v>50.64</v>
      </c>
    </row>
    <row r="378" spans="1:5">
      <c r="A378" s="13" t="s">
        <v>2337</v>
      </c>
      <c r="B378" s="13"/>
      <c r="C378" s="13"/>
      <c r="D378" s="13" t="s">
        <v>2338</v>
      </c>
      <c r="E378" s="14">
        <v>42</v>
      </c>
    </row>
    <row r="379" spans="1:5">
      <c r="A379" s="13" t="s">
        <v>2339</v>
      </c>
      <c r="B379" s="13"/>
      <c r="C379" s="13"/>
      <c r="D379" s="13" t="s">
        <v>121</v>
      </c>
      <c r="E379" s="14">
        <v>248.8</v>
      </c>
    </row>
    <row r="380" spans="1:5">
      <c r="A380" s="13" t="s">
        <v>2340</v>
      </c>
      <c r="B380" s="13"/>
      <c r="C380" s="13"/>
      <c r="D380" s="13" t="s">
        <v>121</v>
      </c>
      <c r="E380" s="14">
        <v>248.8</v>
      </c>
    </row>
    <row r="381" spans="1:5">
      <c r="A381" s="13" t="s">
        <v>2341</v>
      </c>
      <c r="B381" s="13"/>
      <c r="C381" s="13"/>
      <c r="D381" s="13" t="s">
        <v>121</v>
      </c>
      <c r="E381" s="14">
        <v>248.8</v>
      </c>
    </row>
    <row r="382" spans="1:5">
      <c r="A382" s="15" t="s">
        <v>2342</v>
      </c>
      <c r="B382" s="15"/>
      <c r="C382" s="15"/>
      <c r="D382" s="15"/>
      <c r="E382" s="15"/>
    </row>
    <row r="383" spans="1:5">
      <c r="A383" s="16" t="s">
        <v>2343</v>
      </c>
      <c r="B383" s="16"/>
      <c r="C383" s="16"/>
      <c r="D383" s="16"/>
      <c r="E383" s="16"/>
    </row>
    <row r="384" spans="1:5">
      <c r="A384" s="16" t="s">
        <v>2344</v>
      </c>
      <c r="B384" s="16"/>
      <c r="C384" s="16"/>
      <c r="D384" s="16"/>
      <c r="E384" s="16"/>
    </row>
  </sheetData>
  <mergeCells count="379">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A227:C227"/>
    <mergeCell ref="A228:C228"/>
    <mergeCell ref="A229:C229"/>
    <mergeCell ref="A230:C230"/>
    <mergeCell ref="A231:C231"/>
    <mergeCell ref="A232:C232"/>
    <mergeCell ref="A233:C233"/>
    <mergeCell ref="A234:C234"/>
    <mergeCell ref="A235:C235"/>
    <mergeCell ref="A236:C236"/>
    <mergeCell ref="A237:C237"/>
    <mergeCell ref="A238:C238"/>
    <mergeCell ref="A239:C239"/>
    <mergeCell ref="A240:C240"/>
    <mergeCell ref="A241:C241"/>
    <mergeCell ref="A242:C242"/>
    <mergeCell ref="A243:C243"/>
    <mergeCell ref="A244:C244"/>
    <mergeCell ref="A245:C245"/>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68:C268"/>
    <mergeCell ref="A269:C269"/>
    <mergeCell ref="A270:C270"/>
    <mergeCell ref="A271:C271"/>
    <mergeCell ref="A272:C272"/>
    <mergeCell ref="A273:C273"/>
    <mergeCell ref="A274:C274"/>
    <mergeCell ref="A275:C275"/>
    <mergeCell ref="A276:C276"/>
    <mergeCell ref="A277:C277"/>
    <mergeCell ref="A278:C278"/>
    <mergeCell ref="A279:C279"/>
    <mergeCell ref="A280:C280"/>
    <mergeCell ref="A281:C281"/>
    <mergeCell ref="A282:C282"/>
    <mergeCell ref="A283:C283"/>
    <mergeCell ref="A284:C284"/>
    <mergeCell ref="A285:C285"/>
    <mergeCell ref="A286:C286"/>
    <mergeCell ref="A287:C287"/>
    <mergeCell ref="A288:C288"/>
    <mergeCell ref="A289:C289"/>
    <mergeCell ref="A290:C290"/>
    <mergeCell ref="A291:C291"/>
    <mergeCell ref="A292:C292"/>
    <mergeCell ref="A293:C293"/>
    <mergeCell ref="A294:C294"/>
    <mergeCell ref="A295:C295"/>
    <mergeCell ref="A296:C296"/>
    <mergeCell ref="A297:C297"/>
    <mergeCell ref="A298:C298"/>
    <mergeCell ref="A299:C299"/>
    <mergeCell ref="A300:C300"/>
    <mergeCell ref="A301:C301"/>
    <mergeCell ref="A302:C302"/>
    <mergeCell ref="A303:C303"/>
    <mergeCell ref="A304:C304"/>
    <mergeCell ref="A305:C305"/>
    <mergeCell ref="A306:C306"/>
    <mergeCell ref="A307:C307"/>
    <mergeCell ref="A308:C308"/>
    <mergeCell ref="A309:C309"/>
    <mergeCell ref="A310:C310"/>
    <mergeCell ref="A311:C311"/>
    <mergeCell ref="A312:C312"/>
    <mergeCell ref="A313:C313"/>
    <mergeCell ref="A314:C314"/>
    <mergeCell ref="A315:C315"/>
    <mergeCell ref="A316:C316"/>
    <mergeCell ref="A317:C317"/>
    <mergeCell ref="A318:C318"/>
    <mergeCell ref="A319:C319"/>
    <mergeCell ref="A320:C320"/>
    <mergeCell ref="A321:C321"/>
    <mergeCell ref="A322:C322"/>
    <mergeCell ref="A323:C323"/>
    <mergeCell ref="A324:C324"/>
    <mergeCell ref="A325:C325"/>
    <mergeCell ref="A326:C326"/>
    <mergeCell ref="A327:C327"/>
    <mergeCell ref="A328:C328"/>
    <mergeCell ref="A329:C329"/>
    <mergeCell ref="A330:C330"/>
    <mergeCell ref="A331:C331"/>
    <mergeCell ref="A332:C332"/>
    <mergeCell ref="A333:C333"/>
    <mergeCell ref="A334:C334"/>
    <mergeCell ref="A335:C335"/>
    <mergeCell ref="A336:C336"/>
    <mergeCell ref="A337:C337"/>
    <mergeCell ref="A338:C338"/>
    <mergeCell ref="A339:C339"/>
    <mergeCell ref="A340:C340"/>
    <mergeCell ref="A341:C341"/>
    <mergeCell ref="A342:C342"/>
    <mergeCell ref="A343:C343"/>
    <mergeCell ref="A344:C344"/>
    <mergeCell ref="A345:C345"/>
    <mergeCell ref="A346:C346"/>
    <mergeCell ref="A347:C347"/>
    <mergeCell ref="A348:C348"/>
    <mergeCell ref="A349:C349"/>
    <mergeCell ref="A350:C350"/>
    <mergeCell ref="A351:C351"/>
    <mergeCell ref="A352:C352"/>
    <mergeCell ref="A353:C353"/>
    <mergeCell ref="A354:C354"/>
    <mergeCell ref="A355:C355"/>
    <mergeCell ref="A356:C356"/>
    <mergeCell ref="A357:C357"/>
    <mergeCell ref="A358:C358"/>
    <mergeCell ref="A359:C359"/>
    <mergeCell ref="A360:C360"/>
    <mergeCell ref="A361:C361"/>
    <mergeCell ref="A362:C362"/>
    <mergeCell ref="A363:C363"/>
    <mergeCell ref="A364:C364"/>
    <mergeCell ref="A365:C365"/>
    <mergeCell ref="A366:C366"/>
    <mergeCell ref="A367:C367"/>
    <mergeCell ref="A368:C368"/>
    <mergeCell ref="A369:C369"/>
    <mergeCell ref="A370:C370"/>
    <mergeCell ref="A371:C371"/>
    <mergeCell ref="A372:C372"/>
    <mergeCell ref="A373:C373"/>
    <mergeCell ref="A374:C374"/>
    <mergeCell ref="A375:C375"/>
    <mergeCell ref="A376:C376"/>
    <mergeCell ref="A377:C377"/>
    <mergeCell ref="A378:C378"/>
    <mergeCell ref="A379:C379"/>
    <mergeCell ref="A380:C380"/>
    <mergeCell ref="A381:C381"/>
    <mergeCell ref="D4:D6"/>
    <mergeCell ref="E4:E6"/>
    <mergeCell ref="A4:C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A8" sqref="A8:D8"/>
    </sheetView>
  </sheetViews>
  <sheetFormatPr defaultColWidth="8.88888888888889" defaultRowHeight="14.4" outlineLevelCol="4"/>
  <cols>
    <col min="1" max="2" width="3.75" style="1" customWidth="1"/>
    <col min="3" max="3" width="6.66666666666667" style="1" customWidth="1"/>
    <col min="4" max="4" width="52" style="1" customWidth="1"/>
    <col min="5" max="5" width="27.4444444444444" style="1" customWidth="1"/>
  </cols>
  <sheetData>
    <row r="1" ht="46" customHeight="1" spans="1:5">
      <c r="A1" s="2" t="s">
        <v>2345</v>
      </c>
      <c r="B1" s="2"/>
      <c r="C1" s="2"/>
      <c r="D1" s="2"/>
      <c r="E1" s="2"/>
    </row>
    <row r="2" ht="22" customHeight="1" spans="1:5">
      <c r="A2" s="4"/>
      <c r="B2" s="4"/>
      <c r="C2" s="4"/>
      <c r="D2" s="4"/>
      <c r="E2" s="5" t="s">
        <v>128</v>
      </c>
    </row>
    <row r="3" spans="1:5">
      <c r="A3" s="6" t="s">
        <v>264</v>
      </c>
      <c r="B3" s="6"/>
      <c r="C3" s="6"/>
      <c r="D3" s="6"/>
      <c r="E3" s="7" t="s">
        <v>2346</v>
      </c>
    </row>
    <row r="4" spans="1:5">
      <c r="A4" s="8" t="s">
        <v>1685</v>
      </c>
      <c r="B4" s="8"/>
      <c r="C4" s="8"/>
      <c r="D4" s="9" t="s">
        <v>63</v>
      </c>
      <c r="E4" s="8"/>
    </row>
    <row r="5" spans="1:5">
      <c r="A5" s="8"/>
      <c r="B5" s="8"/>
      <c r="C5" s="8"/>
      <c r="D5" s="9"/>
      <c r="E5" s="8"/>
    </row>
    <row r="6" spans="1:5">
      <c r="A6" s="10"/>
      <c r="B6" s="10"/>
      <c r="C6" s="10"/>
      <c r="D6" s="11"/>
      <c r="E6" s="8"/>
    </row>
    <row r="7" spans="1:5">
      <c r="A7" s="9" t="s">
        <v>1687</v>
      </c>
      <c r="B7" s="9"/>
      <c r="C7" s="9"/>
      <c r="D7" s="9"/>
      <c r="E7" s="9" t="s">
        <v>2347</v>
      </c>
    </row>
    <row r="8" spans="1:5">
      <c r="A8" s="9" t="s">
        <v>344</v>
      </c>
      <c r="B8" s="9"/>
      <c r="C8" s="9"/>
      <c r="D8" s="9"/>
      <c r="E8" s="12">
        <v>25337.66</v>
      </c>
    </row>
    <row r="9" spans="1:5">
      <c r="A9" s="13" t="s">
        <v>1921</v>
      </c>
      <c r="B9" s="13"/>
      <c r="C9" s="13"/>
      <c r="D9" s="13" t="s">
        <v>229</v>
      </c>
      <c r="E9" s="14">
        <v>19.12</v>
      </c>
    </row>
    <row r="10" spans="1:5">
      <c r="A10" s="13" t="s">
        <v>2348</v>
      </c>
      <c r="B10" s="13"/>
      <c r="C10" s="13"/>
      <c r="D10" s="13" t="s">
        <v>2349</v>
      </c>
      <c r="E10" s="14">
        <v>19.12</v>
      </c>
    </row>
    <row r="11" spans="1:5">
      <c r="A11" s="13" t="s">
        <v>2350</v>
      </c>
      <c r="B11" s="13"/>
      <c r="C11" s="13"/>
      <c r="D11" s="13" t="s">
        <v>2351</v>
      </c>
      <c r="E11" s="14">
        <v>19.12</v>
      </c>
    </row>
    <row r="12" spans="1:5">
      <c r="A12" s="13" t="s">
        <v>2148</v>
      </c>
      <c r="B12" s="13"/>
      <c r="C12" s="13"/>
      <c r="D12" s="13" t="s">
        <v>233</v>
      </c>
      <c r="E12" s="14">
        <v>10669.35</v>
      </c>
    </row>
    <row r="13" spans="1:5">
      <c r="A13" s="13" t="s">
        <v>2352</v>
      </c>
      <c r="B13" s="13"/>
      <c r="C13" s="13"/>
      <c r="D13" s="13" t="s">
        <v>2353</v>
      </c>
      <c r="E13" s="14">
        <v>9754.62</v>
      </c>
    </row>
    <row r="14" spans="1:5">
      <c r="A14" s="13" t="s">
        <v>2354</v>
      </c>
      <c r="B14" s="13"/>
      <c r="C14" s="13"/>
      <c r="D14" s="13" t="s">
        <v>2355</v>
      </c>
      <c r="E14" s="14">
        <v>3052.78</v>
      </c>
    </row>
    <row r="15" spans="1:5">
      <c r="A15" s="13" t="s">
        <v>2356</v>
      </c>
      <c r="B15" s="13"/>
      <c r="C15" s="13"/>
      <c r="D15" s="13" t="s">
        <v>2357</v>
      </c>
      <c r="E15" s="14">
        <v>91.66</v>
      </c>
    </row>
    <row r="16" spans="1:5">
      <c r="A16" s="13" t="s">
        <v>2358</v>
      </c>
      <c r="B16" s="13"/>
      <c r="C16" s="13"/>
      <c r="D16" s="13" t="s">
        <v>2359</v>
      </c>
      <c r="E16" s="14">
        <v>1084.59</v>
      </c>
    </row>
    <row r="17" spans="1:5">
      <c r="A17" s="13" t="s">
        <v>2360</v>
      </c>
      <c r="B17" s="13"/>
      <c r="C17" s="13"/>
      <c r="D17" s="13" t="s">
        <v>2361</v>
      </c>
      <c r="E17" s="14">
        <v>1363.64</v>
      </c>
    </row>
    <row r="18" spans="1:5">
      <c r="A18" s="13" t="s">
        <v>2362</v>
      </c>
      <c r="B18" s="13"/>
      <c r="C18" s="13"/>
      <c r="D18" s="13" t="s">
        <v>2363</v>
      </c>
      <c r="E18" s="14">
        <v>4161.95</v>
      </c>
    </row>
    <row r="19" spans="1:5">
      <c r="A19" s="13" t="s">
        <v>2364</v>
      </c>
      <c r="B19" s="13"/>
      <c r="C19" s="13"/>
      <c r="D19" s="13" t="s">
        <v>2365</v>
      </c>
      <c r="E19" s="14">
        <v>914.73</v>
      </c>
    </row>
    <row r="20" spans="1:5">
      <c r="A20" s="13" t="s">
        <v>2366</v>
      </c>
      <c r="B20" s="13"/>
      <c r="C20" s="13"/>
      <c r="D20" s="13" t="s">
        <v>2367</v>
      </c>
      <c r="E20" s="14">
        <v>235.08</v>
      </c>
    </row>
    <row r="21" spans="1:5">
      <c r="A21" s="13" t="s">
        <v>2368</v>
      </c>
      <c r="B21" s="13"/>
      <c r="C21" s="13"/>
      <c r="D21" s="13" t="s">
        <v>2369</v>
      </c>
      <c r="E21" s="14">
        <v>679.65</v>
      </c>
    </row>
    <row r="22" spans="1:5">
      <c r="A22" s="13" t="s">
        <v>2168</v>
      </c>
      <c r="B22" s="13"/>
      <c r="C22" s="13"/>
      <c r="D22" s="13" t="s">
        <v>234</v>
      </c>
      <c r="E22" s="14">
        <v>14260.54</v>
      </c>
    </row>
    <row r="23" spans="1:5">
      <c r="A23" s="13" t="s">
        <v>2370</v>
      </c>
      <c r="B23" s="13"/>
      <c r="C23" s="13"/>
      <c r="D23" s="13" t="s">
        <v>2371</v>
      </c>
      <c r="E23" s="14">
        <v>94.54</v>
      </c>
    </row>
    <row r="24" spans="1:5">
      <c r="A24" s="13" t="s">
        <v>2372</v>
      </c>
      <c r="B24" s="13"/>
      <c r="C24" s="13"/>
      <c r="D24" s="13" t="s">
        <v>2373</v>
      </c>
      <c r="E24" s="14">
        <v>34.54</v>
      </c>
    </row>
    <row r="25" spans="1:5">
      <c r="A25" s="13" t="s">
        <v>2374</v>
      </c>
      <c r="B25" s="13"/>
      <c r="C25" s="13"/>
      <c r="D25" s="13" t="s">
        <v>2375</v>
      </c>
      <c r="E25" s="14">
        <v>60</v>
      </c>
    </row>
    <row r="26" spans="1:5">
      <c r="A26" s="13" t="s">
        <v>2376</v>
      </c>
      <c r="B26" s="13"/>
      <c r="C26" s="13"/>
      <c r="D26" s="13" t="s">
        <v>2377</v>
      </c>
      <c r="E26" s="14">
        <v>14166</v>
      </c>
    </row>
    <row r="27" spans="1:5">
      <c r="A27" s="13" t="s">
        <v>2378</v>
      </c>
      <c r="B27" s="13"/>
      <c r="C27" s="13"/>
      <c r="D27" s="13" t="s">
        <v>2379</v>
      </c>
      <c r="E27" s="14">
        <v>14166</v>
      </c>
    </row>
    <row r="28" spans="1:5">
      <c r="A28" s="13" t="s">
        <v>2339</v>
      </c>
      <c r="B28" s="13"/>
      <c r="C28" s="13"/>
      <c r="D28" s="13" t="s">
        <v>121</v>
      </c>
      <c r="E28" s="14">
        <v>388.65</v>
      </c>
    </row>
    <row r="29" spans="1:5">
      <c r="A29" s="13" t="s">
        <v>2380</v>
      </c>
      <c r="B29" s="13"/>
      <c r="C29" s="13"/>
      <c r="D29" s="13" t="s">
        <v>262</v>
      </c>
      <c r="E29" s="14">
        <v>388.65</v>
      </c>
    </row>
    <row r="30" spans="1:5">
      <c r="A30" s="13" t="s">
        <v>2381</v>
      </c>
      <c r="B30" s="13"/>
      <c r="C30" s="13"/>
      <c r="D30" s="13" t="s">
        <v>2382</v>
      </c>
      <c r="E30" s="14">
        <v>249.18</v>
      </c>
    </row>
    <row r="31" spans="1:5">
      <c r="A31" s="13" t="s">
        <v>2383</v>
      </c>
      <c r="B31" s="13"/>
      <c r="C31" s="13"/>
      <c r="D31" s="13" t="s">
        <v>2384</v>
      </c>
      <c r="E31" s="14">
        <v>139.47</v>
      </c>
    </row>
    <row r="32" spans="1:5">
      <c r="A32" s="13" t="s">
        <v>2385</v>
      </c>
      <c r="B32" s="13"/>
      <c r="C32" s="13"/>
      <c r="D32" s="13" t="s">
        <v>243</v>
      </c>
      <c r="E32" s="14"/>
    </row>
    <row r="33" spans="1:5">
      <c r="A33" s="13" t="s">
        <v>2386</v>
      </c>
      <c r="B33" s="13"/>
      <c r="C33" s="13"/>
      <c r="D33" s="13" t="s">
        <v>2387</v>
      </c>
      <c r="E33" s="14"/>
    </row>
    <row r="34" spans="1:5">
      <c r="A34" s="13" t="s">
        <v>2388</v>
      </c>
      <c r="B34" s="13"/>
      <c r="C34" s="13"/>
      <c r="D34" s="13" t="s">
        <v>2389</v>
      </c>
      <c r="E34" s="14"/>
    </row>
    <row r="35" spans="1:5">
      <c r="A35" s="15" t="s">
        <v>2390</v>
      </c>
      <c r="B35" s="15"/>
      <c r="C35" s="15"/>
      <c r="D35" s="15"/>
      <c r="E35" s="15"/>
    </row>
    <row r="36" spans="1:5">
      <c r="A36" s="16" t="s">
        <v>2343</v>
      </c>
      <c r="B36" s="16"/>
      <c r="C36" s="16"/>
      <c r="D36" s="16"/>
      <c r="E36" s="16"/>
    </row>
    <row r="37" spans="1:5">
      <c r="A37" s="16" t="s">
        <v>2344</v>
      </c>
      <c r="B37" s="16"/>
      <c r="C37" s="16"/>
      <c r="D37" s="16"/>
      <c r="E37" s="16"/>
    </row>
  </sheetData>
  <mergeCells count="32">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D4:D6"/>
    <mergeCell ref="E3:E6"/>
    <mergeCell ref="A4:C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B8" sqref="B8"/>
    </sheetView>
  </sheetViews>
  <sheetFormatPr defaultColWidth="8.88888888888889" defaultRowHeight="14.4" outlineLevelCol="1"/>
  <cols>
    <col min="1" max="1" width="38.8888888888889" style="18" customWidth="1"/>
    <col min="2" max="2" width="33.3333333333333" style="18" customWidth="1"/>
    <col min="3" max="16384" width="8.88888888888889" style="18"/>
  </cols>
  <sheetData>
    <row r="1" ht="22.2" spans="1:2">
      <c r="A1" s="48" t="s">
        <v>57</v>
      </c>
      <c r="B1" s="48"/>
    </row>
    <row r="2" spans="1:2">
      <c r="A2" s="49"/>
      <c r="B2" s="49"/>
    </row>
    <row r="3" spans="1:2">
      <c r="A3" s="49" t="s">
        <v>1</v>
      </c>
      <c r="B3" s="49"/>
    </row>
    <row r="5" ht="25" customHeight="1" spans="1:2">
      <c r="A5" s="51" t="s">
        <v>2</v>
      </c>
      <c r="B5" s="51" t="s">
        <v>5</v>
      </c>
    </row>
    <row r="6" ht="25" customHeight="1" spans="1:2">
      <c r="A6" s="61" t="s">
        <v>6</v>
      </c>
      <c r="B6" s="23">
        <v>65657</v>
      </c>
    </row>
    <row r="7" ht="25" customHeight="1" spans="1:2">
      <c r="A7" s="61" t="s">
        <v>7</v>
      </c>
      <c r="B7" s="23">
        <v>18961</v>
      </c>
    </row>
    <row r="8" ht="25" customHeight="1" spans="1:2">
      <c r="A8" s="61" t="s">
        <v>8</v>
      </c>
      <c r="B8" s="23">
        <v>6518</v>
      </c>
    </row>
    <row r="9" ht="25" customHeight="1" spans="1:2">
      <c r="A9" s="61" t="s">
        <v>9</v>
      </c>
      <c r="B9" s="23">
        <v>865</v>
      </c>
    </row>
    <row r="10" ht="25" customHeight="1" spans="1:2">
      <c r="A10" s="61" t="s">
        <v>10</v>
      </c>
      <c r="B10" s="23">
        <v>4864</v>
      </c>
    </row>
    <row r="11" ht="25" customHeight="1" spans="1:2">
      <c r="A11" s="61" t="s">
        <v>11</v>
      </c>
      <c r="B11" s="23">
        <v>1725</v>
      </c>
    </row>
    <row r="12" ht="25" customHeight="1" spans="1:2">
      <c r="A12" s="61" t="s">
        <v>12</v>
      </c>
      <c r="B12" s="23">
        <v>3207</v>
      </c>
    </row>
    <row r="13" ht="25" customHeight="1" spans="1:2">
      <c r="A13" s="61" t="s">
        <v>13</v>
      </c>
      <c r="B13" s="23">
        <v>1450</v>
      </c>
    </row>
    <row r="14" ht="25" customHeight="1" spans="1:2">
      <c r="A14" s="61" t="s">
        <v>14</v>
      </c>
      <c r="B14" s="23">
        <v>14612</v>
      </c>
    </row>
    <row r="15" ht="25" customHeight="1" spans="1:2">
      <c r="A15" s="61" t="s">
        <v>15</v>
      </c>
      <c r="B15" s="23">
        <v>137</v>
      </c>
    </row>
    <row r="16" ht="25" customHeight="1" spans="1:2">
      <c r="A16" s="61" t="s">
        <v>16</v>
      </c>
      <c r="B16" s="23">
        <v>6677</v>
      </c>
    </row>
    <row r="17" ht="25" customHeight="1" spans="1:2">
      <c r="A17" s="61" t="s">
        <v>17</v>
      </c>
      <c r="B17" s="23">
        <v>1321</v>
      </c>
    </row>
    <row r="18" ht="25" customHeight="1" spans="1:2">
      <c r="A18" s="61" t="s">
        <v>18</v>
      </c>
      <c r="B18" s="23">
        <v>5071</v>
      </c>
    </row>
    <row r="19" ht="25" customHeight="1" spans="1:2">
      <c r="A19" s="61" t="s">
        <v>19</v>
      </c>
      <c r="B19" s="23"/>
    </row>
    <row r="20" ht="25" customHeight="1" spans="1:2">
      <c r="A20" s="61" t="s">
        <v>20</v>
      </c>
      <c r="B20" s="23">
        <v>230</v>
      </c>
    </row>
    <row r="21" ht="25" customHeight="1" spans="1:2">
      <c r="A21" s="61" t="s">
        <v>21</v>
      </c>
      <c r="B21" s="23">
        <v>19</v>
      </c>
    </row>
    <row r="22" ht="25" customHeight="1" spans="1:2">
      <c r="A22" s="61" t="s">
        <v>22</v>
      </c>
      <c r="B22" s="23">
        <v>19969</v>
      </c>
    </row>
    <row r="23" ht="25" customHeight="1" spans="1:2">
      <c r="A23" s="61" t="s">
        <v>23</v>
      </c>
      <c r="B23" s="23">
        <v>1837</v>
      </c>
    </row>
    <row r="24" ht="25" customHeight="1" spans="1:2">
      <c r="A24" s="61" t="s">
        <v>24</v>
      </c>
      <c r="B24" s="23">
        <v>3019</v>
      </c>
    </row>
    <row r="25" ht="25" customHeight="1" spans="1:2">
      <c r="A25" s="61" t="s">
        <v>25</v>
      </c>
      <c r="B25" s="23">
        <v>6160</v>
      </c>
    </row>
    <row r="26" ht="25" customHeight="1" spans="1:2">
      <c r="A26" s="61" t="s">
        <v>26</v>
      </c>
      <c r="B26" s="23"/>
    </row>
    <row r="27" ht="25" customHeight="1" spans="1:2">
      <c r="A27" s="61" t="s">
        <v>27</v>
      </c>
      <c r="B27" s="23">
        <v>8164</v>
      </c>
    </row>
    <row r="28" ht="25" customHeight="1" spans="1:2">
      <c r="A28" s="61" t="s">
        <v>28</v>
      </c>
      <c r="B28" s="23">
        <v>789</v>
      </c>
    </row>
    <row r="29" ht="25" customHeight="1" spans="1:2">
      <c r="A29" s="91"/>
      <c r="B29" s="23"/>
    </row>
    <row r="30" ht="25" customHeight="1" spans="1:2">
      <c r="A30" s="61"/>
      <c r="B30" s="23"/>
    </row>
    <row r="31" ht="25" customHeight="1" spans="1:2">
      <c r="A31" s="61"/>
      <c r="B31" s="23"/>
    </row>
    <row r="32" ht="25" customHeight="1" spans="1:2">
      <c r="A32" s="61"/>
      <c r="B32" s="23"/>
    </row>
    <row r="33" ht="25" customHeight="1" spans="1:2">
      <c r="A33" s="61"/>
      <c r="B33" s="23"/>
    </row>
    <row r="34" ht="25" customHeight="1" spans="1:2">
      <c r="A34" s="51" t="s">
        <v>29</v>
      </c>
      <c r="B34" s="23">
        <v>85626</v>
      </c>
    </row>
  </sheetData>
  <mergeCells count="3">
    <mergeCell ref="A1:B1"/>
    <mergeCell ref="A2:B2"/>
    <mergeCell ref="A3:B3"/>
  </mergeCells>
  <pageMargins left="0.7" right="0.7" top="0.75" bottom="0.75" header="0.3" footer="0.3"/>
  <pageSetup paperSize="9" orientation="portrait" horizontalDpi="200" verticalDpi="3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I13" sqref="I13"/>
    </sheetView>
  </sheetViews>
  <sheetFormatPr defaultColWidth="8.88888888888889" defaultRowHeight="14.4" outlineLevelCol="4"/>
  <cols>
    <col min="1" max="3" width="3.75" style="1" customWidth="1"/>
    <col min="4" max="4" width="47.6666666666667" style="1" customWidth="1"/>
    <col min="5" max="5" width="20.8888888888889" style="1" customWidth="1"/>
  </cols>
  <sheetData>
    <row r="1" ht="51" customHeight="1" spans="1:5">
      <c r="A1" s="2" t="s">
        <v>2391</v>
      </c>
      <c r="B1" s="2"/>
      <c r="C1" s="2"/>
      <c r="D1" s="2"/>
      <c r="E1" s="3"/>
    </row>
    <row r="2" ht="27" customHeight="1" spans="1:5">
      <c r="A2" s="4"/>
      <c r="B2" s="4"/>
      <c r="C2" s="4"/>
      <c r="D2" s="4"/>
      <c r="E2" s="5" t="s">
        <v>128</v>
      </c>
    </row>
    <row r="3" spans="1:5">
      <c r="A3" s="6" t="s">
        <v>264</v>
      </c>
      <c r="B3" s="6"/>
      <c r="C3" s="6"/>
      <c r="D3" s="6"/>
      <c r="E3" s="7" t="s">
        <v>1684</v>
      </c>
    </row>
    <row r="4" spans="1:5">
      <c r="A4" s="8" t="s">
        <v>1685</v>
      </c>
      <c r="B4" s="8"/>
      <c r="C4" s="8"/>
      <c r="D4" s="9" t="s">
        <v>63</v>
      </c>
      <c r="E4" s="8" t="s">
        <v>344</v>
      </c>
    </row>
    <row r="5" spans="1:5">
      <c r="A5" s="8"/>
      <c r="B5" s="8"/>
      <c r="C5" s="8"/>
      <c r="D5" s="9"/>
      <c r="E5" s="8"/>
    </row>
    <row r="6" spans="1:5">
      <c r="A6" s="10"/>
      <c r="B6" s="10"/>
      <c r="C6" s="10"/>
      <c r="D6" s="11"/>
      <c r="E6" s="8"/>
    </row>
    <row r="7" spans="1:5">
      <c r="A7" s="9" t="s">
        <v>1687</v>
      </c>
      <c r="B7" s="9"/>
      <c r="C7" s="9"/>
      <c r="D7" s="9"/>
      <c r="E7" s="9" t="s">
        <v>1688</v>
      </c>
    </row>
    <row r="8" spans="1:5">
      <c r="A8" s="9" t="s">
        <v>344</v>
      </c>
      <c r="B8" s="9"/>
      <c r="C8" s="9"/>
      <c r="D8" s="9"/>
      <c r="E8" s="12">
        <v>1395.12</v>
      </c>
    </row>
    <row r="9" spans="1:5">
      <c r="A9" s="13" t="s">
        <v>2392</v>
      </c>
      <c r="B9" s="13"/>
      <c r="C9" s="13"/>
      <c r="D9" s="13" t="s">
        <v>2393</v>
      </c>
      <c r="E9" s="14">
        <v>1395.12</v>
      </c>
    </row>
    <row r="10" spans="1:5">
      <c r="A10" s="13" t="s">
        <v>2394</v>
      </c>
      <c r="B10" s="13"/>
      <c r="C10" s="13"/>
      <c r="D10" s="13" t="s">
        <v>333</v>
      </c>
      <c r="E10" s="14">
        <v>32.65</v>
      </c>
    </row>
    <row r="11" spans="1:5">
      <c r="A11" s="13" t="s">
        <v>2395</v>
      </c>
      <c r="B11" s="13"/>
      <c r="C11" s="13"/>
      <c r="D11" s="13" t="s">
        <v>2396</v>
      </c>
      <c r="E11" s="14">
        <v>32.65</v>
      </c>
    </row>
    <row r="12" spans="1:5">
      <c r="A12" s="13" t="s">
        <v>2397</v>
      </c>
      <c r="B12" s="13"/>
      <c r="C12" s="13"/>
      <c r="D12" s="13" t="s">
        <v>336</v>
      </c>
      <c r="E12" s="14">
        <v>1362.47</v>
      </c>
    </row>
    <row r="13" spans="1:5">
      <c r="A13" s="13" t="s">
        <v>2398</v>
      </c>
      <c r="B13" s="13"/>
      <c r="C13" s="13"/>
      <c r="D13" s="13" t="s">
        <v>336</v>
      </c>
      <c r="E13" s="14">
        <v>1362.47</v>
      </c>
    </row>
    <row r="14" spans="1:5">
      <c r="A14" s="15" t="s">
        <v>2399</v>
      </c>
      <c r="B14" s="15"/>
      <c r="C14" s="15"/>
      <c r="D14" s="15"/>
      <c r="E14" s="15"/>
    </row>
    <row r="15" spans="1:5">
      <c r="A15" s="16" t="s">
        <v>2343</v>
      </c>
      <c r="B15" s="16"/>
      <c r="C15" s="16"/>
      <c r="D15" s="16"/>
      <c r="E15" s="16"/>
    </row>
    <row r="16" spans="1:5">
      <c r="A16" s="16" t="s">
        <v>2344</v>
      </c>
      <c r="B16" s="16"/>
      <c r="C16" s="16"/>
      <c r="D16" s="16"/>
      <c r="E16" s="16"/>
    </row>
  </sheetData>
  <mergeCells count="11">
    <mergeCell ref="A3:D3"/>
    <mergeCell ref="A7:D7"/>
    <mergeCell ref="A8:D8"/>
    <mergeCell ref="A9:C9"/>
    <mergeCell ref="A10:C10"/>
    <mergeCell ref="A11:C11"/>
    <mergeCell ref="A12:C12"/>
    <mergeCell ref="A13:C13"/>
    <mergeCell ref="D4:D6"/>
    <mergeCell ref="E4:E6"/>
    <mergeCell ref="A4:C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workbookViewId="0">
      <selection activeCell="B8" sqref="B8"/>
    </sheetView>
  </sheetViews>
  <sheetFormatPr defaultColWidth="8.88888888888889" defaultRowHeight="14.4" outlineLevelCol="1"/>
  <cols>
    <col min="1" max="1" width="39.1111111111111" style="18" customWidth="1"/>
    <col min="2" max="2" width="40.5555555555556" style="18" customWidth="1"/>
    <col min="3" max="16384" width="8.88888888888889" style="18"/>
  </cols>
  <sheetData>
    <row r="1" ht="22.2" spans="1:2">
      <c r="A1" s="48" t="s">
        <v>58</v>
      </c>
      <c r="B1" s="48"/>
    </row>
    <row r="2" spans="1:2">
      <c r="A2" s="49"/>
      <c r="B2" s="49"/>
    </row>
    <row r="3" spans="1:2">
      <c r="A3" s="49" t="s">
        <v>1</v>
      </c>
      <c r="B3" s="49"/>
    </row>
    <row r="4" ht="25" customHeight="1" spans="1:2">
      <c r="A4" s="51" t="s">
        <v>2</v>
      </c>
      <c r="B4" s="51" t="s">
        <v>5</v>
      </c>
    </row>
    <row r="5" ht="25" customHeight="1" spans="1:2">
      <c r="A5" s="61" t="s">
        <v>31</v>
      </c>
      <c r="B5" s="23">
        <v>20271</v>
      </c>
    </row>
    <row r="6" ht="25" customHeight="1" spans="1:2">
      <c r="A6" s="61" t="s">
        <v>32</v>
      </c>
      <c r="B6" s="23"/>
    </row>
    <row r="7" ht="25" customHeight="1" spans="1:2">
      <c r="A7" s="61" t="s">
        <v>33</v>
      </c>
      <c r="B7" s="23"/>
    </row>
    <row r="8" ht="25" customHeight="1" spans="1:2">
      <c r="A8" s="61" t="s">
        <v>34</v>
      </c>
      <c r="B8" s="23">
        <v>11307</v>
      </c>
    </row>
    <row r="9" ht="25" customHeight="1" spans="1:2">
      <c r="A9" s="61" t="s">
        <v>35</v>
      </c>
      <c r="B9" s="23">
        <v>39041</v>
      </c>
    </row>
    <row r="10" ht="25" customHeight="1" spans="1:2">
      <c r="A10" s="61" t="s">
        <v>36</v>
      </c>
      <c r="B10" s="23">
        <v>708</v>
      </c>
    </row>
    <row r="11" ht="25" customHeight="1" spans="1:2">
      <c r="A11" s="61" t="s">
        <v>37</v>
      </c>
      <c r="B11" s="23">
        <v>1557</v>
      </c>
    </row>
    <row r="12" ht="25" customHeight="1" spans="1:2">
      <c r="A12" s="61" t="s">
        <v>38</v>
      </c>
      <c r="B12" s="23">
        <v>56377</v>
      </c>
    </row>
    <row r="13" ht="25" customHeight="1" spans="1:2">
      <c r="A13" s="61" t="s">
        <v>39</v>
      </c>
      <c r="B13" s="23">
        <v>13511</v>
      </c>
    </row>
    <row r="14" ht="25" customHeight="1" spans="1:2">
      <c r="A14" s="61" t="s">
        <v>40</v>
      </c>
      <c r="B14" s="23">
        <v>1553</v>
      </c>
    </row>
    <row r="15" ht="25" customHeight="1" spans="1:2">
      <c r="A15" s="61" t="s">
        <v>41</v>
      </c>
      <c r="B15" s="23">
        <v>13235</v>
      </c>
    </row>
    <row r="16" ht="25" customHeight="1" spans="1:2">
      <c r="A16" s="61" t="s">
        <v>42</v>
      </c>
      <c r="B16" s="23">
        <v>56279</v>
      </c>
    </row>
    <row r="17" ht="25" customHeight="1" spans="1:2">
      <c r="A17" s="61" t="s">
        <v>43</v>
      </c>
      <c r="B17" s="23">
        <v>10272</v>
      </c>
    </row>
    <row r="18" ht="25" customHeight="1" spans="1:2">
      <c r="A18" s="61" t="s">
        <v>44</v>
      </c>
      <c r="B18" s="23">
        <v>48879</v>
      </c>
    </row>
    <row r="19" ht="25" customHeight="1" spans="1:2">
      <c r="A19" s="61" t="s">
        <v>45</v>
      </c>
      <c r="B19" s="23">
        <v>134</v>
      </c>
    </row>
    <row r="20" ht="25" customHeight="1" spans="1:2">
      <c r="A20" s="61" t="s">
        <v>46</v>
      </c>
      <c r="B20" s="23">
        <v>30</v>
      </c>
    </row>
    <row r="21" ht="25" customHeight="1" spans="1:2">
      <c r="A21" s="61" t="s">
        <v>47</v>
      </c>
      <c r="B21" s="23"/>
    </row>
    <row r="22" ht="25" customHeight="1" spans="1:2">
      <c r="A22" s="61" t="s">
        <v>48</v>
      </c>
      <c r="B22" s="23">
        <v>5765</v>
      </c>
    </row>
    <row r="23" ht="25" customHeight="1" spans="1:2">
      <c r="A23" s="61" t="s">
        <v>49</v>
      </c>
      <c r="B23" s="23">
        <v>14129</v>
      </c>
    </row>
    <row r="24" ht="25" customHeight="1" spans="1:2">
      <c r="A24" s="61" t="s">
        <v>50</v>
      </c>
      <c r="B24" s="23">
        <v>200</v>
      </c>
    </row>
    <row r="25" ht="25" customHeight="1" spans="1:2">
      <c r="A25" s="61" t="s">
        <v>51</v>
      </c>
      <c r="B25" s="23">
        <v>1139</v>
      </c>
    </row>
    <row r="26" ht="25" customHeight="1" spans="1:2">
      <c r="A26" s="61" t="s">
        <v>59</v>
      </c>
      <c r="B26" s="23">
        <v>11805</v>
      </c>
    </row>
    <row r="27" ht="25" customHeight="1" spans="1:2">
      <c r="A27" s="61" t="s">
        <v>60</v>
      </c>
      <c r="B27" s="23">
        <v>8248</v>
      </c>
    </row>
    <row r="28" ht="25" customHeight="1" spans="1:2">
      <c r="A28" s="61" t="s">
        <v>61</v>
      </c>
      <c r="B28" s="23">
        <v>25</v>
      </c>
    </row>
    <row r="29" ht="25" customHeight="1" spans="1:2">
      <c r="A29" s="61"/>
      <c r="B29" s="23"/>
    </row>
    <row r="30" ht="25" customHeight="1" spans="1:2">
      <c r="A30" s="61"/>
      <c r="B30" s="23"/>
    </row>
    <row r="31" ht="25" customHeight="1" spans="1:2">
      <c r="A31" s="61"/>
      <c r="B31" s="23"/>
    </row>
    <row r="32" ht="25" customHeight="1" spans="1:2">
      <c r="A32" s="61"/>
      <c r="B32" s="23"/>
    </row>
    <row r="33" ht="25" customHeight="1" spans="1:2">
      <c r="A33" s="61"/>
      <c r="B33" s="23"/>
    </row>
    <row r="34" ht="25" customHeight="1" spans="1:2">
      <c r="A34" s="61"/>
      <c r="B34" s="23"/>
    </row>
    <row r="35" ht="25" customHeight="1" spans="1:2">
      <c r="A35" s="61"/>
      <c r="B35" s="23"/>
    </row>
    <row r="36" ht="25" customHeight="1" spans="1:2">
      <c r="A36" s="61"/>
      <c r="B36" s="23"/>
    </row>
    <row r="37" ht="25" customHeight="1" spans="1:2">
      <c r="A37" s="61"/>
      <c r="B37" s="23"/>
    </row>
    <row r="38" ht="25" customHeight="1" spans="1:2">
      <c r="A38" s="61"/>
      <c r="B38" s="23"/>
    </row>
    <row r="39" ht="25" customHeight="1" spans="1:2">
      <c r="A39" s="61"/>
      <c r="B39" s="23"/>
    </row>
    <row r="40" ht="25" customHeight="1" spans="1:2">
      <c r="A40" s="51" t="s">
        <v>56</v>
      </c>
      <c r="B40" s="23">
        <v>314465</v>
      </c>
    </row>
  </sheetData>
  <mergeCells count="3">
    <mergeCell ref="A1:B1"/>
    <mergeCell ref="A2:B2"/>
    <mergeCell ref="A3:B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1"/>
  <sheetViews>
    <sheetView workbookViewId="0">
      <selection activeCell="B8" sqref="B8"/>
    </sheetView>
  </sheetViews>
  <sheetFormatPr defaultColWidth="8.88888888888889" defaultRowHeight="14.4" outlineLevelCol="1"/>
  <cols>
    <col min="1" max="1" width="44" style="18" customWidth="1"/>
    <col min="2" max="2" width="31.8888888888889" style="18" customWidth="1"/>
    <col min="3" max="16384" width="8.88888888888889" style="18"/>
  </cols>
  <sheetData>
    <row r="1" ht="20.4" spans="1:2">
      <c r="A1" s="83" t="s">
        <v>62</v>
      </c>
      <c r="B1" s="83"/>
    </row>
    <row r="2" spans="1:2">
      <c r="A2" s="49"/>
      <c r="B2" s="49"/>
    </row>
    <row r="3" spans="1:2">
      <c r="A3" s="49" t="s">
        <v>1</v>
      </c>
      <c r="B3" s="49"/>
    </row>
    <row r="4" spans="1:2">
      <c r="A4" s="85" t="s">
        <v>63</v>
      </c>
      <c r="B4" s="85" t="s">
        <v>5</v>
      </c>
    </row>
    <row r="5" spans="1:2">
      <c r="A5" s="85"/>
      <c r="B5" s="85"/>
    </row>
    <row r="6" ht="25" customHeight="1" spans="1:2">
      <c r="A6" s="29" t="s">
        <v>64</v>
      </c>
      <c r="B6" s="31">
        <f>B7+B12+B23+B31+B38+B42+B45+B49+B54+B60+B64+B69</f>
        <v>337228</v>
      </c>
    </row>
    <row r="7" ht="25" customHeight="1" spans="1:2">
      <c r="A7" s="30" t="s">
        <v>65</v>
      </c>
      <c r="B7" s="23">
        <v>21864</v>
      </c>
    </row>
    <row r="8" ht="25" customHeight="1" spans="1:2">
      <c r="A8" s="32" t="s">
        <v>66</v>
      </c>
      <c r="B8" s="23">
        <v>11429</v>
      </c>
    </row>
    <row r="9" ht="25" customHeight="1" spans="1:2">
      <c r="A9" s="32" t="s">
        <v>67</v>
      </c>
      <c r="B9" s="23">
        <v>3660</v>
      </c>
    </row>
    <row r="10" ht="25" customHeight="1" spans="1:2">
      <c r="A10" s="32" t="s">
        <v>68</v>
      </c>
      <c r="B10" s="23">
        <v>1424</v>
      </c>
    </row>
    <row r="11" ht="25" customHeight="1" spans="1:2">
      <c r="A11" s="32" t="s">
        <v>69</v>
      </c>
      <c r="B11" s="23">
        <v>5351</v>
      </c>
    </row>
    <row r="12" ht="25" customHeight="1" spans="1:2">
      <c r="A12" s="30" t="s">
        <v>70</v>
      </c>
      <c r="B12" s="23">
        <v>36042</v>
      </c>
    </row>
    <row r="13" ht="25" customHeight="1" spans="1:2">
      <c r="A13" s="32" t="s">
        <v>71</v>
      </c>
      <c r="B13" s="23">
        <v>7126</v>
      </c>
    </row>
    <row r="14" ht="25" customHeight="1" spans="1:2">
      <c r="A14" s="32" t="s">
        <v>72</v>
      </c>
      <c r="B14" s="23">
        <v>40</v>
      </c>
    </row>
    <row r="15" ht="25" customHeight="1" spans="1:2">
      <c r="A15" s="32" t="s">
        <v>73</v>
      </c>
      <c r="B15" s="23">
        <v>67</v>
      </c>
    </row>
    <row r="16" ht="25" customHeight="1" spans="1:2">
      <c r="A16" s="32" t="s">
        <v>74</v>
      </c>
      <c r="B16" s="23">
        <v>2297</v>
      </c>
    </row>
    <row r="17" ht="25" customHeight="1" spans="1:2">
      <c r="A17" s="32" t="s">
        <v>75</v>
      </c>
      <c r="B17" s="23">
        <v>12210</v>
      </c>
    </row>
    <row r="18" ht="25" customHeight="1" spans="1:2">
      <c r="A18" s="32" t="s">
        <v>76</v>
      </c>
      <c r="B18" s="23"/>
    </row>
    <row r="19" ht="25" customHeight="1" spans="1:2">
      <c r="A19" s="32" t="s">
        <v>77</v>
      </c>
      <c r="B19" s="23"/>
    </row>
    <row r="20" ht="25" customHeight="1" spans="1:2">
      <c r="A20" s="32" t="s">
        <v>78</v>
      </c>
      <c r="B20" s="23">
        <v>681</v>
      </c>
    </row>
    <row r="21" ht="25" customHeight="1" spans="1:2">
      <c r="A21" s="32" t="s">
        <v>79</v>
      </c>
      <c r="B21" s="23">
        <v>2470</v>
      </c>
    </row>
    <row r="22" ht="25" customHeight="1" spans="1:2">
      <c r="A22" s="32" t="s">
        <v>80</v>
      </c>
      <c r="B22" s="23">
        <v>11151</v>
      </c>
    </row>
    <row r="23" ht="25" customHeight="1" spans="1:2">
      <c r="A23" s="30" t="s">
        <v>81</v>
      </c>
      <c r="B23" s="23">
        <v>20294</v>
      </c>
    </row>
    <row r="24" ht="25" customHeight="1" spans="1:2">
      <c r="A24" s="32" t="s">
        <v>82</v>
      </c>
      <c r="B24" s="23">
        <v>1508</v>
      </c>
    </row>
    <row r="25" ht="25" customHeight="1" spans="1:2">
      <c r="A25" s="32" t="s">
        <v>83</v>
      </c>
      <c r="B25" s="23">
        <v>13455</v>
      </c>
    </row>
    <row r="26" ht="25" customHeight="1" spans="1:2">
      <c r="A26" s="32" t="s">
        <v>84</v>
      </c>
      <c r="B26" s="23">
        <v>111</v>
      </c>
    </row>
    <row r="27" ht="25" customHeight="1" spans="1:2">
      <c r="A27" s="32" t="s">
        <v>85</v>
      </c>
      <c r="B27" s="23">
        <v>172</v>
      </c>
    </row>
    <row r="28" ht="25" customHeight="1" spans="1:2">
      <c r="A28" s="32" t="s">
        <v>86</v>
      </c>
      <c r="B28" s="23">
        <v>913</v>
      </c>
    </row>
    <row r="29" ht="25" customHeight="1" spans="1:2">
      <c r="A29" s="32" t="s">
        <v>87</v>
      </c>
      <c r="B29" s="23">
        <v>879</v>
      </c>
    </row>
    <row r="30" ht="25" customHeight="1" spans="1:2">
      <c r="A30" s="32" t="s">
        <v>88</v>
      </c>
      <c r="B30" s="23">
        <v>3256</v>
      </c>
    </row>
    <row r="31" ht="25" customHeight="1" spans="1:2">
      <c r="A31" s="30" t="s">
        <v>89</v>
      </c>
      <c r="B31" s="23">
        <v>3435</v>
      </c>
    </row>
    <row r="32" ht="25" customHeight="1" spans="1:2">
      <c r="A32" s="32" t="s">
        <v>82</v>
      </c>
      <c r="B32" s="23"/>
    </row>
    <row r="33" ht="25" customHeight="1" spans="1:2">
      <c r="A33" s="32" t="s">
        <v>83</v>
      </c>
      <c r="B33" s="23">
        <v>2361</v>
      </c>
    </row>
    <row r="34" ht="25" customHeight="1" spans="1:2">
      <c r="A34" s="32" t="s">
        <v>84</v>
      </c>
      <c r="B34" s="23">
        <v>66</v>
      </c>
    </row>
    <row r="35" ht="25" customHeight="1" spans="1:2">
      <c r="A35" s="32" t="s">
        <v>86</v>
      </c>
      <c r="B35" s="23">
        <v>6</v>
      </c>
    </row>
    <row r="36" ht="25" customHeight="1" spans="1:2">
      <c r="A36" s="32" t="s">
        <v>87</v>
      </c>
      <c r="B36" s="23">
        <v>42</v>
      </c>
    </row>
    <row r="37" ht="25" customHeight="1" spans="1:2">
      <c r="A37" s="32" t="s">
        <v>88</v>
      </c>
      <c r="B37" s="23">
        <v>960</v>
      </c>
    </row>
    <row r="38" ht="25" customHeight="1" spans="1:2">
      <c r="A38" s="30" t="s">
        <v>90</v>
      </c>
      <c r="B38" s="23">
        <v>78671</v>
      </c>
    </row>
    <row r="39" ht="25" customHeight="1" spans="1:2">
      <c r="A39" s="32" t="s">
        <v>91</v>
      </c>
      <c r="B39" s="23">
        <v>61732</v>
      </c>
    </row>
    <row r="40" ht="25" customHeight="1" spans="1:2">
      <c r="A40" s="32" t="s">
        <v>92</v>
      </c>
      <c r="B40" s="23">
        <v>16939</v>
      </c>
    </row>
    <row r="41" ht="25" customHeight="1" spans="1:2">
      <c r="A41" s="32" t="s">
        <v>93</v>
      </c>
      <c r="B41" s="23"/>
    </row>
    <row r="42" ht="25" customHeight="1" spans="1:2">
      <c r="A42" s="30" t="s">
        <v>94</v>
      </c>
      <c r="B42" s="23">
        <v>22165</v>
      </c>
    </row>
    <row r="43" ht="25" customHeight="1" spans="1:2">
      <c r="A43" s="32" t="s">
        <v>95</v>
      </c>
      <c r="B43" s="23">
        <v>19536</v>
      </c>
    </row>
    <row r="44" ht="25" customHeight="1" spans="1:2">
      <c r="A44" s="32" t="s">
        <v>96</v>
      </c>
      <c r="B44" s="23">
        <v>2629</v>
      </c>
    </row>
    <row r="45" ht="25" customHeight="1" spans="1:2">
      <c r="A45" s="30" t="s">
        <v>97</v>
      </c>
      <c r="B45" s="23">
        <v>45656</v>
      </c>
    </row>
    <row r="46" ht="25" customHeight="1" spans="1:2">
      <c r="A46" s="32" t="s">
        <v>98</v>
      </c>
      <c r="B46" s="23">
        <v>3801</v>
      </c>
    </row>
    <row r="47" ht="25" customHeight="1" spans="1:2">
      <c r="A47" s="32" t="s">
        <v>99</v>
      </c>
      <c r="B47" s="23">
        <v>278</v>
      </c>
    </row>
    <row r="48" ht="25" customHeight="1" spans="1:2">
      <c r="A48" s="32" t="s">
        <v>100</v>
      </c>
      <c r="B48" s="23">
        <v>41577</v>
      </c>
    </row>
    <row r="49" ht="25" customHeight="1" spans="1:2">
      <c r="A49" s="30" t="s">
        <v>101</v>
      </c>
      <c r="B49" s="23">
        <v>26870</v>
      </c>
    </row>
    <row r="50" ht="25" customHeight="1" spans="1:2">
      <c r="A50" s="32" t="s">
        <v>102</v>
      </c>
      <c r="B50" s="23">
        <v>94</v>
      </c>
    </row>
    <row r="51" ht="25" customHeight="1" spans="1:2">
      <c r="A51" s="32" t="s">
        <v>103</v>
      </c>
      <c r="B51" s="23"/>
    </row>
    <row r="52" ht="25" customHeight="1" spans="1:2">
      <c r="A52" s="32" t="s">
        <v>104</v>
      </c>
      <c r="B52" s="23"/>
    </row>
    <row r="53" ht="25" customHeight="1" spans="1:2">
      <c r="A53" s="32" t="s">
        <v>105</v>
      </c>
      <c r="B53" s="23">
        <v>26776</v>
      </c>
    </row>
    <row r="54" ht="25" customHeight="1" spans="1:2">
      <c r="A54" s="30" t="s">
        <v>106</v>
      </c>
      <c r="B54" s="23">
        <v>42639</v>
      </c>
    </row>
    <row r="55" ht="25" customHeight="1" spans="1:2">
      <c r="A55" s="32" t="s">
        <v>107</v>
      </c>
      <c r="B55" s="23">
        <v>16941</v>
      </c>
    </row>
    <row r="56" ht="25" customHeight="1" spans="1:2">
      <c r="A56" s="32" t="s">
        <v>108</v>
      </c>
      <c r="B56" s="23">
        <v>227</v>
      </c>
    </row>
    <row r="57" ht="25" customHeight="1" spans="1:2">
      <c r="A57" s="32" t="s">
        <v>109</v>
      </c>
      <c r="B57" s="23">
        <v>22775</v>
      </c>
    </row>
    <row r="58" ht="25" customHeight="1" spans="1:2">
      <c r="A58" s="32" t="s">
        <v>110</v>
      </c>
      <c r="B58" s="23">
        <v>890</v>
      </c>
    </row>
    <row r="59" ht="25" customHeight="1" spans="1:2">
      <c r="A59" s="32" t="s">
        <v>111</v>
      </c>
      <c r="B59" s="23">
        <v>1806</v>
      </c>
    </row>
    <row r="60" ht="25" customHeight="1" spans="1:2">
      <c r="A60" s="30" t="s">
        <v>112</v>
      </c>
      <c r="B60" s="23">
        <v>31316</v>
      </c>
    </row>
    <row r="61" ht="25" customHeight="1" spans="1:2">
      <c r="A61" s="32" t="s">
        <v>113</v>
      </c>
      <c r="B61" s="23">
        <v>31316</v>
      </c>
    </row>
    <row r="62" ht="25" customHeight="1" spans="1:2">
      <c r="A62" s="32" t="s">
        <v>114</v>
      </c>
      <c r="B62" s="88"/>
    </row>
    <row r="63" ht="25" customHeight="1" spans="1:2">
      <c r="A63" s="41" t="s">
        <v>115</v>
      </c>
      <c r="B63" s="89"/>
    </row>
    <row r="64" ht="25" customHeight="1" spans="1:2">
      <c r="A64" s="30" t="s">
        <v>116</v>
      </c>
      <c r="B64" s="90">
        <v>8273</v>
      </c>
    </row>
    <row r="65" ht="25" customHeight="1" spans="1:2">
      <c r="A65" s="32" t="s">
        <v>117</v>
      </c>
      <c r="B65" s="23">
        <v>8248</v>
      </c>
    </row>
    <row r="66" ht="25" customHeight="1" spans="1:2">
      <c r="A66" s="32" t="s">
        <v>118</v>
      </c>
      <c r="B66" s="23"/>
    </row>
    <row r="67" ht="25" customHeight="1" spans="1:2">
      <c r="A67" s="32" t="s">
        <v>119</v>
      </c>
      <c r="B67" s="23">
        <v>25</v>
      </c>
    </row>
    <row r="68" ht="25" customHeight="1" spans="1:2">
      <c r="A68" s="32" t="s">
        <v>120</v>
      </c>
      <c r="B68" s="23"/>
    </row>
    <row r="69" ht="25" customHeight="1" spans="1:2">
      <c r="A69" s="30" t="s">
        <v>121</v>
      </c>
      <c r="B69" s="23">
        <v>3</v>
      </c>
    </row>
    <row r="70" ht="25" customHeight="1" spans="1:2">
      <c r="A70" s="32" t="s">
        <v>122</v>
      </c>
      <c r="B70" s="23"/>
    </row>
    <row r="71" ht="25" customHeight="1" spans="1:2">
      <c r="A71" s="32" t="s">
        <v>123</v>
      </c>
      <c r="B71" s="23"/>
    </row>
    <row r="72" ht="25" customHeight="1" spans="1:2">
      <c r="A72" s="32" t="s">
        <v>124</v>
      </c>
      <c r="B72" s="23"/>
    </row>
    <row r="73" ht="25" customHeight="1" spans="1:2">
      <c r="A73" s="32" t="s">
        <v>125</v>
      </c>
      <c r="B73" s="23"/>
    </row>
    <row r="74" ht="25" customHeight="1" spans="1:2">
      <c r="A74" s="32" t="s">
        <v>126</v>
      </c>
      <c r="B74" s="23">
        <v>3</v>
      </c>
    </row>
    <row r="75" ht="25" customHeight="1"/>
    <row r="76" ht="25" customHeight="1"/>
    <row r="77" ht="25" customHeight="1"/>
    <row r="78" ht="25" customHeight="1"/>
    <row r="79" ht="25" customHeight="1"/>
    <row r="80" ht="25" customHeight="1"/>
    <row r="81" ht="25" customHeight="1"/>
  </sheetData>
  <mergeCells count="5">
    <mergeCell ref="A1:B1"/>
    <mergeCell ref="A2:B2"/>
    <mergeCell ref="A3:B3"/>
    <mergeCell ref="A4:A5"/>
    <mergeCell ref="B4:B5"/>
  </mergeCells>
  <dataValidations count="1">
    <dataValidation type="decimal" operator="between" allowBlank="1" showInputMessage="1" showErrorMessage="1" sqref="B6:B62 B64:B74">
      <formula1>-99999999999999</formula1>
      <formula2>99999999999999</formula2>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0"/>
  <sheetViews>
    <sheetView workbookViewId="0">
      <selection activeCell="B8" sqref="B8"/>
    </sheetView>
  </sheetViews>
  <sheetFormatPr defaultColWidth="8.88888888888889" defaultRowHeight="14.4" outlineLevelCol="1"/>
  <cols>
    <col min="1" max="1" width="37.2222222222222" style="18" customWidth="1"/>
    <col min="2" max="2" width="38.2222222222222" style="18" customWidth="1"/>
    <col min="3" max="16384" width="8.88888888888889" style="18"/>
  </cols>
  <sheetData>
    <row r="1" ht="20.4" spans="1:2">
      <c r="A1" s="83" t="s">
        <v>127</v>
      </c>
      <c r="B1" s="83"/>
    </row>
    <row r="2" spans="1:2">
      <c r="A2" s="27"/>
      <c r="B2" s="27"/>
    </row>
    <row r="3" ht="15.6" spans="1:2">
      <c r="A3" s="84"/>
      <c r="B3" s="28" t="s">
        <v>128</v>
      </c>
    </row>
    <row r="4" spans="1:2">
      <c r="A4" s="85" t="s">
        <v>63</v>
      </c>
      <c r="B4" s="86" t="s">
        <v>5</v>
      </c>
    </row>
    <row r="5" spans="1:2">
      <c r="A5" s="85"/>
      <c r="B5" s="87"/>
    </row>
    <row r="6" ht="25" customHeight="1" spans="1:2">
      <c r="A6" s="29" t="s">
        <v>64</v>
      </c>
      <c r="B6" s="31">
        <f>B7+B12+B23+B31+B38+B42+B45+B49+B54+B60+B64+B69</f>
        <v>96646</v>
      </c>
    </row>
    <row r="7" ht="25" customHeight="1" spans="1:2">
      <c r="A7" s="30" t="s">
        <v>65</v>
      </c>
      <c r="B7" s="31">
        <f>SUM(B8:B11)</f>
        <v>21824</v>
      </c>
    </row>
    <row r="8" ht="25" customHeight="1" spans="1:2">
      <c r="A8" s="32" t="s">
        <v>66</v>
      </c>
      <c r="B8" s="31">
        <v>11393</v>
      </c>
    </row>
    <row r="9" ht="25" customHeight="1" spans="1:2">
      <c r="A9" s="32" t="s">
        <v>67</v>
      </c>
      <c r="B9" s="31">
        <v>3658</v>
      </c>
    </row>
    <row r="10" ht="25" customHeight="1" spans="1:2">
      <c r="A10" s="32" t="s">
        <v>68</v>
      </c>
      <c r="B10" s="31">
        <v>1424</v>
      </c>
    </row>
    <row r="11" ht="25" customHeight="1" spans="1:2">
      <c r="A11" s="32" t="s">
        <v>69</v>
      </c>
      <c r="B11" s="31">
        <v>5349</v>
      </c>
    </row>
    <row r="12" ht="25" customHeight="1" spans="1:2">
      <c r="A12" s="30" t="s">
        <v>70</v>
      </c>
      <c r="B12" s="31">
        <f>SUM(B13:B22)</f>
        <v>6442</v>
      </c>
    </row>
    <row r="13" ht="25" customHeight="1" spans="1:2">
      <c r="A13" s="32" t="s">
        <v>71</v>
      </c>
      <c r="B13" s="31">
        <v>2722</v>
      </c>
    </row>
    <row r="14" ht="25" customHeight="1" spans="1:2">
      <c r="A14" s="32" t="s">
        <v>72</v>
      </c>
      <c r="B14" s="31">
        <v>2</v>
      </c>
    </row>
    <row r="15" ht="25" customHeight="1" spans="1:2">
      <c r="A15" s="32" t="s">
        <v>73</v>
      </c>
      <c r="B15" s="31">
        <v>15</v>
      </c>
    </row>
    <row r="16" ht="25" customHeight="1" spans="1:2">
      <c r="A16" s="32" t="s">
        <v>74</v>
      </c>
      <c r="B16" s="31">
        <v>38</v>
      </c>
    </row>
    <row r="17" ht="25" customHeight="1" spans="1:2">
      <c r="A17" s="32" t="s">
        <v>75</v>
      </c>
      <c r="B17" s="31">
        <v>1152</v>
      </c>
    </row>
    <row r="18" ht="25" customHeight="1" spans="1:2">
      <c r="A18" s="32" t="s">
        <v>76</v>
      </c>
      <c r="B18" s="31"/>
    </row>
    <row r="19" ht="25" customHeight="1" spans="1:2">
      <c r="A19" s="32" t="s">
        <v>77</v>
      </c>
      <c r="B19" s="31"/>
    </row>
    <row r="20" ht="25" customHeight="1" spans="1:2">
      <c r="A20" s="32" t="s">
        <v>78</v>
      </c>
      <c r="B20" s="31">
        <v>290</v>
      </c>
    </row>
    <row r="21" ht="25" customHeight="1" spans="1:2">
      <c r="A21" s="32" t="s">
        <v>79</v>
      </c>
      <c r="B21" s="31">
        <v>218</v>
      </c>
    </row>
    <row r="22" ht="25" customHeight="1" spans="1:2">
      <c r="A22" s="32" t="s">
        <v>80</v>
      </c>
      <c r="B22" s="31">
        <v>2005</v>
      </c>
    </row>
    <row r="23" ht="25" customHeight="1" spans="1:2">
      <c r="A23" s="30" t="s">
        <v>81</v>
      </c>
      <c r="B23" s="31">
        <f>SUM(B24:B30)</f>
        <v>16</v>
      </c>
    </row>
    <row r="24" ht="25" customHeight="1" spans="1:2">
      <c r="A24" s="32" t="s">
        <v>82</v>
      </c>
      <c r="B24" s="31"/>
    </row>
    <row r="25" ht="25" customHeight="1" spans="1:2">
      <c r="A25" s="32" t="s">
        <v>83</v>
      </c>
      <c r="B25" s="31"/>
    </row>
    <row r="26" ht="25" customHeight="1" spans="1:2">
      <c r="A26" s="32" t="s">
        <v>84</v>
      </c>
      <c r="B26" s="31"/>
    </row>
    <row r="27" ht="25" customHeight="1" spans="1:2">
      <c r="A27" s="32" t="s">
        <v>85</v>
      </c>
      <c r="B27" s="31"/>
    </row>
    <row r="28" ht="25" customHeight="1" spans="1:2">
      <c r="A28" s="32" t="s">
        <v>86</v>
      </c>
      <c r="B28" s="31">
        <v>16</v>
      </c>
    </row>
    <row r="29" ht="25" customHeight="1" spans="1:2">
      <c r="A29" s="32" t="s">
        <v>87</v>
      </c>
      <c r="B29" s="31"/>
    </row>
    <row r="30" ht="25" customHeight="1" spans="1:2">
      <c r="A30" s="32" t="s">
        <v>88</v>
      </c>
      <c r="B30" s="31"/>
    </row>
    <row r="31" ht="25" customHeight="1" spans="1:2">
      <c r="A31" s="30" t="s">
        <v>89</v>
      </c>
      <c r="B31" s="31">
        <f>SUM(B32:B37)</f>
        <v>0</v>
      </c>
    </row>
    <row r="32" ht="25" customHeight="1" spans="1:2">
      <c r="A32" s="32" t="s">
        <v>82</v>
      </c>
      <c r="B32" s="31"/>
    </row>
    <row r="33" ht="25" customHeight="1" spans="1:2">
      <c r="A33" s="32" t="s">
        <v>83</v>
      </c>
      <c r="B33" s="31"/>
    </row>
    <row r="34" ht="25" customHeight="1" spans="1:2">
      <c r="A34" s="32" t="s">
        <v>84</v>
      </c>
      <c r="B34" s="31"/>
    </row>
    <row r="35" ht="25" customHeight="1" spans="1:2">
      <c r="A35" s="32" t="s">
        <v>86</v>
      </c>
      <c r="B35" s="31"/>
    </row>
    <row r="36" ht="25" customHeight="1" spans="1:2">
      <c r="A36" s="32" t="s">
        <v>87</v>
      </c>
      <c r="B36" s="31"/>
    </row>
    <row r="37" ht="25" customHeight="1" spans="1:2">
      <c r="A37" s="32" t="s">
        <v>88</v>
      </c>
      <c r="B37" s="31"/>
    </row>
    <row r="38" ht="25" customHeight="1" spans="1:2">
      <c r="A38" s="30" t="s">
        <v>90</v>
      </c>
      <c r="B38" s="31">
        <f>SUM(B39:B41)</f>
        <v>64753</v>
      </c>
    </row>
    <row r="39" ht="25" customHeight="1" spans="1:2">
      <c r="A39" s="32" t="s">
        <v>91</v>
      </c>
      <c r="B39" s="31">
        <v>61678</v>
      </c>
    </row>
    <row r="40" ht="25" customHeight="1" spans="1:2">
      <c r="A40" s="32" t="s">
        <v>92</v>
      </c>
      <c r="B40" s="31">
        <v>3075</v>
      </c>
    </row>
    <row r="41" ht="25" customHeight="1" spans="1:2">
      <c r="A41" s="32" t="s">
        <v>93</v>
      </c>
      <c r="B41" s="31"/>
    </row>
    <row r="42" ht="25" customHeight="1" spans="1:2">
      <c r="A42" s="30" t="s">
        <v>94</v>
      </c>
      <c r="B42" s="31">
        <f>SUM(B43:B44)</f>
        <v>10</v>
      </c>
    </row>
    <row r="43" ht="25" customHeight="1" spans="1:2">
      <c r="A43" s="32" t="s">
        <v>95</v>
      </c>
      <c r="B43" s="31">
        <v>10</v>
      </c>
    </row>
    <row r="44" ht="25" customHeight="1" spans="1:2">
      <c r="A44" s="32" t="s">
        <v>96</v>
      </c>
      <c r="B44" s="31"/>
    </row>
    <row r="45" ht="25" customHeight="1" spans="1:2">
      <c r="A45" s="30" t="s">
        <v>97</v>
      </c>
      <c r="B45" s="31">
        <f>SUM(B46:B48)</f>
        <v>0</v>
      </c>
    </row>
    <row r="46" ht="25" customHeight="1" spans="1:2">
      <c r="A46" s="32" t="s">
        <v>98</v>
      </c>
      <c r="B46" s="31"/>
    </row>
    <row r="47" ht="25" customHeight="1" spans="1:2">
      <c r="A47" s="32" t="s">
        <v>99</v>
      </c>
      <c r="B47" s="31"/>
    </row>
    <row r="48" ht="25" customHeight="1" spans="1:2">
      <c r="A48" s="32" t="s">
        <v>100</v>
      </c>
      <c r="B48" s="31"/>
    </row>
    <row r="49" ht="25" customHeight="1" spans="1:2">
      <c r="A49" s="30" t="s">
        <v>101</v>
      </c>
      <c r="B49" s="31">
        <f>SUM(B50:B53)</f>
        <v>0</v>
      </c>
    </row>
    <row r="50" ht="25" customHeight="1" spans="1:2">
      <c r="A50" s="32" t="s">
        <v>102</v>
      </c>
      <c r="B50" s="31"/>
    </row>
    <row r="51" ht="25" customHeight="1" spans="1:2">
      <c r="A51" s="32" t="s">
        <v>103</v>
      </c>
      <c r="B51" s="31"/>
    </row>
    <row r="52" ht="25" customHeight="1" spans="1:2">
      <c r="A52" s="32" t="s">
        <v>104</v>
      </c>
      <c r="B52" s="31"/>
    </row>
    <row r="53" ht="25" customHeight="1" spans="1:2">
      <c r="A53" s="32" t="s">
        <v>105</v>
      </c>
      <c r="B53" s="31"/>
    </row>
    <row r="54" ht="25" customHeight="1" spans="1:2">
      <c r="A54" s="30" t="s">
        <v>106</v>
      </c>
      <c r="B54" s="31">
        <f>SUM(B55:B59)</f>
        <v>3601</v>
      </c>
    </row>
    <row r="55" ht="25" customHeight="1" spans="1:2">
      <c r="A55" s="32" t="s">
        <v>107</v>
      </c>
      <c r="B55" s="31">
        <v>2636</v>
      </c>
    </row>
    <row r="56" ht="25" customHeight="1" spans="1:2">
      <c r="A56" s="32" t="s">
        <v>108</v>
      </c>
      <c r="B56" s="31"/>
    </row>
    <row r="57" ht="25" customHeight="1" spans="1:2">
      <c r="A57" s="32" t="s">
        <v>109</v>
      </c>
      <c r="B57" s="31"/>
    </row>
    <row r="58" ht="25" customHeight="1" spans="1:2">
      <c r="A58" s="32" t="s">
        <v>110</v>
      </c>
      <c r="B58" s="31">
        <v>821</v>
      </c>
    </row>
    <row r="59" ht="25" customHeight="1" spans="1:2">
      <c r="A59" s="32" t="s">
        <v>111</v>
      </c>
      <c r="B59" s="31">
        <v>144</v>
      </c>
    </row>
    <row r="60" ht="25" customHeight="1" spans="1:2">
      <c r="A60" s="30" t="s">
        <v>112</v>
      </c>
      <c r="B60" s="31">
        <f>SUM(B61:B63)</f>
        <v>0</v>
      </c>
    </row>
    <row r="61" ht="25" customHeight="1" spans="1:2">
      <c r="A61" s="32" t="s">
        <v>113</v>
      </c>
      <c r="B61" s="31"/>
    </row>
    <row r="62" ht="25" customHeight="1" spans="1:2">
      <c r="A62" s="32" t="s">
        <v>114</v>
      </c>
      <c r="B62" s="31"/>
    </row>
    <row r="63" ht="25" customHeight="1" spans="1:2">
      <c r="A63" s="32" t="s">
        <v>115</v>
      </c>
      <c r="B63" s="31"/>
    </row>
    <row r="64" ht="25" customHeight="1" spans="1:2">
      <c r="A64" s="30" t="s">
        <v>116</v>
      </c>
      <c r="B64" s="31">
        <f>SUM(B65:B68)</f>
        <v>0</v>
      </c>
    </row>
    <row r="65" ht="25" customHeight="1" spans="1:2">
      <c r="A65" s="32" t="s">
        <v>117</v>
      </c>
      <c r="B65" s="31"/>
    </row>
    <row r="66" ht="25" customHeight="1" spans="1:2">
      <c r="A66" s="32" t="s">
        <v>118</v>
      </c>
      <c r="B66" s="31"/>
    </row>
    <row r="67" ht="25" customHeight="1" spans="1:2">
      <c r="A67" s="32" t="s">
        <v>119</v>
      </c>
      <c r="B67" s="31"/>
    </row>
    <row r="68" ht="25" customHeight="1" spans="1:2">
      <c r="A68" s="32" t="s">
        <v>120</v>
      </c>
      <c r="B68" s="31"/>
    </row>
    <row r="69" ht="25" customHeight="1" spans="1:2">
      <c r="A69" s="30" t="s">
        <v>121</v>
      </c>
      <c r="B69" s="31">
        <f>SUM(B70:B74)</f>
        <v>0</v>
      </c>
    </row>
    <row r="70" ht="25" customHeight="1" spans="1:2">
      <c r="A70" s="32" t="s">
        <v>122</v>
      </c>
      <c r="B70" s="31"/>
    </row>
    <row r="71" ht="25" customHeight="1" spans="1:2">
      <c r="A71" s="32" t="s">
        <v>123</v>
      </c>
      <c r="B71" s="31"/>
    </row>
    <row r="72" ht="25" customHeight="1" spans="1:2">
      <c r="A72" s="32" t="s">
        <v>124</v>
      </c>
      <c r="B72" s="31"/>
    </row>
    <row r="73" ht="25" customHeight="1" spans="1:2">
      <c r="A73" s="32" t="s">
        <v>125</v>
      </c>
      <c r="B73" s="31"/>
    </row>
    <row r="74" ht="25" customHeight="1" spans="1:2">
      <c r="A74" s="32" t="s">
        <v>126</v>
      </c>
      <c r="B74" s="31"/>
    </row>
    <row r="75" ht="25" customHeight="1"/>
    <row r="76" ht="25" customHeight="1"/>
    <row r="77" ht="25" customHeight="1"/>
    <row r="78" ht="25" customHeight="1"/>
    <row r="79" ht="25" customHeight="1"/>
    <row r="80" ht="25" customHeight="1"/>
  </sheetData>
  <mergeCells count="3">
    <mergeCell ref="A1:B1"/>
    <mergeCell ref="A4:A5"/>
    <mergeCell ref="B4:B5"/>
  </mergeCells>
  <dataValidations count="1">
    <dataValidation type="decimal" operator="between" allowBlank="1" showInputMessage="1" showErrorMessage="1" sqref="B6:B74">
      <formula1>-99999999999999</formula1>
      <formula2>99999999999999</formula2>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3"/>
  <sheetViews>
    <sheetView workbookViewId="0">
      <selection activeCell="B8" sqref="B8"/>
    </sheetView>
  </sheetViews>
  <sheetFormatPr defaultColWidth="24.8888888888889" defaultRowHeight="15.6" customHeight="1" outlineLevelCol="3"/>
  <cols>
    <col min="1" max="1" width="34.8888888888889" style="26" customWidth="1"/>
    <col min="2" max="2" width="24.8888888888889" style="26"/>
    <col min="3" max="3" width="54.1111111111111" style="26" customWidth="1"/>
    <col min="4" max="16384" width="24.8888888888889" style="26"/>
  </cols>
  <sheetData>
    <row r="1" ht="33.75" customHeight="1" spans="1:4">
      <c r="A1" s="19" t="s">
        <v>129</v>
      </c>
      <c r="B1" s="19"/>
      <c r="C1" s="19"/>
      <c r="D1" s="19"/>
    </row>
    <row r="2" ht="17.25" customHeight="1" spans="1:4">
      <c r="A2" s="28" t="s">
        <v>1</v>
      </c>
      <c r="B2" s="28"/>
      <c r="C2" s="28"/>
      <c r="D2" s="28"/>
    </row>
    <row r="3" ht="21.8" customHeight="1" spans="1:4">
      <c r="A3" s="21" t="s">
        <v>2</v>
      </c>
      <c r="B3" s="21" t="s">
        <v>5</v>
      </c>
      <c r="C3" s="21" t="s">
        <v>2</v>
      </c>
      <c r="D3" s="21" t="s">
        <v>5</v>
      </c>
    </row>
    <row r="4" ht="17.25" customHeight="1" spans="1:4">
      <c r="A4" s="22" t="s">
        <v>130</v>
      </c>
      <c r="B4" s="23">
        <v>6617</v>
      </c>
      <c r="C4" s="22" t="s">
        <v>131</v>
      </c>
      <c r="D4" s="23">
        <v>32858</v>
      </c>
    </row>
    <row r="5" ht="17.25" customHeight="1" spans="1:4">
      <c r="A5" s="22" t="s">
        <v>132</v>
      </c>
      <c r="B5" s="23">
        <v>591</v>
      </c>
      <c r="C5" s="22" t="s">
        <v>133</v>
      </c>
      <c r="D5" s="23">
        <v>4061</v>
      </c>
    </row>
    <row r="6" ht="17.25" customHeight="1" spans="1:4">
      <c r="A6" s="22" t="s">
        <v>134</v>
      </c>
      <c r="B6" s="23">
        <v>292</v>
      </c>
      <c r="C6" s="22" t="s">
        <v>135</v>
      </c>
      <c r="D6" s="23"/>
    </row>
    <row r="7" ht="17.25" customHeight="1" spans="1:4">
      <c r="A7" s="22" t="s">
        <v>136</v>
      </c>
      <c r="B7" s="23">
        <v>2080</v>
      </c>
      <c r="C7" s="22" t="s">
        <v>137</v>
      </c>
      <c r="D7" s="23"/>
    </row>
    <row r="8" ht="17.25" customHeight="1" spans="1:4">
      <c r="A8" s="22" t="s">
        <v>138</v>
      </c>
      <c r="B8" s="23">
        <v>2</v>
      </c>
      <c r="C8" s="22" t="s">
        <v>139</v>
      </c>
      <c r="D8" s="23"/>
    </row>
    <row r="9" ht="17.25" customHeight="1" spans="1:4">
      <c r="A9" s="22" t="s">
        <v>140</v>
      </c>
      <c r="B9" s="23">
        <v>3652</v>
      </c>
      <c r="C9" s="22" t="s">
        <v>141</v>
      </c>
      <c r="D9" s="23"/>
    </row>
    <row r="10" ht="17.25" customHeight="1" spans="1:4">
      <c r="A10" s="22" t="s">
        <v>142</v>
      </c>
      <c r="B10" s="23"/>
      <c r="C10" s="22" t="s">
        <v>143</v>
      </c>
      <c r="D10" s="23">
        <v>524</v>
      </c>
    </row>
    <row r="11" ht="17.25" customHeight="1" spans="1:4">
      <c r="A11" s="22" t="s">
        <v>144</v>
      </c>
      <c r="B11" s="23">
        <v>195167</v>
      </c>
      <c r="C11" s="22" t="s">
        <v>145</v>
      </c>
      <c r="D11" s="23"/>
    </row>
    <row r="12" ht="17.25" customHeight="1" spans="1:4">
      <c r="A12" s="22" t="s">
        <v>146</v>
      </c>
      <c r="B12" s="23">
        <v>2084</v>
      </c>
      <c r="C12" s="22" t="s">
        <v>147</v>
      </c>
      <c r="D12" s="23">
        <v>207</v>
      </c>
    </row>
    <row r="13" ht="17.25" customHeight="1" spans="1:4">
      <c r="A13" s="22" t="s">
        <v>148</v>
      </c>
      <c r="B13" s="23">
        <v>76646</v>
      </c>
      <c r="C13" s="22" t="s">
        <v>149</v>
      </c>
      <c r="D13" s="23"/>
    </row>
    <row r="14" ht="17.25" customHeight="1" spans="1:4">
      <c r="A14" s="22" t="s">
        <v>150</v>
      </c>
      <c r="B14" s="23">
        <v>11563</v>
      </c>
      <c r="C14" s="22" t="s">
        <v>151</v>
      </c>
      <c r="D14" s="23">
        <v>680</v>
      </c>
    </row>
    <row r="15" ht="17.25" customHeight="1" spans="1:4">
      <c r="A15" s="22" t="s">
        <v>152</v>
      </c>
      <c r="B15" s="23">
        <v>13824</v>
      </c>
      <c r="C15" s="22" t="s">
        <v>153</v>
      </c>
      <c r="D15" s="23">
        <v>10472</v>
      </c>
    </row>
    <row r="16" ht="17.25" customHeight="1" spans="1:4">
      <c r="A16" s="22" t="s">
        <v>154</v>
      </c>
      <c r="B16" s="23"/>
      <c r="C16" s="22" t="s">
        <v>155</v>
      </c>
      <c r="D16" s="23">
        <v>81</v>
      </c>
    </row>
    <row r="17" ht="17.25" customHeight="1" spans="1:4">
      <c r="A17" s="22" t="s">
        <v>156</v>
      </c>
      <c r="B17" s="23">
        <v>1329</v>
      </c>
      <c r="C17" s="22" t="s">
        <v>157</v>
      </c>
      <c r="D17" s="23"/>
    </row>
    <row r="18" ht="17.25" customHeight="1" spans="1:4">
      <c r="A18" s="22" t="s">
        <v>158</v>
      </c>
      <c r="B18" s="23">
        <v>2171</v>
      </c>
      <c r="C18" s="22" t="s">
        <v>159</v>
      </c>
      <c r="D18" s="23"/>
    </row>
    <row r="19" ht="17.25" customHeight="1" spans="1:4">
      <c r="A19" s="22" t="s">
        <v>160</v>
      </c>
      <c r="B19" s="23"/>
      <c r="C19" s="22" t="s">
        <v>161</v>
      </c>
      <c r="D19" s="23">
        <v>71</v>
      </c>
    </row>
    <row r="20" ht="17.25" customHeight="1" spans="1:4">
      <c r="A20" s="22" t="s">
        <v>162</v>
      </c>
      <c r="B20" s="23">
        <v>11699</v>
      </c>
      <c r="C20" s="22" t="s">
        <v>163</v>
      </c>
      <c r="D20" s="23">
        <v>50</v>
      </c>
    </row>
    <row r="21" ht="17.25" customHeight="1" spans="1:4">
      <c r="A21" s="22" t="s">
        <v>164</v>
      </c>
      <c r="B21" s="23"/>
      <c r="C21" s="22" t="s">
        <v>165</v>
      </c>
      <c r="D21" s="23">
        <v>127</v>
      </c>
    </row>
    <row r="22" ht="17.25" customHeight="1" spans="1:4">
      <c r="A22" s="22" t="s">
        <v>166</v>
      </c>
      <c r="B22" s="23"/>
      <c r="C22" s="22" t="s">
        <v>167</v>
      </c>
      <c r="D22" s="23">
        <v>33</v>
      </c>
    </row>
    <row r="23" ht="17.25" customHeight="1" spans="1:4">
      <c r="A23" s="22" t="s">
        <v>168</v>
      </c>
      <c r="B23" s="23"/>
      <c r="C23" s="22" t="s">
        <v>169</v>
      </c>
      <c r="D23" s="23">
        <v>1107</v>
      </c>
    </row>
    <row r="24" ht="17.25" customHeight="1" spans="1:4">
      <c r="A24" s="22" t="s">
        <v>170</v>
      </c>
      <c r="B24" s="23">
        <v>3083</v>
      </c>
      <c r="C24" s="22" t="s">
        <v>171</v>
      </c>
      <c r="D24" s="23">
        <v>415</v>
      </c>
    </row>
    <row r="25" ht="17.25" customHeight="1" spans="1:4">
      <c r="A25" s="22" t="s">
        <v>172</v>
      </c>
      <c r="B25" s="23"/>
      <c r="C25" s="22" t="s">
        <v>173</v>
      </c>
      <c r="D25" s="23">
        <v>121</v>
      </c>
    </row>
    <row r="26" ht="17.25" customHeight="1" spans="1:4">
      <c r="A26" s="22" t="s">
        <v>174</v>
      </c>
      <c r="B26" s="23"/>
      <c r="C26" s="22" t="s">
        <v>175</v>
      </c>
      <c r="D26" s="23"/>
    </row>
    <row r="27" ht="17.25" customHeight="1" spans="1:4">
      <c r="A27" s="22" t="s">
        <v>176</v>
      </c>
      <c r="B27" s="23"/>
      <c r="C27" s="22" t="s">
        <v>177</v>
      </c>
      <c r="D27" s="23">
        <v>6161</v>
      </c>
    </row>
    <row r="28" ht="17.25" customHeight="1" spans="1:4">
      <c r="A28" s="22" t="s">
        <v>178</v>
      </c>
      <c r="B28" s="23">
        <v>1121</v>
      </c>
      <c r="C28" s="22" t="s">
        <v>179</v>
      </c>
      <c r="D28" s="23"/>
    </row>
    <row r="29" ht="17.25" customHeight="1" spans="1:4">
      <c r="A29" s="22" t="s">
        <v>180</v>
      </c>
      <c r="B29" s="23">
        <v>4705</v>
      </c>
      <c r="C29" s="22" t="s">
        <v>181</v>
      </c>
      <c r="D29" s="23">
        <v>457</v>
      </c>
    </row>
    <row r="30" ht="17.25" customHeight="1" spans="1:4">
      <c r="A30" s="22" t="s">
        <v>182</v>
      </c>
      <c r="B30" s="23"/>
      <c r="C30" s="22" t="s">
        <v>183</v>
      </c>
      <c r="D30" s="23">
        <v>723</v>
      </c>
    </row>
    <row r="31" ht="17.25" customHeight="1" spans="1:4">
      <c r="A31" s="22" t="s">
        <v>184</v>
      </c>
      <c r="B31" s="23">
        <v>61</v>
      </c>
      <c r="C31" s="22" t="s">
        <v>185</v>
      </c>
      <c r="D31" s="23"/>
    </row>
    <row r="32" ht="17.25" customHeight="1" spans="1:4">
      <c r="A32" s="22" t="s">
        <v>186</v>
      </c>
      <c r="B32" s="23">
        <v>20878</v>
      </c>
      <c r="C32" s="22" t="s">
        <v>187</v>
      </c>
      <c r="D32" s="23"/>
    </row>
    <row r="33" ht="17.25" customHeight="1" spans="1:4">
      <c r="A33" s="22" t="s">
        <v>188</v>
      </c>
      <c r="B33" s="23">
        <v>7495</v>
      </c>
      <c r="C33" s="22" t="s">
        <v>189</v>
      </c>
      <c r="D33" s="23"/>
    </row>
    <row r="34" ht="17.25" customHeight="1" spans="1:4">
      <c r="A34" s="22" t="s">
        <v>190</v>
      </c>
      <c r="B34" s="23">
        <v>178</v>
      </c>
      <c r="C34" s="22" t="s">
        <v>191</v>
      </c>
      <c r="D34" s="23"/>
    </row>
    <row r="35" ht="17.25" customHeight="1" spans="1:4">
      <c r="A35" s="22" t="s">
        <v>192</v>
      </c>
      <c r="B35" s="23"/>
      <c r="C35" s="22" t="s">
        <v>193</v>
      </c>
      <c r="D35" s="23">
        <v>856</v>
      </c>
    </row>
    <row r="36" ht="17.25" customHeight="1" spans="1:4">
      <c r="A36" s="22" t="s">
        <v>194</v>
      </c>
      <c r="B36" s="23">
        <v>270</v>
      </c>
      <c r="C36" s="82"/>
      <c r="D36" s="82"/>
    </row>
    <row r="37" ht="17.25" customHeight="1" spans="1:4">
      <c r="A37" s="22" t="s">
        <v>195</v>
      </c>
      <c r="B37" s="23">
        <v>27103</v>
      </c>
      <c r="C37" s="82"/>
      <c r="D37" s="82"/>
    </row>
    <row r="38" ht="17.25" customHeight="1" spans="1:4">
      <c r="A38" s="22" t="s">
        <v>196</v>
      </c>
      <c r="B38" s="23">
        <v>27103</v>
      </c>
      <c r="C38" s="82"/>
      <c r="D38" s="82"/>
    </row>
    <row r="39" ht="17.25" customHeight="1" spans="1:4">
      <c r="A39" s="22" t="s">
        <v>197</v>
      </c>
      <c r="B39" s="23"/>
      <c r="C39" s="82"/>
      <c r="D39" s="82"/>
    </row>
    <row r="40" ht="17.25" customHeight="1" spans="1:4">
      <c r="A40" s="22" t="s">
        <v>198</v>
      </c>
      <c r="B40" s="23"/>
      <c r="C40" s="82"/>
      <c r="D40" s="82"/>
    </row>
    <row r="41" ht="17.25" customHeight="1" spans="1:4">
      <c r="A41" s="22" t="s">
        <v>199</v>
      </c>
      <c r="B41" s="23"/>
      <c r="C41" s="82"/>
      <c r="D41" s="82"/>
    </row>
    <row r="42" ht="17.25" customHeight="1" spans="1:4">
      <c r="A42" s="22" t="s">
        <v>200</v>
      </c>
      <c r="B42" s="23">
        <v>27959</v>
      </c>
      <c r="C42" s="82"/>
      <c r="D42" s="82"/>
    </row>
    <row r="43" ht="17.25" customHeight="1" spans="1:4">
      <c r="A43" s="22" t="s">
        <v>201</v>
      </c>
      <c r="B43" s="23">
        <v>7339</v>
      </c>
      <c r="C43" s="82"/>
      <c r="D43" s="82"/>
    </row>
    <row r="44" ht="17.25" customHeight="1" spans="1:4">
      <c r="A44" s="22" t="s">
        <v>202</v>
      </c>
      <c r="B44" s="23">
        <v>17016</v>
      </c>
      <c r="C44" s="82"/>
      <c r="D44" s="82"/>
    </row>
    <row r="45" ht="17.25" customHeight="1" spans="1:4">
      <c r="A45" s="22" t="s">
        <v>203</v>
      </c>
      <c r="B45" s="23">
        <v>3604</v>
      </c>
      <c r="C45" s="82"/>
      <c r="D45" s="82"/>
    </row>
    <row r="46" ht="17.25" customHeight="1" spans="1:4">
      <c r="A46" s="22" t="s">
        <v>204</v>
      </c>
      <c r="B46" s="23"/>
      <c r="C46" s="82"/>
      <c r="D46" s="82"/>
    </row>
    <row r="47" ht="17.25" customHeight="1" spans="1:4">
      <c r="A47" s="22" t="s">
        <v>205</v>
      </c>
      <c r="B47" s="23"/>
      <c r="C47" s="82"/>
      <c r="D47" s="82"/>
    </row>
    <row r="48" ht="17.25" customHeight="1" spans="1:4">
      <c r="A48" s="22" t="s">
        <v>206</v>
      </c>
      <c r="B48" s="23"/>
      <c r="C48" s="82"/>
      <c r="D48" s="82"/>
    </row>
    <row r="49" ht="17.25" customHeight="1" spans="1:4">
      <c r="A49" s="22" t="s">
        <v>207</v>
      </c>
      <c r="B49" s="23"/>
      <c r="C49" s="82"/>
      <c r="D49" s="82"/>
    </row>
    <row r="50" ht="17.25" customHeight="1" spans="1:4">
      <c r="A50" s="22" t="s">
        <v>208</v>
      </c>
      <c r="B50" s="23"/>
      <c r="C50" s="82"/>
      <c r="D50" s="82"/>
    </row>
    <row r="51" ht="17.25" customHeight="1" spans="1:4">
      <c r="A51" s="22" t="s">
        <v>209</v>
      </c>
      <c r="B51" s="23">
        <v>40483</v>
      </c>
      <c r="C51" s="82"/>
      <c r="D51" s="82"/>
    </row>
    <row r="52" ht="17.25" customHeight="1" spans="1:4">
      <c r="A52" s="22" t="s">
        <v>210</v>
      </c>
      <c r="B52" s="23">
        <v>21280</v>
      </c>
      <c r="C52" s="82"/>
      <c r="D52" s="82"/>
    </row>
    <row r="53" ht="17.25" customHeight="1" spans="1:4">
      <c r="A53" s="22" t="s">
        <v>211</v>
      </c>
      <c r="B53" s="23">
        <v>19203</v>
      </c>
      <c r="C53" s="82"/>
      <c r="D53" s="82"/>
    </row>
    <row r="54" ht="17.25" customHeight="1" spans="1:4">
      <c r="A54" s="22" t="s">
        <v>212</v>
      </c>
      <c r="B54" s="23">
        <v>20196</v>
      </c>
      <c r="C54" s="82"/>
      <c r="D54" s="82"/>
    </row>
    <row r="55" ht="17.25" customHeight="1" spans="1:4">
      <c r="A55" s="22" t="s">
        <v>213</v>
      </c>
      <c r="B55" s="23">
        <v>18682</v>
      </c>
      <c r="C55" s="82"/>
      <c r="D55" s="82"/>
    </row>
    <row r="56" ht="17.25" customHeight="1" spans="1:4">
      <c r="A56" s="22" t="s">
        <v>214</v>
      </c>
      <c r="B56" s="23"/>
      <c r="C56" s="82"/>
      <c r="D56" s="82"/>
    </row>
    <row r="57" ht="17.25" customHeight="1" spans="1:4">
      <c r="A57" s="22" t="s">
        <v>215</v>
      </c>
      <c r="B57" s="23"/>
      <c r="C57" s="82"/>
      <c r="D57" s="82"/>
    </row>
    <row r="58" ht="17.25" customHeight="1" spans="1:4">
      <c r="A58" s="22" t="s">
        <v>216</v>
      </c>
      <c r="B58" s="23">
        <v>1514</v>
      </c>
      <c r="C58" s="82"/>
      <c r="D58" s="82"/>
    </row>
    <row r="59" ht="17.25" customHeight="1" spans="1:4">
      <c r="A59" s="22" t="s">
        <v>217</v>
      </c>
      <c r="B59" s="23"/>
      <c r="C59" s="82"/>
      <c r="D59" s="82"/>
    </row>
    <row r="60" ht="17.25" customHeight="1" spans="1:4">
      <c r="A60" s="22" t="s">
        <v>218</v>
      </c>
      <c r="B60" s="23"/>
      <c r="C60" s="82"/>
      <c r="D60" s="82"/>
    </row>
    <row r="61" ht="17.25" customHeight="1" spans="1:4">
      <c r="A61" s="22" t="s">
        <v>219</v>
      </c>
      <c r="B61" s="23"/>
      <c r="C61" s="82"/>
      <c r="D61" s="82"/>
    </row>
    <row r="62" ht="17.25" customHeight="1" spans="1:4">
      <c r="A62" s="22" t="s">
        <v>220</v>
      </c>
      <c r="B62" s="23"/>
      <c r="C62" s="82"/>
      <c r="D62" s="82"/>
    </row>
    <row r="63" ht="17.25" customHeight="1" spans="1:4">
      <c r="A63" s="22" t="s">
        <v>221</v>
      </c>
      <c r="B63" s="23"/>
      <c r="C63" s="82"/>
      <c r="D63" s="82"/>
    </row>
    <row r="64" ht="25" customHeight="1"/>
    <row r="65" ht="25" customHeight="1"/>
    <row r="66" ht="25" customHeight="1"/>
    <row r="67" ht="25" customHeight="1"/>
    <row r="68" ht="25" customHeight="1"/>
    <row r="69" ht="25" customHeight="1"/>
    <row r="70" ht="25" customHeight="1"/>
    <row r="71" ht="25" customHeight="1"/>
    <row r="72" ht="25" customHeight="1"/>
    <row r="73" ht="25" customHeight="1"/>
    <row r="74" ht="25" customHeight="1"/>
    <row r="75" ht="25" customHeight="1"/>
    <row r="76" ht="25" customHeight="1"/>
    <row r="77" ht="25" customHeight="1"/>
    <row r="78" ht="25" customHeight="1"/>
    <row r="79" ht="25" customHeight="1"/>
    <row r="80" ht="25" customHeight="1"/>
    <row r="81" ht="25" customHeight="1"/>
    <row r="82" ht="25" customHeight="1"/>
    <row r="83" ht="25" customHeight="1"/>
    <row r="84" ht="25" customHeight="1"/>
    <row r="85" ht="25" customHeight="1"/>
    <row r="86" ht="25" customHeight="1"/>
    <row r="87" ht="25" customHeight="1"/>
    <row r="88" ht="25" customHeight="1"/>
    <row r="89" ht="25" customHeight="1"/>
    <row r="90" ht="25" customHeight="1"/>
    <row r="91" ht="25" customHeight="1"/>
    <row r="92" ht="25" customHeight="1"/>
    <row r="93" ht="25" customHeight="1"/>
    <row r="94" ht="25" customHeight="1"/>
    <row r="95" ht="25" customHeight="1"/>
    <row r="96" ht="25" customHeight="1"/>
    <row r="97" ht="25" customHeight="1"/>
    <row r="98" ht="25" customHeight="1"/>
    <row r="99" ht="25" customHeight="1"/>
    <row r="100" ht="25" customHeight="1"/>
    <row r="101" ht="25" customHeight="1"/>
    <row r="102" ht="25" customHeight="1"/>
    <row r="103" ht="25" customHeight="1"/>
    <row r="104" ht="25" customHeight="1"/>
    <row r="105" ht="25" customHeight="1"/>
    <row r="106" ht="25" customHeight="1"/>
    <row r="107" ht="25" customHeight="1"/>
    <row r="108" ht="25" customHeight="1"/>
    <row r="109" ht="25" customHeight="1"/>
    <row r="110" ht="25" customHeight="1"/>
    <row r="111" ht="25" customHeight="1"/>
    <row r="112" ht="25" customHeight="1"/>
    <row r="113" ht="25" customHeight="1"/>
    <row r="114" ht="25" customHeight="1"/>
    <row r="115" ht="25" customHeight="1"/>
    <row r="116" ht="25" customHeight="1"/>
    <row r="117" ht="25" customHeight="1"/>
    <row r="118" ht="25" customHeight="1"/>
    <row r="119" ht="25" customHeight="1"/>
    <row r="120" ht="25" customHeight="1"/>
    <row r="121" ht="25" customHeight="1"/>
    <row r="122" ht="25" customHeight="1"/>
    <row r="123" ht="25" customHeight="1"/>
    <row r="124" ht="25" customHeight="1"/>
    <row r="125" ht="25" customHeight="1"/>
    <row r="126" ht="25" customHeight="1"/>
    <row r="127" ht="25" customHeight="1"/>
    <row r="128" ht="25" customHeight="1"/>
    <row r="129" ht="25" customHeight="1"/>
    <row r="130" ht="25" customHeight="1"/>
    <row r="131" ht="25" customHeight="1"/>
    <row r="132" ht="25" customHeight="1"/>
    <row r="133" ht="25" customHeight="1"/>
    <row r="134" ht="25" customHeight="1"/>
    <row r="135" ht="25" customHeight="1"/>
    <row r="136" ht="25" customHeight="1"/>
    <row r="137" ht="25" customHeight="1"/>
    <row r="138" ht="25" customHeight="1"/>
    <row r="139" ht="25" customHeight="1"/>
    <row r="140" ht="25" customHeight="1"/>
    <row r="141" ht="25" customHeight="1"/>
    <row r="142" ht="25" customHeight="1"/>
    <row r="143" ht="25" customHeight="1"/>
    <row r="144" ht="25" customHeight="1"/>
    <row r="145" ht="25" customHeight="1"/>
    <row r="146" ht="25" customHeight="1"/>
    <row r="147" ht="25" customHeight="1"/>
    <row r="148" ht="25" customHeight="1"/>
    <row r="149" ht="25"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25" customHeight="1"/>
  </sheetData>
  <mergeCells count="2">
    <mergeCell ref="A1:D1"/>
    <mergeCell ref="A2:D2"/>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8" sqref="B8"/>
    </sheetView>
  </sheetViews>
  <sheetFormatPr defaultColWidth="9" defaultRowHeight="14.4" outlineLevelCol="3"/>
  <cols>
    <col min="1" max="1" width="39.4444444444444" customWidth="1"/>
    <col min="2" max="2" width="21.6666666666667" customWidth="1"/>
    <col min="3" max="3" width="17.3333333333333" customWidth="1"/>
    <col min="4" max="4" width="19.6666666666667" customWidth="1"/>
  </cols>
  <sheetData>
    <row r="1" ht="22.2" spans="1:4">
      <c r="A1" s="77" t="s">
        <v>222</v>
      </c>
      <c r="B1" s="77"/>
      <c r="C1" s="77"/>
      <c r="D1" s="77"/>
    </row>
    <row r="2" spans="1:4">
      <c r="A2" s="78"/>
      <c r="B2" s="78"/>
      <c r="C2" s="78"/>
      <c r="D2" s="78"/>
    </row>
    <row r="3" spans="1:4">
      <c r="A3" s="78" t="s">
        <v>1</v>
      </c>
      <c r="B3" s="78"/>
      <c r="C3" s="78"/>
      <c r="D3" s="78"/>
    </row>
    <row r="4" ht="25" customHeight="1" spans="1:4">
      <c r="A4" s="79" t="s">
        <v>2</v>
      </c>
      <c r="B4" s="79" t="s">
        <v>3</v>
      </c>
      <c r="C4" s="79" t="s">
        <v>4</v>
      </c>
      <c r="D4" s="79" t="s">
        <v>5</v>
      </c>
    </row>
    <row r="5" ht="25" customHeight="1" spans="1:4">
      <c r="A5" s="80" t="s">
        <v>223</v>
      </c>
      <c r="B5" s="81">
        <v>43000</v>
      </c>
      <c r="C5" s="81">
        <v>39400</v>
      </c>
      <c r="D5" s="81">
        <v>37013</v>
      </c>
    </row>
    <row r="6" ht="25" customHeight="1" spans="1:4">
      <c r="A6" s="80" t="s">
        <v>224</v>
      </c>
      <c r="B6" s="81">
        <v>1000</v>
      </c>
      <c r="C6" s="81">
        <v>900</v>
      </c>
      <c r="D6" s="81">
        <v>853</v>
      </c>
    </row>
    <row r="7" ht="25" customHeight="1" spans="1:4">
      <c r="A7" s="80" t="s">
        <v>225</v>
      </c>
      <c r="B7" s="81">
        <v>1000</v>
      </c>
      <c r="C7" s="81">
        <v>700</v>
      </c>
      <c r="D7" s="81">
        <v>698</v>
      </c>
    </row>
    <row r="8" ht="25" customHeight="1" spans="1:4">
      <c r="A8" s="80"/>
      <c r="B8" s="81"/>
      <c r="C8" s="81"/>
      <c r="D8" s="81"/>
    </row>
    <row r="9" ht="25" customHeight="1" spans="1:4">
      <c r="A9" s="80"/>
      <c r="B9" s="81"/>
      <c r="C9" s="81"/>
      <c r="D9" s="81"/>
    </row>
    <row r="10" ht="25" customHeight="1" spans="1:4">
      <c r="A10" s="80"/>
      <c r="B10" s="81"/>
      <c r="C10" s="81"/>
      <c r="D10" s="81"/>
    </row>
    <row r="11" ht="25" customHeight="1" spans="1:4">
      <c r="A11" s="80"/>
      <c r="B11" s="81"/>
      <c r="C11" s="81"/>
      <c r="D11" s="81"/>
    </row>
    <row r="12" ht="25" customHeight="1" spans="1:4">
      <c r="A12" s="79" t="s">
        <v>29</v>
      </c>
      <c r="B12" s="81">
        <f>SUM(B5:B11)</f>
        <v>45000</v>
      </c>
      <c r="C12" s="81">
        <f>SUM(C5:C11)</f>
        <v>41000</v>
      </c>
      <c r="D12" s="81">
        <f>SUM(D5:D11)</f>
        <v>38564</v>
      </c>
    </row>
    <row r="13" ht="25" customHeight="1"/>
  </sheetData>
  <mergeCells count="3">
    <mergeCell ref="A1:D1"/>
    <mergeCell ref="A2:D2"/>
    <mergeCell ref="A3:D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B8" sqref="B8"/>
    </sheetView>
  </sheetViews>
  <sheetFormatPr defaultColWidth="8.88888888888889" defaultRowHeight="14.4" outlineLevelCol="7"/>
  <cols>
    <col min="1" max="1" width="31.2222222222222" style="18" customWidth="1"/>
    <col min="2" max="2" width="24.8888888888889" style="18" customWidth="1"/>
    <col min="3" max="3" width="19.2222222222222" style="18" customWidth="1"/>
    <col min="4" max="4" width="22.3333333333333" style="18" customWidth="1"/>
    <col min="5" max="16384" width="8.88888888888889" style="18"/>
  </cols>
  <sheetData>
    <row r="1" ht="25" customHeight="1" spans="1:8">
      <c r="A1" s="48" t="s">
        <v>226</v>
      </c>
      <c r="B1" s="48"/>
      <c r="C1" s="48"/>
      <c r="D1" s="48"/>
      <c r="E1" s="68"/>
      <c r="F1" s="68"/>
      <c r="G1" s="68"/>
      <c r="H1" s="68"/>
    </row>
    <row r="2" ht="25" customHeight="1" spans="1:8">
      <c r="A2" s="75"/>
      <c r="B2" s="75"/>
      <c r="C2" s="75"/>
      <c r="D2" s="49" t="s">
        <v>1</v>
      </c>
      <c r="E2" s="68"/>
      <c r="F2" s="68"/>
      <c r="G2" s="68"/>
      <c r="H2" s="68"/>
    </row>
    <row r="3" ht="25" customHeight="1" spans="1:8">
      <c r="A3" s="76" t="s">
        <v>2</v>
      </c>
      <c r="B3" s="76" t="s">
        <v>3</v>
      </c>
      <c r="C3" s="76" t="s">
        <v>4</v>
      </c>
      <c r="D3" s="76" t="s">
        <v>5</v>
      </c>
      <c r="E3" s="68"/>
      <c r="F3" s="68"/>
      <c r="G3" s="68"/>
      <c r="H3" s="68"/>
    </row>
    <row r="4" ht="29.95" customHeight="1" spans="1:4">
      <c r="A4" s="22" t="s">
        <v>227</v>
      </c>
      <c r="B4" s="23"/>
      <c r="C4" s="23"/>
      <c r="D4" s="23"/>
    </row>
    <row r="5" ht="29.95" customHeight="1" spans="1:4">
      <c r="A5" s="22" t="s">
        <v>228</v>
      </c>
      <c r="B5" s="23"/>
      <c r="C5" s="23"/>
      <c r="D5" s="23"/>
    </row>
    <row r="6" ht="29.95" customHeight="1" spans="1:4">
      <c r="A6" s="22" t="s">
        <v>229</v>
      </c>
      <c r="B6" s="23"/>
      <c r="C6" s="23">
        <v>86</v>
      </c>
      <c r="D6" s="23">
        <v>19</v>
      </c>
    </row>
    <row r="7" ht="29.95" customHeight="1" spans="1:4">
      <c r="A7" s="22" t="s">
        <v>230</v>
      </c>
      <c r="B7" s="23"/>
      <c r="C7" s="23"/>
      <c r="D7" s="23"/>
    </row>
    <row r="8" ht="29.95" customHeight="1" spans="1:4">
      <c r="A8" s="22" t="s">
        <v>231</v>
      </c>
      <c r="B8" s="23"/>
      <c r="C8" s="23"/>
      <c r="D8" s="23"/>
    </row>
    <row r="9" ht="29.95" customHeight="1" spans="1:4">
      <c r="A9" s="22" t="s">
        <v>232</v>
      </c>
      <c r="B9" s="23"/>
      <c r="C9" s="23"/>
      <c r="D9" s="23"/>
    </row>
    <row r="10" ht="29.95" customHeight="1" spans="1:4">
      <c r="A10" s="22" t="s">
        <v>233</v>
      </c>
      <c r="B10" s="23">
        <v>45000</v>
      </c>
      <c r="C10" s="23">
        <v>39488</v>
      </c>
      <c r="D10" s="23">
        <v>32768</v>
      </c>
    </row>
    <row r="11" ht="29.95" customHeight="1" spans="1:4">
      <c r="A11" s="22" t="s">
        <v>234</v>
      </c>
      <c r="B11" s="23"/>
      <c r="C11" s="23">
        <v>36159</v>
      </c>
      <c r="D11" s="23">
        <v>14260</v>
      </c>
    </row>
    <row r="12" ht="29.95" customHeight="1" spans="1:4">
      <c r="A12" s="22" t="s">
        <v>235</v>
      </c>
      <c r="B12" s="23"/>
      <c r="C12" s="23">
        <v>8</v>
      </c>
      <c r="D12" s="23">
        <v>7</v>
      </c>
    </row>
    <row r="13" ht="29.95" customHeight="1" spans="1:4">
      <c r="A13" s="22" t="s">
        <v>236</v>
      </c>
      <c r="B13" s="23"/>
      <c r="C13" s="23"/>
      <c r="D13" s="23"/>
    </row>
    <row r="14" ht="29.95" customHeight="1" spans="1:4">
      <c r="A14" s="22" t="s">
        <v>237</v>
      </c>
      <c r="B14" s="23"/>
      <c r="C14" s="23"/>
      <c r="D14" s="23"/>
    </row>
    <row r="15" ht="29.95" customHeight="1" spans="1:4">
      <c r="A15" s="22" t="s">
        <v>238</v>
      </c>
      <c r="B15" s="23"/>
      <c r="C15" s="23"/>
      <c r="D15" s="23"/>
    </row>
    <row r="16" ht="29.95" customHeight="1" spans="1:4">
      <c r="A16" s="22" t="s">
        <v>239</v>
      </c>
      <c r="B16" s="23"/>
      <c r="C16" s="23"/>
      <c r="D16" s="23"/>
    </row>
    <row r="17" ht="29.95" customHeight="1" spans="1:4">
      <c r="A17" s="22" t="s">
        <v>240</v>
      </c>
      <c r="B17" s="23"/>
      <c r="C17" s="23"/>
      <c r="D17" s="23"/>
    </row>
    <row r="18" ht="29.95" customHeight="1" spans="1:4">
      <c r="A18" s="22" t="s">
        <v>121</v>
      </c>
      <c r="B18" s="23"/>
      <c r="C18" s="23">
        <v>1363</v>
      </c>
      <c r="D18" s="23">
        <v>479</v>
      </c>
    </row>
    <row r="19" ht="29.95" customHeight="1" spans="1:4">
      <c r="A19" s="22" t="s">
        <v>241</v>
      </c>
      <c r="B19" s="23"/>
      <c r="C19" s="23">
        <v>7008</v>
      </c>
      <c r="D19" s="23">
        <v>7008</v>
      </c>
    </row>
    <row r="20" ht="29.95" customHeight="1" spans="1:4">
      <c r="A20" s="22" t="s">
        <v>242</v>
      </c>
      <c r="B20" s="23"/>
      <c r="C20" s="23"/>
      <c r="D20" s="23"/>
    </row>
    <row r="21" ht="29.95" customHeight="1" spans="1:4">
      <c r="A21" s="22" t="s">
        <v>243</v>
      </c>
      <c r="B21" s="23"/>
      <c r="C21" s="23">
        <v>1101</v>
      </c>
      <c r="D21" s="23">
        <v>1101</v>
      </c>
    </row>
    <row r="22" ht="29.95" customHeight="1" spans="1:4">
      <c r="A22" s="21" t="s">
        <v>56</v>
      </c>
      <c r="B22" s="23">
        <v>45000</v>
      </c>
      <c r="C22" s="23">
        <v>85213</v>
      </c>
      <c r="D22" s="23">
        <v>55642</v>
      </c>
    </row>
  </sheetData>
  <mergeCells count="1">
    <mergeCell ref="A1:D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dcterms:created xsi:type="dcterms:W3CDTF">2006-09-13T11:21:00Z</dcterms:created>
  <dcterms:modified xsi:type="dcterms:W3CDTF">2025-09-12T02:16:32Z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CDB547B4E36E4947B343E39B9184C74D_12</vt:lpwstr>
  </property>
  <property fmtid="{D5CDD505-2E9C-101B-9397-08002B2CF9AE}" pid="3" name="KSOProductBuildVer">
    <vt:lpwstr>2052-11.1.0.12970</vt:lpwstr>
  </property>
</Properties>
</file>