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855"/>
  </bookViews>
  <sheets>
    <sheet name="1" sheetId="1" r:id="rId1"/>
    <sheet name="2" sheetId="2" r:id="rId2"/>
    <sheet name="3" sheetId="3" r:id="rId3"/>
    <sheet name="4" sheetId="4" r:id="rId4"/>
    <sheet name="5" sheetId="5" r:id="rId5"/>
    <sheet name="6" sheetId="6" r:id="rId6"/>
    <sheet name="7" sheetId="7" r:id="rId7"/>
    <sheet name="8" sheetId="9" r:id="rId8"/>
    <sheet name="9" sheetId="10" r:id="rId9"/>
    <sheet name="10" sheetId="11" r:id="rId10"/>
    <sheet name="11" sheetId="12" r:id="rId11"/>
    <sheet name="12" sheetId="13" r:id="rId12"/>
    <sheet name="13" sheetId="15" r:id="rId13"/>
    <sheet name="14" sheetId="16" r:id="rId14"/>
    <sheet name="15" sheetId="17" r:id="rId15"/>
    <sheet name="16" sheetId="18" r:id="rId16"/>
    <sheet name="17" sheetId="19" r:id="rId17"/>
    <sheet name="18" sheetId="20" r:id="rId18"/>
    <sheet name="19" sheetId="21" r:id="rId19"/>
    <sheet name="20" sheetId="22" r:id="rId20"/>
    <sheet name="21" sheetId="8" r:id="rId21"/>
    <sheet name="22" sheetId="14" r:id="rId22"/>
    <sheet name="23" sheetId="29" r:id="rId23"/>
    <sheet name="24" sheetId="30" r:id="rId24"/>
    <sheet name="25" sheetId="23" r:id="rId25"/>
    <sheet name="26" sheetId="24" r:id="rId26"/>
    <sheet name="27" sheetId="25" r:id="rId27"/>
    <sheet name="28" sheetId="26" r:id="rId28"/>
    <sheet name="29" sheetId="27" r:id="rId29"/>
    <sheet name="30" sheetId="28" r:id="rId30"/>
  </sheets>
  <externalReferences>
    <externalReference r:id="rId31"/>
  </externalReferences>
  <calcPr calcId="144525"/>
</workbook>
</file>

<file path=xl/sharedStrings.xml><?xml version="1.0" encoding="utf-8"?>
<sst xmlns="http://schemas.openxmlformats.org/spreadsheetml/2006/main" count="3193" uniqueCount="2400">
  <si>
    <t>2024年度台安县一般公共预算收入决算总表</t>
  </si>
  <si>
    <t>单位:万元</t>
  </si>
  <si>
    <t>预算科目</t>
  </si>
  <si>
    <t>预算数</t>
  </si>
  <si>
    <t>调整预算数</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</si>
  <si>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</si>
  <si>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</si>
  <si>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</si>
  <si>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</si>
  <si>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</si>
  <si>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</si>
  <si>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</si>
  <si>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</si>
  <si>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</si>
  <si>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</si>
  <si>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</si>
  <si>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</si>
  <si>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</si>
  <si>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</si>
  <si>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</si>
  <si>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</si>
  <si>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</si>
  <si>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</si>
  <si>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</si>
  <si>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</si>
  <si>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</si>
  <si>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</si>
  <si>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</si>
  <si>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</si>
  <si>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</si>
  <si>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2024年度台安县一般公共预算支出决算总表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</si>
  <si>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</si>
  <si>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</si>
  <si>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</si>
  <si>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</si>
  <si>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</si>
  <si>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</si>
  <si>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</si>
  <si>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</si>
  <si>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</si>
  <si>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</si>
  <si>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</si>
  <si>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</si>
  <si>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</si>
  <si>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</si>
  <si>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</si>
  <si>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</si>
  <si>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</si>
  <si>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</si>
  <si>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</si>
  <si>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</si>
  <si>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</si>
  <si>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</si>
  <si>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</si>
  <si>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</si>
  <si>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</si>
  <si>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 年 支 出 合 计</t>
  </si>
  <si>
    <t>2024年度台安县本级一般公共预算收入决算表</t>
  </si>
  <si>
    <t>2024年度台安县本级一般公共预算支出决算表</t>
  </si>
  <si>
    <t>二十二、其他支出</t>
  </si>
  <si>
    <t>二十三、债务付息支出</t>
  </si>
  <si>
    <t>二十四、债务发行费用支出</t>
  </si>
  <si>
    <t>2024年度台安县一般公共预算支出决算经济分类决算表</t>
  </si>
  <si>
    <t>科目名称</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</si>
  <si>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</si>
  <si>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</si>
  <si>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</si>
  <si>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</si>
  <si>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</si>
  <si>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</si>
  <si>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</si>
  <si>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</si>
  <si>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</si>
  <si>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</si>
  <si>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</si>
  <si>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</si>
  <si>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</si>
  <si>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</si>
  <si>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</si>
  <si>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</si>
  <si>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</si>
  <si>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</si>
  <si>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</si>
  <si>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</si>
  <si>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</si>
  <si>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</si>
  <si>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</si>
  <si>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</si>
  <si>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</si>
  <si>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</si>
  <si>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</si>
  <si>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</si>
  <si>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</si>
  <si>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</si>
  <si>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</si>
  <si>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</si>
  <si>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</si>
  <si>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</si>
  <si>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</si>
  <si>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</si>
  <si>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</si>
  <si>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</si>
  <si>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</si>
  <si>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</si>
  <si>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</si>
  <si>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</si>
  <si>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</si>
  <si>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</si>
  <si>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</si>
  <si>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</si>
  <si>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</si>
  <si>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</si>
  <si>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</si>
  <si>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</si>
  <si>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</si>
  <si>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</si>
  <si>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</si>
  <si>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</si>
  <si>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</si>
  <si>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</si>
  <si>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</si>
  <si>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</si>
  <si>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</si>
  <si>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</si>
  <si>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</si>
  <si>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</si>
  <si>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</si>
  <si>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2024年台安县一般公共预算(基本)支出决算经济分类表</t>
  </si>
  <si>
    <t>单位：万元</t>
  </si>
  <si>
    <t>2024年度台安县一般公共预算转移性和债务相关收支决算明细表</t>
  </si>
  <si>
    <t>一、返还性收入</t>
  </si>
  <si>
    <t xml:space="preserve">    农林水共同财政事权转移支付收入  </t>
  </si>
  <si>
    <t xml:space="preserve">    所得税基数返还收入</t>
  </si>
  <si>
    <t xml:space="preserve">    交通运输共同财政事权转移支付收入  </t>
  </si>
  <si>
    <t xml:space="preserve">    成品油税费改革税收返还收入</t>
  </si>
  <si>
    <t xml:space="preserve">    资源勘探工业信息等共同财政事权转移支付收入  </t>
  </si>
  <si>
    <t xml:space="preserve">    增值税税收返还收入</t>
  </si>
  <si>
    <t xml:space="preserve">    商业服务业等共同财政事权转移支付收入  </t>
  </si>
  <si>
    <t xml:space="preserve">    消费税税收返还收入</t>
  </si>
  <si>
    <t xml:space="preserve">    金融共同财政事权转移支付收入  </t>
  </si>
  <si>
    <t xml:space="preserve">    增值税“五五分享”税收返还收入</t>
  </si>
  <si>
    <t xml:space="preserve">    自然资源海洋气象等共同财政事权转移支付收入  </t>
  </si>
  <si>
    <t xml:space="preserve">    其他返还性收入</t>
  </si>
  <si>
    <t xml:space="preserve">    住房保障共同财政事权转移支付收入  </t>
  </si>
  <si>
    <t>二、一般性转移支付收入</t>
  </si>
  <si>
    <t xml:space="preserve">    粮油物资储备共同财政事权转移支付收入  </t>
  </si>
  <si>
    <t xml:space="preserve">    体制补助收入</t>
  </si>
  <si>
    <t xml:space="preserve">    灾害防治及应急管理共同财政事权转移支付收入  </t>
  </si>
  <si>
    <t xml:space="preserve">    均衡性转移支付收入</t>
  </si>
  <si>
    <t xml:space="preserve">    其他共同财政事权转移支付收入  </t>
  </si>
  <si>
    <t xml:space="preserve">    县级基本财力保障机制奖补资金收入</t>
  </si>
  <si>
    <t xml:space="preserve">    其他一般性转移支付收入</t>
  </si>
  <si>
    <t xml:space="preserve">    结算补助收入</t>
  </si>
  <si>
    <t>三、专项转移支付收入</t>
  </si>
  <si>
    <t xml:space="preserve">    资源枯竭型城市转移支付补助收入</t>
  </si>
  <si>
    <t>　　一般公共服务</t>
  </si>
  <si>
    <t xml:space="preserve">    企业事业单位划转补助收入</t>
  </si>
  <si>
    <t>　　外交</t>
  </si>
  <si>
    <t xml:space="preserve">    产粮(油)大县奖励资金收入</t>
  </si>
  <si>
    <t>　　国防</t>
  </si>
  <si>
    <t xml:space="preserve">    重点生态功能区转移支付收入</t>
  </si>
  <si>
    <t>　　公共安全</t>
  </si>
  <si>
    <t xml:space="preserve">    固定数额补助收入</t>
  </si>
  <si>
    <t>　　教育</t>
  </si>
  <si>
    <t xml:space="preserve">    革命老区转移支付收入</t>
  </si>
  <si>
    <t>　　科学技术</t>
  </si>
  <si>
    <t xml:space="preserve">    民族地区转移支付收入</t>
  </si>
  <si>
    <t xml:space="preserve">    文化旅游体育与传媒</t>
  </si>
  <si>
    <t xml:space="preserve">    边境地区转移支付收入</t>
  </si>
  <si>
    <t>　　社会保障和就业</t>
  </si>
  <si>
    <t xml:space="preserve">    巩固脱贫攻坚成果衔接乡村振兴转移支付收入</t>
  </si>
  <si>
    <t xml:space="preserve">    卫生健康</t>
  </si>
  <si>
    <t xml:space="preserve">    一般公共服务共同财政事权转移支付收入  </t>
  </si>
  <si>
    <t>　　节能环保</t>
  </si>
  <si>
    <t xml:space="preserve">    外交共同财政事权转移支付收入  </t>
  </si>
  <si>
    <t>　　城乡社区</t>
  </si>
  <si>
    <t xml:space="preserve">    国防共同财政事权转移支付收入  </t>
  </si>
  <si>
    <t>　　农林水</t>
  </si>
  <si>
    <t xml:space="preserve">    公共安全共同财政事权转移支付收入  </t>
  </si>
  <si>
    <t>　　交通运输</t>
  </si>
  <si>
    <t xml:space="preserve">    教育共同财政事权转移支付收入  </t>
  </si>
  <si>
    <t>　　资源勘探工业信息等</t>
  </si>
  <si>
    <t xml:space="preserve">    科学技术共同财政事权转移支付收入  </t>
  </si>
  <si>
    <t>　　商业服务业等</t>
  </si>
  <si>
    <t xml:space="preserve">    文化旅游体育与传媒共同财政事权转移支付收入  </t>
  </si>
  <si>
    <t>　　金融</t>
  </si>
  <si>
    <t xml:space="preserve">    社会保障和就业共同财政事权转移支付收入  </t>
  </si>
  <si>
    <t xml:space="preserve">    自然资源海洋气象等</t>
  </si>
  <si>
    <t xml:space="preserve">    医疗卫生共同财政事权转移支付收入  </t>
  </si>
  <si>
    <t>　　住房保障</t>
  </si>
  <si>
    <t xml:space="preserve">    节能环保共同财政事权转移支付收入  </t>
  </si>
  <si>
    <t>　　粮油物资储备</t>
  </si>
  <si>
    <t xml:space="preserve">    城乡社区共同财政事权转移支付收入  </t>
  </si>
  <si>
    <t xml:space="preserve">    灾害防治及应急管理</t>
  </si>
  <si>
    <t>　　其他收入</t>
  </si>
  <si>
    <t>四、债务(转贷)收入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</si>
  <si>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</si>
  <si>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</si>
  <si>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</si>
  <si>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</si>
  <si>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五、调入资金</t>
  </si>
  <si>
    <t xml:space="preserve">    从政府性基金预算调入 </t>
  </si>
  <si>
    <t xml:space="preserve">    从国有资本经营预算调入</t>
  </si>
  <si>
    <t xml:space="preserve">    从其他资金调入</t>
  </si>
  <si>
    <t>六、区域间转移性收入</t>
  </si>
  <si>
    <t xml:space="preserve">    接受其他地区援助收入</t>
  </si>
  <si>
    <t xml:space="preserve">    生态保护补偿转移性收入</t>
  </si>
  <si>
    <t xml:space="preserve">    土地指标调剂转移性收入</t>
  </si>
  <si>
    <t xml:space="preserve">    其他转移性收入</t>
  </si>
  <si>
    <t>七、上解上级支出</t>
  </si>
  <si>
    <t>　  体制上解支出</t>
  </si>
  <si>
    <t>　  专项上解支出</t>
  </si>
  <si>
    <t>八、债务还本支出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</si>
  <si>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</si>
  <si>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</si>
  <si>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</si>
  <si>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</si>
  <si>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九、区域间转移性支出</t>
  </si>
  <si>
    <t xml:space="preserve">    援助其他地区支出</t>
  </si>
  <si>
    <t xml:space="preserve">    生态保护补偿转移性支出</t>
  </si>
  <si>
    <t xml:space="preserve">    土地指标调剂转移性支出</t>
  </si>
  <si>
    <t xml:space="preserve">    其他转移性支出</t>
  </si>
  <si>
    <t>2024年度台安县政府性基金预算收入决算总表</t>
  </si>
  <si>
    <t xml:space="preserve">    其中：  国有土地使用权出让收入</t>
  </si>
  <si>
    <t xml:space="preserve">      城市基础设施配套费收入</t>
  </si>
  <si>
    <t xml:space="preserve">      污水处理费收入</t>
  </si>
  <si>
    <r>
      <rPr>
        <b/>
        <sz val="18"/>
        <rFont val="宋体"/>
        <charset val="134"/>
      </rPr>
      <t>202</t>
    </r>
    <r>
      <rPr>
        <b/>
        <sz val="18"/>
        <rFont val="宋体"/>
        <charset val="134"/>
      </rPr>
      <t>4</t>
    </r>
    <r>
      <rPr>
        <b/>
        <sz val="18"/>
        <rFont val="宋体"/>
        <charset val="134"/>
      </rPr>
      <t>年度台安县政府性基金预算支出决算总表</t>
    </r>
  </si>
  <si>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</si>
  <si>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</si>
  <si>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</si>
  <si>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</si>
  <si>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</si>
  <si>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</si>
  <si>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</si>
  <si>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</si>
  <si>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</si>
  <si>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</si>
  <si>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自然资源海洋气象等支出</t>
  </si>
  <si>
    <t>住房保障支出</t>
  </si>
  <si>
    <t>粮油物资储备支出</t>
  </si>
  <si>
    <t>灾害防治及应急管理支出</t>
  </si>
  <si>
    <t>债务付息支出</t>
  </si>
  <si>
    <t>债务发行费用支出</t>
  </si>
  <si>
    <t>抗疫特别国债安排的支出</t>
  </si>
  <si>
    <r>
      <rPr>
        <b/>
        <sz val="18"/>
        <rFont val="宋体"/>
        <charset val="134"/>
      </rPr>
      <t>202</t>
    </r>
    <r>
      <rPr>
        <b/>
        <sz val="18"/>
        <rFont val="宋体"/>
        <charset val="134"/>
      </rPr>
      <t>4</t>
    </r>
    <r>
      <rPr>
        <b/>
        <sz val="18"/>
        <rFont val="宋体"/>
        <charset val="134"/>
      </rPr>
      <t>年度台安县本级政府性基金预算收入决算表</t>
    </r>
  </si>
  <si>
    <t>收入项目</t>
  </si>
  <si>
    <t>国有土地使用权出让相关收入</t>
  </si>
  <si>
    <t>国有土地收益基金相关收入</t>
  </si>
  <si>
    <t>农业土地开发资金相关收入</t>
  </si>
  <si>
    <t>城市基础设施配套费相关收入</t>
  </si>
  <si>
    <t>污水处理费相关收入</t>
  </si>
  <si>
    <t>车辆通行费相关收入</t>
  </si>
  <si>
    <t>彩票公益金收入</t>
  </si>
  <si>
    <t>其他各项政府性基金相关收入</t>
  </si>
  <si>
    <r>
      <rPr>
        <b/>
        <sz val="18"/>
        <color indexed="8"/>
        <rFont val="宋体"/>
        <charset val="134"/>
      </rPr>
      <t>202</t>
    </r>
    <r>
      <rPr>
        <b/>
        <sz val="18"/>
        <color indexed="8"/>
        <rFont val="宋体"/>
        <charset val="134"/>
      </rPr>
      <t>4</t>
    </r>
    <r>
      <rPr>
        <b/>
        <sz val="18"/>
        <color indexed="8"/>
        <rFont val="宋体"/>
        <charset val="134"/>
      </rPr>
      <t>年度台安县本级政府性基金预算支出决算表</t>
    </r>
  </si>
  <si>
    <t>支出项目</t>
  </si>
  <si>
    <t>国有土地使用权出让相关支出</t>
  </si>
  <si>
    <t>国有土地收益基金相关支出</t>
  </si>
  <si>
    <t>农业土地开发资金相关支出</t>
  </si>
  <si>
    <t>城市基础设施配套费相关支出</t>
  </si>
  <si>
    <t>污水处理费相关支出</t>
  </si>
  <si>
    <t>车辆通行费相关支出</t>
  </si>
  <si>
    <t>彩票公益金安排的支出</t>
  </si>
  <si>
    <t>其他各项政府性基金相关支出</t>
  </si>
  <si>
    <t>项目</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</si>
  <si>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</si>
  <si>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</si>
  <si>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</si>
  <si>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</si>
  <si>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</si>
  <si>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</si>
  <si>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</si>
  <si>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</si>
  <si>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</si>
  <si>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</si>
  <si>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</si>
  <si>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</si>
  <si>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</si>
  <si>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超长期特别国债转移支付收入</t>
  </si>
  <si>
    <t xml:space="preserve">    超长期特别国债转移支付支出</t>
  </si>
  <si>
    <t xml:space="preserve">    其他支出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</si>
  <si>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</si>
  <si>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</si>
  <si>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</si>
  <si>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</si>
  <si>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</si>
  <si>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</si>
  <si>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</si>
  <si>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</si>
  <si>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</si>
  <si>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</si>
  <si>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</si>
  <si>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</si>
  <si>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</si>
  <si>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</si>
  <si>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</si>
  <si>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</si>
  <si>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</si>
  <si>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</si>
  <si>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</si>
  <si>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</si>
  <si>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债务收入</t>
  </si>
  <si>
    <t>债务还本支出</t>
  </si>
  <si>
    <t xml:space="preserve">  中央政府债务收入</t>
  </si>
  <si>
    <t xml:space="preserve">  地方政府专项债务还本支出</t>
  </si>
  <si>
    <t xml:space="preserve">    超长期特别国债收入</t>
  </si>
  <si>
    <t xml:space="preserve">  抗疫特别国债还本支出</t>
  </si>
  <si>
    <t xml:space="preserve">  地方政府债务收入</t>
  </si>
  <si>
    <t xml:space="preserve">  超长期特别国债还本支出</t>
  </si>
  <si>
    <t xml:space="preserve">    专项债务收入</t>
  </si>
  <si>
    <t>债务转贷支出</t>
  </si>
  <si>
    <t>债务转贷收入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</si>
  <si>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</si>
  <si>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</si>
  <si>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</si>
  <si>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</si>
  <si>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</si>
  <si>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</si>
  <si>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</si>
  <si>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</si>
  <si>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</si>
  <si>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待偿债再融资专项债券结余</t>
  </si>
  <si>
    <t>政府性基金预算年终结余</t>
  </si>
  <si>
    <t>收　　入　　总　　计　</t>
  </si>
  <si>
    <t>支　　出　　总　　计　</t>
  </si>
  <si>
    <t>2024年度台安县国有资本经营预算收入决算总表</t>
  </si>
  <si>
    <t>利润收入</t>
  </si>
  <si>
    <t>股利、股息收入</t>
  </si>
  <si>
    <t>产权转让收入</t>
  </si>
  <si>
    <t>清算收入</t>
  </si>
  <si>
    <t>其他国有资本经营预算收入</t>
  </si>
  <si>
    <t>2024年度台安县国有资本经营预算支出决算总表</t>
  </si>
  <si>
    <t xml:space="preserve">                                                                                 单位：万元</t>
  </si>
  <si>
    <t>解决历史遗留问题及改革成本支出</t>
  </si>
  <si>
    <t>国有企业资本金注入</t>
  </si>
  <si>
    <t>国有企业政策性补贴</t>
  </si>
  <si>
    <t>其他国有资本经营预算支出</t>
  </si>
  <si>
    <t>2024年度台安县本级国有资本经营预算收入决算表</t>
  </si>
  <si>
    <t xml:space="preserve">                                                         单位:万元</t>
  </si>
  <si>
    <t>决算数合计</t>
  </si>
  <si>
    <r>
      <rPr>
        <b/>
        <sz val="16"/>
        <rFont val="宋体"/>
        <charset val="134"/>
      </rPr>
      <t>202</t>
    </r>
    <r>
      <rPr>
        <b/>
        <sz val="16"/>
        <rFont val="宋体"/>
        <charset val="134"/>
      </rPr>
      <t>4</t>
    </r>
    <r>
      <rPr>
        <b/>
        <sz val="16"/>
        <rFont val="宋体"/>
        <charset val="134"/>
      </rPr>
      <t>年度台安县本级国有资本经营预算支出决算表</t>
    </r>
  </si>
  <si>
    <t xml:space="preserve">                                                              单位:万元</t>
  </si>
  <si>
    <t>2024年度台安县社会保险基金预算收入决算表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</si>
  <si>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</si>
  <si>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</si>
  <si>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</si>
  <si>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</si>
  <si>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</si>
  <si>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</si>
  <si>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</si>
  <si>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</si>
  <si>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</si>
  <si>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</si>
  <si>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</si>
  <si>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</si>
  <si>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</si>
  <si>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</si>
  <si>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</si>
  <si>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</si>
  <si>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</si>
  <si>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2024年度台安县社会保险基金预算支出决算表</t>
  </si>
  <si>
    <t>二、支出</t>
  </si>
  <si>
    <t xml:space="preserve">   其中:社会保险待遇支出</t>
  </si>
  <si>
    <t xml:space="preserve">        转移支出</t>
  </si>
  <si>
    <t xml:space="preserve">        其他支出</t>
  </si>
  <si>
    <t xml:space="preserve">        全国统筹调剂资金支出</t>
  </si>
  <si>
    <t>2024年度台安县本级社会保险基金预算收入决算表</t>
  </si>
  <si>
    <t>2024年度台安县本级社会保险基金预算支出决算表</t>
  </si>
  <si>
    <t>2024年度台安县地方政府一般债务限额余额情况决算表</t>
  </si>
  <si>
    <t>上年末地方政府债务余额</t>
  </si>
  <si>
    <t>本年地方政府债务余额限额</t>
  </si>
  <si>
    <t>本年地方政府债务(转贷)收入</t>
  </si>
  <si>
    <t>本年地方政府债务还本支出</t>
  </si>
  <si>
    <t>年末地方政府债务余额</t>
  </si>
  <si>
    <t>2024年度台安县地方政府专项债务限额余额情况表</t>
  </si>
  <si>
    <t>2024年地方政府一般债务付息、发行费、债务还本支出表</t>
  </si>
  <si>
    <t xml:space="preserve">                     单位：万元</t>
  </si>
  <si>
    <t>金额</t>
  </si>
  <si>
    <t>一般债务付息</t>
  </si>
  <si>
    <t>一般债务发行费</t>
  </si>
  <si>
    <t>一般债务还本</t>
  </si>
  <si>
    <t>2024年地方政府专项债务付息、发行费、债务还本支出表</t>
  </si>
  <si>
    <t>专项债务付息</t>
  </si>
  <si>
    <t>专项债务发行费</t>
  </si>
  <si>
    <t>专项债务还本</t>
  </si>
  <si>
    <t>科目编码</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</si>
  <si>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</si>
  <si>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</si>
  <si>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</si>
  <si>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</si>
  <si>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</si>
  <si>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</si>
  <si>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</si>
  <si>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</si>
  <si>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</si>
  <si>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</si>
  <si>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</si>
  <si>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</si>
  <si>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</si>
  <si>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</si>
  <si>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</si>
  <si>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</si>
  <si>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</si>
  <si>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</si>
  <si>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</si>
  <si>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</si>
  <si>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</si>
  <si>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</si>
  <si>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</si>
  <si>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</si>
  <si>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</si>
  <si>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</si>
  <si>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</si>
  <si>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</si>
  <si>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</si>
  <si>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</si>
  <si>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</si>
  <si>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</si>
  <si>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</si>
  <si>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</si>
  <si>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</si>
  <si>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</si>
  <si>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</si>
  <si>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</si>
  <si>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</si>
  <si>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</si>
  <si>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</si>
  <si>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</si>
  <si>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</si>
  <si>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</si>
  <si>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</si>
  <si>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</si>
  <si>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</si>
  <si>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</si>
  <si>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</si>
  <si>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</si>
  <si>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</si>
  <si>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</si>
  <si>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</si>
  <si>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</si>
  <si>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</si>
  <si>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</si>
  <si>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</si>
  <si>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</si>
  <si>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</si>
  <si>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</si>
  <si>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</si>
  <si>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</si>
  <si>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</si>
  <si>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</si>
  <si>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</si>
  <si>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</si>
  <si>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</si>
  <si>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</si>
  <si>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</si>
  <si>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</si>
  <si>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</si>
  <si>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</si>
  <si>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</si>
  <si>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</si>
  <si>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</si>
  <si>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</si>
  <si>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</si>
  <si>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</si>
  <si>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</si>
  <si>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</si>
  <si>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</si>
  <si>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</si>
  <si>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</si>
  <si>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</si>
  <si>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</si>
  <si>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</si>
  <si>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</si>
  <si>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</si>
  <si>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</si>
  <si>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</si>
  <si>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</si>
  <si>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</si>
  <si>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</si>
  <si>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</si>
  <si>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</si>
  <si>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</si>
  <si>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</si>
  <si>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</si>
  <si>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</si>
  <si>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</si>
  <si>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</si>
  <si>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</si>
  <si>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</si>
  <si>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</si>
  <si>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</si>
  <si>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</si>
  <si>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</si>
  <si>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</si>
  <si>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</si>
  <si>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</si>
  <si>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</si>
  <si>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</si>
  <si>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</si>
  <si>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</si>
  <si>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</si>
  <si>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</si>
  <si>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</si>
  <si>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</si>
  <si>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</si>
  <si>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</si>
  <si>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</si>
  <si>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</si>
  <si>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</si>
  <si>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</si>
  <si>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</si>
  <si>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</si>
  <si>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</si>
  <si>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</si>
  <si>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</si>
  <si>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</si>
  <si>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</si>
  <si>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</si>
  <si>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</si>
  <si>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</si>
  <si>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</si>
  <si>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</si>
  <si>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</si>
  <si>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</si>
  <si>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</si>
  <si>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</si>
  <si>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</si>
  <si>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</si>
  <si>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</si>
  <si>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</si>
  <si>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</si>
  <si>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</si>
  <si>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</si>
  <si>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</si>
  <si>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</si>
  <si>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</si>
  <si>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</si>
  <si>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</si>
  <si>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</si>
  <si>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</si>
  <si>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</si>
  <si>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</si>
  <si>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</si>
  <si>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</si>
  <si>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</si>
  <si>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</si>
  <si>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</si>
  <si>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</si>
  <si>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</si>
  <si>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</si>
  <si>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</si>
  <si>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</si>
  <si>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</si>
  <si>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</si>
  <si>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</si>
  <si>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</si>
  <si>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</si>
  <si>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</si>
  <si>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</si>
  <si>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</si>
  <si>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</si>
  <si>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</si>
  <si>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</si>
  <si>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</si>
  <si>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</si>
  <si>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</si>
  <si>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</si>
  <si>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</si>
  <si>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</si>
  <si>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</si>
  <si>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</si>
  <si>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</si>
  <si>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</si>
  <si>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</si>
  <si>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</si>
  <si>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</si>
  <si>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</si>
  <si>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</si>
  <si>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</si>
  <si>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</si>
  <si>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</si>
  <si>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</si>
  <si>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</si>
  <si>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</si>
  <si>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</si>
  <si>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</si>
  <si>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</si>
  <si>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</si>
  <si>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</si>
  <si>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</si>
  <si>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</si>
  <si>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</si>
  <si>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</si>
  <si>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</si>
  <si>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</si>
  <si>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</si>
  <si>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</si>
  <si>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</si>
  <si>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</si>
  <si>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</si>
  <si>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</si>
  <si>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</si>
  <si>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</si>
  <si>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</si>
  <si>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</si>
  <si>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</si>
  <si>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</si>
  <si>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</si>
  <si>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</si>
  <si>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</si>
  <si>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</si>
  <si>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</si>
  <si>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</si>
  <si>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</si>
  <si>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</si>
  <si>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</si>
  <si>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</si>
  <si>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</si>
  <si>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</si>
  <si>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</si>
  <si>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</si>
  <si>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</si>
  <si>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</si>
  <si>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</si>
  <si>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</si>
  <si>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</si>
  <si>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</si>
  <si>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</si>
  <si>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</si>
  <si>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</si>
  <si>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</si>
  <si>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</si>
  <si>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</si>
  <si>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</si>
  <si>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</si>
  <si>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</si>
  <si>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</si>
  <si>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</si>
  <si>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</si>
  <si>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</si>
  <si>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</si>
  <si>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</si>
  <si>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</si>
  <si>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</si>
  <si>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</si>
  <si>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</si>
  <si>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</si>
  <si>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</si>
  <si>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</si>
  <si>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</si>
  <si>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</si>
  <si>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</si>
  <si>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</si>
  <si>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</si>
  <si>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</si>
  <si>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</si>
  <si>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</si>
  <si>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</si>
  <si>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</si>
  <si>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</si>
  <si>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</si>
  <si>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</si>
  <si>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</si>
  <si>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</si>
  <si>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</si>
  <si>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</si>
  <si>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</si>
  <si>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</si>
  <si>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</si>
  <si>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</si>
  <si>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</si>
  <si>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</si>
  <si>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</si>
  <si>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</si>
  <si>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</si>
  <si>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</si>
  <si>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</si>
  <si>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</si>
  <si>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</si>
  <si>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</si>
  <si>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</si>
  <si>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</si>
  <si>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</si>
  <si>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</si>
  <si>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</si>
  <si>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</si>
  <si>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</si>
  <si>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</si>
  <si>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</si>
  <si>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</si>
  <si>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</si>
  <si>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</si>
  <si>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</si>
  <si>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</si>
  <si>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</si>
  <si>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</si>
  <si>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</si>
  <si>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</si>
  <si>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</si>
  <si>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</si>
  <si>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</si>
  <si>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</si>
  <si>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</si>
  <si>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</si>
  <si>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</si>
  <si>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</si>
  <si>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</si>
  <si>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</si>
  <si>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</si>
  <si>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</si>
  <si>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</si>
  <si>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</si>
  <si>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</si>
  <si>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</si>
  <si>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</si>
  <si>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</si>
  <si>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</si>
  <si>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</si>
  <si>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</si>
  <si>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</si>
  <si>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</si>
  <si>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</si>
  <si>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</si>
  <si>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</si>
  <si>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</si>
  <si>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</si>
  <si>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</si>
  <si>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</si>
  <si>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</si>
  <si>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</si>
  <si>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</si>
  <si>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</si>
  <si>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</si>
  <si>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</si>
  <si>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</si>
  <si>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</si>
  <si>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</si>
  <si>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</si>
  <si>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</si>
  <si>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</si>
  <si>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</si>
  <si>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</si>
  <si>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</si>
  <si>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</si>
  <si>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</si>
  <si>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</si>
  <si>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</si>
  <si>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</si>
  <si>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</si>
  <si>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</si>
  <si>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</si>
  <si>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</si>
  <si>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</si>
  <si>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</si>
  <si>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</si>
  <si>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</si>
  <si>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</si>
  <si>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</si>
  <si>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</si>
  <si>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</si>
  <si>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</si>
  <si>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</si>
  <si>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</si>
  <si>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</si>
  <si>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</si>
  <si>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</si>
  <si>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</si>
  <si>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</si>
  <si>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</si>
  <si>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</si>
  <si>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</si>
  <si>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</si>
  <si>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</si>
  <si>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</si>
  <si>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</si>
  <si>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</si>
  <si>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</si>
  <si>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</si>
  <si>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</si>
  <si>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</si>
  <si>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</si>
  <si>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</si>
  <si>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</si>
  <si>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</si>
  <si>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</si>
  <si>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</si>
  <si>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</si>
  <si>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</si>
  <si>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</si>
  <si>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</si>
  <si>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</si>
  <si>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</si>
  <si>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</si>
  <si>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</si>
  <si>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</si>
  <si>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</si>
  <si>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</si>
  <si>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</si>
  <si>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</si>
  <si>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</si>
  <si>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</si>
  <si>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</si>
  <si>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</si>
  <si>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</si>
  <si>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</si>
  <si>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</si>
  <si>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</si>
  <si>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</si>
  <si>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</si>
  <si>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</si>
  <si>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</si>
  <si>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</si>
  <si>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</si>
  <si>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</si>
  <si>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</si>
  <si>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</si>
  <si>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</si>
  <si>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</si>
  <si>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</si>
  <si>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</si>
  <si>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</si>
  <si>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</si>
  <si>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</si>
  <si>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</si>
  <si>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</si>
  <si>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</si>
  <si>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</si>
  <si>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</si>
  <si>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</si>
  <si>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</si>
  <si>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</si>
  <si>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</si>
  <si>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</si>
  <si>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</si>
  <si>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</si>
  <si>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</si>
  <si>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</si>
  <si>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</si>
  <si>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</si>
  <si>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</si>
  <si>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</si>
  <si>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</si>
  <si>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</si>
  <si>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</si>
  <si>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</si>
  <si>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</si>
  <si>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</si>
  <si>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</si>
  <si>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</si>
  <si>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</si>
  <si>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</si>
  <si>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</si>
  <si>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</si>
  <si>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</si>
  <si>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</si>
  <si>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</si>
  <si>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</si>
  <si>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</si>
  <si>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</si>
  <si>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</si>
  <si>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</si>
  <si>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</si>
  <si>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</si>
  <si>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</si>
  <si>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</si>
  <si>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</si>
  <si>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</si>
  <si>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</si>
  <si>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</si>
  <si>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</si>
  <si>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</si>
  <si>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</si>
  <si>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</si>
  <si>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</si>
  <si>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</si>
  <si>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</si>
  <si>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</si>
  <si>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</si>
  <si>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</si>
  <si>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</si>
  <si>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</si>
  <si>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</si>
  <si>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</si>
  <si>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</si>
  <si>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</si>
  <si>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</si>
  <si>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</si>
  <si>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</si>
  <si>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</si>
  <si>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</si>
  <si>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</si>
  <si>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</si>
  <si>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</si>
  <si>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</si>
  <si>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</si>
  <si>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</si>
  <si>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</si>
  <si>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</si>
  <si>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</si>
  <si>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</si>
  <si>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</si>
  <si>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</si>
  <si>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</si>
  <si>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</si>
  <si>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</si>
  <si>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</si>
  <si>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</si>
  <si>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</si>
  <si>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</si>
  <si>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</si>
  <si>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</si>
  <si>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</si>
  <si>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</si>
  <si>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</si>
  <si>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</si>
  <si>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</si>
  <si>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</si>
  <si>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</si>
  <si>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</si>
  <si>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</si>
  <si>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</si>
  <si>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</si>
  <si>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</si>
  <si>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</si>
  <si>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</si>
  <si>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</si>
  <si>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</si>
  <si>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</si>
  <si>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</si>
  <si>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</si>
  <si>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</si>
  <si>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</si>
  <si>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</si>
  <si>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</si>
  <si>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</si>
  <si>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</si>
  <si>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</si>
  <si>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</si>
  <si>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</si>
  <si>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</si>
  <si>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</si>
  <si>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</si>
  <si>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</si>
  <si>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</si>
  <si>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</si>
  <si>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</si>
  <si>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</si>
  <si>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</si>
  <si>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</si>
  <si>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</si>
  <si>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</si>
  <si>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</si>
  <si>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</si>
  <si>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</si>
  <si>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</si>
  <si>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</si>
  <si>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</si>
  <si>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</si>
  <si>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</si>
  <si>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</si>
  <si>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</si>
  <si>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</si>
  <si>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</si>
  <si>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</si>
  <si>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</si>
  <si>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</si>
  <si>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</si>
  <si>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</si>
  <si>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</si>
  <si>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</si>
  <si>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</si>
  <si>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</si>
  <si>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</si>
  <si>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</si>
  <si>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</si>
  <si>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</si>
  <si>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</si>
  <si>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</si>
  <si>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</si>
  <si>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</si>
  <si>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</si>
  <si>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</si>
  <si>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</si>
  <si>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</si>
  <si>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</si>
  <si>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</si>
  <si>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</si>
  <si>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</si>
  <si>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</si>
  <si>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</si>
  <si>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</si>
  <si>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</si>
  <si>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</si>
  <si>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</si>
  <si>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</si>
  <si>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</si>
  <si>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</si>
  <si>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</si>
  <si>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</si>
  <si>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</si>
  <si>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</si>
  <si>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</si>
  <si>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</si>
  <si>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</si>
  <si>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</si>
  <si>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</si>
  <si>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</si>
  <si>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</si>
  <si>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</si>
  <si>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</si>
  <si>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</si>
  <si>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</si>
  <si>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</si>
  <si>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</si>
  <si>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</si>
  <si>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</si>
  <si>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</si>
  <si>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</si>
  <si>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</si>
  <si>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</si>
  <si>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</si>
  <si>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</si>
  <si>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</si>
  <si>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</si>
  <si>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</si>
  <si>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</si>
  <si>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</si>
  <si>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</si>
  <si>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</si>
  <si>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</si>
  <si>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</si>
  <si>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</si>
  <si>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</si>
  <si>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</si>
  <si>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</si>
  <si>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</si>
  <si>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</si>
  <si>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</si>
  <si>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</si>
  <si>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</si>
  <si>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</si>
  <si>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</si>
  <si>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</si>
  <si>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</si>
  <si>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</si>
  <si>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</si>
  <si>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</si>
  <si>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</si>
  <si>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</si>
  <si>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</si>
  <si>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</si>
  <si>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</si>
  <si>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</si>
  <si>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</si>
  <si>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</si>
  <si>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</si>
  <si>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</si>
  <si>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</si>
  <si>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</si>
  <si>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</si>
  <si>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</si>
  <si>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</si>
  <si>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</si>
  <si>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</si>
  <si>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</si>
  <si>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</si>
  <si>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</si>
  <si>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</si>
  <si>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</si>
  <si>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</si>
  <si>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</si>
  <si>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</si>
  <si>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</si>
  <si>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</si>
  <si>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</si>
  <si>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</si>
  <si>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</si>
  <si>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</si>
  <si>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</si>
  <si>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</si>
  <si>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</si>
  <si>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</si>
  <si>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</si>
  <si>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</si>
  <si>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</si>
  <si>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</si>
  <si>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</si>
  <si>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</si>
  <si>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</si>
  <si>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</si>
  <si>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</si>
  <si>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</si>
  <si>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</si>
  <si>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</si>
  <si>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</si>
  <si>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</si>
  <si>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</si>
  <si>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</si>
  <si>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</si>
  <si>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</si>
  <si>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</si>
  <si>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</si>
  <si>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</si>
  <si>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</si>
  <si>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</si>
  <si>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</si>
  <si>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</si>
  <si>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</si>
  <si>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</si>
  <si>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</si>
  <si>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</si>
  <si>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</si>
  <si>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</si>
  <si>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</si>
  <si>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</si>
  <si>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</si>
  <si>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</si>
  <si>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</si>
  <si>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</si>
  <si>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</si>
  <si>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</si>
  <si>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</si>
  <si>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</si>
  <si>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</si>
  <si>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</si>
  <si>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</si>
  <si>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</si>
  <si>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</si>
  <si>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</si>
  <si>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</si>
  <si>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</si>
  <si>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</si>
  <si>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</si>
  <si>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</si>
  <si>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</si>
  <si>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</si>
  <si>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</si>
  <si>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</si>
  <si>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</si>
  <si>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</si>
  <si>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</si>
  <si>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</si>
  <si>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</si>
  <si>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</si>
  <si>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</si>
  <si>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</si>
  <si>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</si>
  <si>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</si>
  <si>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</si>
  <si>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</si>
  <si>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</si>
  <si>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</si>
  <si>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</si>
  <si>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</si>
  <si>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</si>
  <si>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</si>
  <si>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</si>
  <si>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</si>
  <si>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</si>
  <si>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</si>
  <si>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</si>
  <si>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</si>
  <si>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</si>
  <si>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</si>
  <si>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</si>
  <si>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</si>
  <si>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</si>
  <si>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</si>
  <si>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</si>
  <si>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</si>
  <si>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</si>
  <si>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</si>
  <si>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</si>
  <si>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</si>
  <si>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</si>
  <si>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</si>
  <si>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</si>
  <si>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</si>
  <si>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</si>
  <si>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</si>
  <si>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</si>
  <si>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</si>
  <si>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</si>
  <si>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</si>
  <si>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</si>
  <si>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</si>
  <si>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</si>
  <si>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</si>
  <si>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</si>
  <si>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</si>
  <si>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</si>
  <si>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</si>
  <si>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</si>
  <si>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</si>
  <si>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</si>
  <si>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</si>
  <si>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</si>
  <si>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</si>
  <si>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</si>
  <si>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</si>
  <si>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</si>
  <si>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</si>
  <si>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</si>
  <si>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</si>
  <si>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</si>
  <si>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</si>
  <si>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</si>
  <si>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</si>
  <si>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</si>
  <si>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</si>
  <si>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</si>
  <si>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</si>
  <si>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</si>
  <si>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</si>
  <si>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</si>
  <si>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</si>
  <si>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</si>
  <si>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</si>
  <si>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</si>
  <si>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</si>
  <si>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</si>
  <si>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</si>
  <si>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</si>
  <si>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</si>
  <si>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</si>
  <si>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</si>
  <si>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</si>
  <si>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</si>
  <si>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</si>
  <si>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</si>
  <si>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</si>
  <si>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</si>
  <si>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</si>
  <si>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</si>
  <si>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</si>
  <si>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</si>
  <si>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</si>
  <si>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</si>
  <si>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</si>
  <si>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</si>
  <si>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</si>
  <si>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</si>
  <si>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</si>
  <si>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</si>
  <si>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</si>
  <si>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</si>
  <si>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</si>
  <si>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</si>
  <si>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</si>
  <si>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</si>
  <si>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</si>
  <si>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</si>
  <si>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</si>
  <si>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</si>
  <si>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</si>
  <si>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</si>
  <si>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</si>
  <si>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</si>
  <si>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</si>
  <si>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</si>
  <si>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</si>
  <si>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</si>
  <si>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</si>
  <si>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</si>
  <si>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</si>
  <si>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</si>
  <si>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</si>
  <si>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</si>
  <si>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</si>
  <si>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</si>
  <si>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</si>
  <si>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</si>
  <si>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</si>
  <si>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</si>
  <si>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</si>
  <si>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</si>
  <si>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</si>
  <si>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</si>
  <si>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</si>
  <si>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</si>
  <si>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</si>
  <si>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</si>
  <si>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</si>
  <si>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</si>
  <si>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</si>
  <si>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</si>
  <si>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</si>
  <si>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</si>
  <si>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</si>
  <si>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</si>
  <si>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</si>
  <si>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</si>
  <si>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</si>
  <si>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</si>
  <si>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</si>
  <si>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</si>
  <si>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</si>
  <si>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</si>
  <si>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</si>
  <si>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</si>
  <si>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</si>
  <si>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</si>
  <si>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</si>
  <si>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</si>
  <si>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</si>
  <si>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</si>
  <si>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</si>
  <si>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</si>
  <si>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</si>
  <si>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</si>
  <si>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</si>
  <si>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</si>
  <si>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</si>
  <si>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</si>
  <si>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</si>
  <si>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</si>
  <si>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</si>
  <si>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</si>
  <si>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</si>
  <si>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</si>
  <si>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</si>
  <si>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</si>
  <si>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</si>
  <si>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</si>
  <si>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</si>
  <si>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</si>
  <si>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</si>
  <si>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</si>
  <si>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</si>
  <si>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</si>
  <si>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</si>
  <si>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</si>
  <si>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</si>
  <si>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</si>
  <si>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</si>
  <si>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</si>
  <si>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</si>
  <si>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</si>
  <si>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</si>
  <si>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</si>
  <si>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</si>
  <si>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</si>
  <si>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</si>
  <si>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</si>
  <si>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</si>
  <si>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</si>
  <si>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</si>
  <si>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</si>
  <si>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</si>
  <si>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</si>
  <si>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</si>
  <si>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</si>
  <si>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</si>
  <si>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</si>
  <si>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</si>
  <si>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</si>
  <si>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</si>
  <si>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</si>
  <si>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</si>
  <si>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</si>
  <si>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</si>
  <si>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</si>
  <si>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</si>
  <si>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</si>
  <si>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</si>
  <si>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</si>
  <si>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</si>
  <si>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</si>
  <si>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</si>
  <si>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</si>
  <si>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</si>
  <si>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</si>
  <si>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</si>
  <si>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</si>
  <si>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</si>
  <si>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</si>
  <si>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</si>
  <si>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</si>
  <si>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</si>
  <si>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</si>
  <si>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</si>
  <si>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</si>
  <si>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</si>
  <si>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</si>
  <si>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</si>
  <si>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</si>
  <si>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</si>
  <si>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</si>
  <si>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</si>
  <si>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</si>
  <si>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</si>
  <si>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</si>
  <si>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</si>
  <si>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</si>
  <si>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</si>
  <si>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</si>
  <si>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</si>
  <si>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</si>
  <si>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</si>
  <si>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</si>
  <si>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</si>
  <si>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</si>
  <si>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</si>
  <si>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</si>
  <si>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</si>
  <si>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</si>
  <si>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</si>
  <si>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</si>
  <si>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</si>
  <si>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</si>
  <si>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</si>
  <si>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</si>
  <si>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</si>
  <si>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</si>
  <si>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</si>
  <si>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</si>
  <si>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</si>
  <si>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</si>
  <si>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</si>
  <si>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</si>
  <si>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</si>
  <si>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</si>
  <si>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</si>
  <si>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</si>
  <si>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</si>
  <si>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</si>
  <si>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</si>
  <si>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</si>
  <si>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</si>
  <si>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</si>
  <si>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</si>
  <si>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</si>
  <si>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</si>
  <si>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</si>
  <si>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</si>
  <si>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</si>
  <si>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</si>
  <si>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</si>
  <si>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</si>
  <si>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</si>
  <si>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</si>
  <si>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</si>
  <si>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</si>
  <si>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</si>
  <si>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</si>
  <si>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</si>
  <si>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</si>
  <si>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</si>
  <si>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</si>
  <si>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</si>
  <si>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</si>
  <si>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</si>
  <si>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</si>
  <si>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</si>
  <si>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</si>
  <si>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</si>
  <si>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</si>
  <si>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</si>
  <si>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</si>
  <si>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</si>
  <si>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</si>
  <si>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</si>
  <si>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</si>
  <si>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</si>
  <si>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</si>
  <si>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</si>
  <si>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</si>
  <si>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</si>
  <si>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</si>
  <si>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</si>
  <si>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</si>
  <si>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</si>
  <si>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</si>
  <si>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</si>
  <si>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</si>
  <si>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</si>
  <si>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</si>
  <si>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</si>
  <si>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</si>
  <si>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</si>
  <si>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</si>
  <si>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</si>
  <si>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</si>
  <si>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</si>
  <si>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</si>
  <si>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</si>
  <si>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</si>
  <si>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</si>
  <si>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</si>
  <si>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</si>
  <si>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</si>
  <si>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</si>
  <si>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</si>
  <si>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</si>
  <si>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</si>
  <si>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</si>
  <si>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</si>
  <si>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</si>
  <si>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</si>
  <si>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</si>
  <si>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</si>
  <si>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</si>
  <si>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</si>
  <si>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</si>
  <si>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</si>
  <si>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</si>
  <si>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</si>
  <si>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</si>
  <si>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</si>
  <si>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</si>
  <si>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</si>
  <si>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</si>
  <si>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</si>
  <si>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</si>
  <si>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</si>
  <si>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</si>
  <si>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</si>
  <si>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</si>
  <si>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</si>
  <si>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</si>
  <si>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</si>
  <si>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</si>
  <si>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</si>
  <si>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</si>
  <si>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</si>
  <si>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</si>
  <si>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</si>
  <si>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</si>
  <si>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</si>
  <si>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</si>
  <si>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</si>
  <si>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</si>
  <si>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</si>
  <si>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</si>
  <si>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</si>
  <si>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</si>
  <si>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</si>
  <si>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</si>
  <si>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</si>
  <si>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</si>
  <si>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</si>
  <si>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</si>
  <si>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</si>
  <si>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</si>
  <si>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</si>
  <si>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</si>
  <si>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</si>
  <si>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</si>
  <si>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</si>
  <si>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</si>
  <si>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</si>
  <si>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</si>
  <si>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</si>
  <si>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</si>
  <si>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</si>
  <si>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</si>
  <si>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</si>
  <si>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</si>
  <si>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</si>
  <si>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</si>
  <si>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</si>
  <si>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</si>
  <si>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</si>
  <si>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</si>
  <si>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</si>
  <si>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</si>
  <si>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</si>
  <si>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</si>
  <si>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</si>
  <si>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</si>
  <si>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</si>
  <si>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</si>
  <si>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</si>
  <si>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</si>
  <si>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</si>
  <si>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</si>
  <si>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</si>
  <si>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</si>
  <si>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</si>
  <si>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</si>
  <si>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</si>
  <si>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</si>
  <si>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</si>
  <si>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</si>
  <si>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</si>
  <si>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</si>
  <si>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</si>
  <si>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</si>
  <si>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</si>
  <si>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</si>
  <si>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</si>
  <si>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</si>
  <si>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</si>
  <si>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</si>
  <si>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</si>
  <si>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</si>
  <si>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</si>
  <si>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</si>
  <si>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</si>
  <si>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</si>
  <si>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</si>
  <si>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</si>
  <si>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</si>
  <si>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</si>
  <si>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</si>
  <si>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</si>
  <si>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</si>
  <si>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</si>
  <si>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</si>
  <si>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</si>
  <si>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</si>
  <si>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</si>
  <si>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</si>
  <si>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</si>
  <si>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</si>
  <si>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</si>
  <si>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</si>
  <si>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</si>
  <si>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</si>
  <si>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</si>
  <si>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</si>
  <si>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</si>
  <si>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</si>
  <si>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</si>
  <si>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</si>
  <si>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</si>
  <si>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</si>
  <si>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</si>
  <si>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</si>
  <si>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</si>
  <si>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</si>
  <si>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</si>
  <si>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</si>
  <si>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</si>
  <si>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</si>
  <si>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</si>
  <si>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</si>
  <si>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</si>
  <si>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</si>
  <si>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</si>
  <si>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</si>
  <si>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</si>
  <si>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</si>
  <si>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</si>
  <si>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</si>
  <si>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</si>
  <si>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</si>
  <si>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</si>
  <si>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</si>
  <si>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</si>
  <si>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</si>
  <si>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</si>
  <si>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</si>
  <si>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</si>
  <si>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</si>
  <si>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</si>
  <si>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</si>
  <si>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</si>
  <si>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</si>
  <si>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</si>
  <si>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2024年度台安县国有资本经营预算支出决算明细表</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</si>
  <si>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</si>
  <si>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</si>
  <si>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</si>
  <si>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</si>
  <si>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</si>
  <si>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</si>
  <si>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</si>
  <si>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</si>
  <si>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</si>
  <si>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</si>
  <si>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</si>
  <si>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</si>
  <si>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</si>
  <si>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</si>
  <si>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</si>
  <si>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</si>
  <si>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</si>
  <si>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</si>
  <si>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</si>
  <si>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</si>
  <si>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</si>
  <si>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</si>
  <si>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2024年度台安县本级一般公共预算支出决算功能分类决算表</t>
  </si>
  <si>
    <t>本年支出</t>
  </si>
  <si>
    <t>功能分类科目编码</t>
  </si>
  <si>
    <t>小计</t>
  </si>
  <si>
    <t>栏次</t>
  </si>
  <si>
    <t>1</t>
  </si>
  <si>
    <t>201</t>
  </si>
  <si>
    <t>20101</t>
  </si>
  <si>
    <t>人大事务</t>
  </si>
  <si>
    <t>2010101</t>
  </si>
  <si>
    <t>行政运行</t>
  </si>
  <si>
    <t>2010104</t>
  </si>
  <si>
    <t>人大会议</t>
  </si>
  <si>
    <t>2010108</t>
  </si>
  <si>
    <t>代表工作</t>
  </si>
  <si>
    <t>2010199</t>
  </si>
  <si>
    <t>其他人大事务支出</t>
  </si>
  <si>
    <t>20102</t>
  </si>
  <si>
    <t>政协事务</t>
  </si>
  <si>
    <t>2010201</t>
  </si>
  <si>
    <t>2010204</t>
  </si>
  <si>
    <t>政协会议</t>
  </si>
  <si>
    <t>2010205</t>
  </si>
  <si>
    <t>委员视察</t>
  </si>
  <si>
    <t>2010299</t>
  </si>
  <si>
    <t>其他政协事务支出</t>
  </si>
  <si>
    <t>20103</t>
  </si>
  <si>
    <t>政府办公厅（室）及相关机构事务</t>
  </si>
  <si>
    <t>2010301</t>
  </si>
  <si>
    <t>2010305</t>
  </si>
  <si>
    <t>专项业务及机关事务管理</t>
  </si>
  <si>
    <t>2010350</t>
  </si>
  <si>
    <t>事业运行</t>
  </si>
  <si>
    <t>2010399</t>
  </si>
  <si>
    <t>其他政府办公厅（室）及相关机构事务支出</t>
  </si>
  <si>
    <t>20104</t>
  </si>
  <si>
    <t>发展与改革事务</t>
  </si>
  <si>
    <t>2010401</t>
  </si>
  <si>
    <t>2010450</t>
  </si>
  <si>
    <t>2010499</t>
  </si>
  <si>
    <t>其他发展与改革事务支出</t>
  </si>
  <si>
    <t>20105</t>
  </si>
  <si>
    <t>统计信息事务</t>
  </si>
  <si>
    <t>2010501</t>
  </si>
  <si>
    <t>2010505</t>
  </si>
  <si>
    <t>专项统计业务</t>
  </si>
  <si>
    <t>2010507</t>
  </si>
  <si>
    <t>专项普查活动</t>
  </si>
  <si>
    <t>2010550</t>
  </si>
  <si>
    <t>2010599</t>
  </si>
  <si>
    <t>其他统计信息事务支出</t>
  </si>
  <si>
    <t>20106</t>
  </si>
  <si>
    <t>财政事务</t>
  </si>
  <si>
    <t>2010601</t>
  </si>
  <si>
    <t>2010607</t>
  </si>
  <si>
    <t>信息化建设</t>
  </si>
  <si>
    <t>2010650</t>
  </si>
  <si>
    <t>2010699</t>
  </si>
  <si>
    <t>其他财政事务支出</t>
  </si>
  <si>
    <t>20108</t>
  </si>
  <si>
    <t>审计事务</t>
  </si>
  <si>
    <t>2010801</t>
  </si>
  <si>
    <t>2010804</t>
  </si>
  <si>
    <t>审计业务</t>
  </si>
  <si>
    <t>2010850</t>
  </si>
  <si>
    <t>20111</t>
  </si>
  <si>
    <t>纪检监察事务</t>
  </si>
  <si>
    <t>2011101</t>
  </si>
  <si>
    <t>2011104</t>
  </si>
  <si>
    <t>大案要案查处</t>
  </si>
  <si>
    <t>2011150</t>
  </si>
  <si>
    <t>2011199</t>
  </si>
  <si>
    <t>其他纪检监察事务支出</t>
  </si>
  <si>
    <t>20113</t>
  </si>
  <si>
    <t>商贸事务</t>
  </si>
  <si>
    <t>2011301</t>
  </si>
  <si>
    <t>2011308</t>
  </si>
  <si>
    <t>招商引资</t>
  </si>
  <si>
    <t>2011350</t>
  </si>
  <si>
    <t>2011399</t>
  </si>
  <si>
    <t>其他商贸事务支出</t>
  </si>
  <si>
    <t>20123</t>
  </si>
  <si>
    <t>民族事务</t>
  </si>
  <si>
    <t>2012304</t>
  </si>
  <si>
    <t>民族工作专项</t>
  </si>
  <si>
    <t>20126</t>
  </si>
  <si>
    <t>档案事务</t>
  </si>
  <si>
    <t>2012604</t>
  </si>
  <si>
    <t>档案馆</t>
  </si>
  <si>
    <t>2012699</t>
  </si>
  <si>
    <t>其他档案事务支出</t>
  </si>
  <si>
    <t>20128</t>
  </si>
  <si>
    <t>民主党派及工商联事务</t>
  </si>
  <si>
    <t>2012801</t>
  </si>
  <si>
    <t>2012802</t>
  </si>
  <si>
    <t>一般行政管理事务</t>
  </si>
  <si>
    <t>20129</t>
  </si>
  <si>
    <t>群众团体事务</t>
  </si>
  <si>
    <t>2012901</t>
  </si>
  <si>
    <t>2012906</t>
  </si>
  <si>
    <t>工会事务</t>
  </si>
  <si>
    <t>2012950</t>
  </si>
  <si>
    <t>2012999</t>
  </si>
  <si>
    <t>其他群众团体事务支出</t>
  </si>
  <si>
    <t>20131</t>
  </si>
  <si>
    <t>党委办公厅（室）及相关机构事务</t>
  </si>
  <si>
    <t>2013101</t>
  </si>
  <si>
    <t>2013105</t>
  </si>
  <si>
    <t>专项业务</t>
  </si>
  <si>
    <t>2013150</t>
  </si>
  <si>
    <t>2013199</t>
  </si>
  <si>
    <t>其他党委办公厅（室）及相关机构事务支出</t>
  </si>
  <si>
    <t>20132</t>
  </si>
  <si>
    <t>组织事务</t>
  </si>
  <si>
    <t>2013201</t>
  </si>
  <si>
    <t>2013202</t>
  </si>
  <si>
    <t>2013250</t>
  </si>
  <si>
    <t>2013299</t>
  </si>
  <si>
    <t>其他组织事务支出</t>
  </si>
  <si>
    <t>20133</t>
  </si>
  <si>
    <t>宣传事务</t>
  </si>
  <si>
    <t>2013301</t>
  </si>
  <si>
    <t>2013304</t>
  </si>
  <si>
    <t>宣传管理</t>
  </si>
  <si>
    <t>2013350</t>
  </si>
  <si>
    <t>2013399</t>
  </si>
  <si>
    <t>其他宣传事务支出</t>
  </si>
  <si>
    <t>20134</t>
  </si>
  <si>
    <t>统战事务</t>
  </si>
  <si>
    <t>2013401</t>
  </si>
  <si>
    <t>2013402</t>
  </si>
  <si>
    <t>2013404</t>
  </si>
  <si>
    <t>宗教事务</t>
  </si>
  <si>
    <t>2013450</t>
  </si>
  <si>
    <t>2013499</t>
  </si>
  <si>
    <t>其他统战事务支出</t>
  </si>
  <si>
    <t>20136</t>
  </si>
  <si>
    <t>其他共产党事务支出</t>
  </si>
  <si>
    <t>2013601</t>
  </si>
  <si>
    <t>2013602</t>
  </si>
  <si>
    <t>2013650</t>
  </si>
  <si>
    <t>2013699</t>
  </si>
  <si>
    <t>20138</t>
  </si>
  <si>
    <t>市场监督管理事务</t>
  </si>
  <si>
    <t>2013801</t>
  </si>
  <si>
    <t>2013812</t>
  </si>
  <si>
    <t>药品事务</t>
  </si>
  <si>
    <t>2013850</t>
  </si>
  <si>
    <t>2013899</t>
  </si>
  <si>
    <t>其他市场监督管理事务</t>
  </si>
  <si>
    <t>20139</t>
  </si>
  <si>
    <t>社会工作事务</t>
  </si>
  <si>
    <t>2013901</t>
  </si>
  <si>
    <t>20140</t>
  </si>
  <si>
    <t>信访事务</t>
  </si>
  <si>
    <t>2014004</t>
  </si>
  <si>
    <t>信访业务</t>
  </si>
  <si>
    <t>2014099</t>
  </si>
  <si>
    <t>其他信访事务支出</t>
  </si>
  <si>
    <t>204</t>
  </si>
  <si>
    <t>20401</t>
  </si>
  <si>
    <t>武装警察部队</t>
  </si>
  <si>
    <t>2040199</t>
  </si>
  <si>
    <t>其他武装警察部队支出</t>
  </si>
  <si>
    <t>20402</t>
  </si>
  <si>
    <t>公安</t>
  </si>
  <si>
    <t>2040201</t>
  </si>
  <si>
    <t>2040250</t>
  </si>
  <si>
    <t>2040299</t>
  </si>
  <si>
    <t>其他公安支出</t>
  </si>
  <si>
    <t>20406</t>
  </si>
  <si>
    <t>司法</t>
  </si>
  <si>
    <t>2040601</t>
  </si>
  <si>
    <t>2040602</t>
  </si>
  <si>
    <t>2040607</t>
  </si>
  <si>
    <t>公共法律服务</t>
  </si>
  <si>
    <t>2040650</t>
  </si>
  <si>
    <t>2040699</t>
  </si>
  <si>
    <t>其他司法支出</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</si>
  <si>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</si>
  <si>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</si>
  <si>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</si>
  <si>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</si>
  <si>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</si>
  <si>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</si>
  <si>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</si>
  <si>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</si>
  <si>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</si>
  <si>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</si>
  <si>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</si>
  <si>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</si>
  <si>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</si>
  <si>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</si>
  <si>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</si>
  <si>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</si>
  <si>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</si>
  <si>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</si>
  <si>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</si>
  <si>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</si>
  <si>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</si>
  <si>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</si>
  <si>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20505</t>
  </si>
  <si>
    <t>广播电视教育</t>
  </si>
  <si>
    <t>2050501</t>
  </si>
  <si>
    <t>广播电视学校</t>
  </si>
  <si>
    <t>20507</t>
  </si>
  <si>
    <t>特殊教育</t>
  </si>
  <si>
    <t>2050701</t>
  </si>
  <si>
    <t>特殊学校教育</t>
  </si>
  <si>
    <t>20508</t>
  </si>
  <si>
    <t>进修及培训</t>
  </si>
  <si>
    <t>2050801</t>
  </si>
  <si>
    <t>教师进修</t>
  </si>
  <si>
    <t>2050802</t>
  </si>
  <si>
    <t>干部教育</t>
  </si>
  <si>
    <t>20509</t>
  </si>
  <si>
    <t>教育费附加安排的支出</t>
  </si>
  <si>
    <t>2050999</t>
  </si>
  <si>
    <t>其他教育费附加安排的支出</t>
  </si>
  <si>
    <t>20599</t>
  </si>
  <si>
    <t>其他教育支出</t>
  </si>
  <si>
    <t>2059999</t>
  </si>
  <si>
    <t>206</t>
  </si>
  <si>
    <t>20607</t>
  </si>
  <si>
    <t>科学技术普及</t>
  </si>
  <si>
    <t>2060701</t>
  </si>
  <si>
    <t>机构运行</t>
  </si>
  <si>
    <t>2060702</t>
  </si>
  <si>
    <t>科普活动</t>
  </si>
  <si>
    <t>2060799</t>
  </si>
  <si>
    <t>其他科学技术普及支出</t>
  </si>
  <si>
    <t>20608</t>
  </si>
  <si>
    <t>科技交流与合作</t>
  </si>
  <si>
    <t>2060899</t>
  </si>
  <si>
    <t>其他科技交流与合作支出</t>
  </si>
  <si>
    <t>20699</t>
  </si>
  <si>
    <t>其他科学技术支出</t>
  </si>
  <si>
    <t>2069999</t>
  </si>
  <si>
    <t>207</t>
  </si>
  <si>
    <t>20701</t>
  </si>
  <si>
    <t>文化和旅游</t>
  </si>
  <si>
    <t>2070101</t>
  </si>
  <si>
    <t>2070108</t>
  </si>
  <si>
    <t>文化活动</t>
  </si>
  <si>
    <t>2070113</t>
  </si>
  <si>
    <t>旅游宣传</t>
  </si>
  <si>
    <t>2070199</t>
  </si>
  <si>
    <t>其他文化和旅游支出</t>
  </si>
  <si>
    <t>20702</t>
  </si>
  <si>
    <t>文物</t>
  </si>
  <si>
    <t>2070299</t>
  </si>
  <si>
    <t>其他文物支出</t>
  </si>
  <si>
    <t>20703</t>
  </si>
  <si>
    <t>体育</t>
  </si>
  <si>
    <t>2070307</t>
  </si>
  <si>
    <t>体育场馆</t>
  </si>
  <si>
    <t>20706</t>
  </si>
  <si>
    <t>新闻出版电影</t>
  </si>
  <si>
    <t>2070699</t>
  </si>
  <si>
    <t>其他新闻出版电影支出</t>
  </si>
  <si>
    <t>20708</t>
  </si>
  <si>
    <t>广播电视</t>
  </si>
  <si>
    <t>2070808</t>
  </si>
  <si>
    <t>广播电视事务</t>
  </si>
  <si>
    <t>2070899</t>
  </si>
  <si>
    <t>其他广播电视支出</t>
  </si>
  <si>
    <t>20799</t>
  </si>
  <si>
    <t>其他文化旅游体育与传媒支出</t>
  </si>
  <si>
    <t>2079903</t>
  </si>
  <si>
    <t>文化产业发展专项支出</t>
  </si>
  <si>
    <t>2079999</t>
  </si>
  <si>
    <t>208</t>
  </si>
  <si>
    <t>20801</t>
  </si>
  <si>
    <t>人力资源和社会保障管理事务</t>
  </si>
  <si>
    <t>2080101</t>
  </si>
  <si>
    <t>2080102</t>
  </si>
  <si>
    <t>2080109</t>
  </si>
  <si>
    <t>社会保险经办机构</t>
  </si>
  <si>
    <t>2080150</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</si>
  <si>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</si>
  <si>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</si>
  <si>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</si>
  <si>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</si>
  <si>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</si>
  <si>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</si>
  <si>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</si>
  <si>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</si>
  <si>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</si>
  <si>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</si>
  <si>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</si>
  <si>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</si>
  <si>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</si>
  <si>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</si>
  <si>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</si>
  <si>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</si>
  <si>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</si>
  <si>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</si>
  <si>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</si>
  <si>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</si>
  <si>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</si>
  <si>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</si>
  <si>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2080705</t>
  </si>
  <si>
    <t>公益性岗位补贴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</si>
  <si>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</si>
  <si>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</si>
  <si>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</si>
  <si>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</si>
  <si>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</si>
  <si>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</si>
  <si>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</si>
  <si>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</si>
  <si>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</si>
  <si>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</si>
  <si>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</si>
  <si>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</si>
  <si>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</si>
  <si>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</si>
  <si>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</si>
  <si>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</si>
  <si>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</si>
  <si>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</si>
  <si>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</si>
  <si>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</si>
  <si>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</si>
  <si>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</si>
  <si>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2080903</t>
  </si>
  <si>
    <t>军队移交政府离退休干部管理机构</t>
  </si>
  <si>
    <t>2080905</t>
  </si>
  <si>
    <t>军队转业干部安置</t>
  </si>
  <si>
    <t>20810</t>
  </si>
  <si>
    <t>社会福利</t>
  </si>
  <si>
    <t>2081001</t>
  </si>
  <si>
    <t>儿童福利</t>
  </si>
  <si>
    <t>2081002</t>
  </si>
  <si>
    <t>老年福利</t>
  </si>
  <si>
    <t>20811</t>
  </si>
  <si>
    <t>残疾人事业</t>
  </si>
  <si>
    <t>2081101</t>
  </si>
  <si>
    <t>2081104</t>
  </si>
  <si>
    <t>残疾人康复</t>
  </si>
  <si>
    <t>2081105</t>
  </si>
  <si>
    <t>残疾人就业</t>
  </si>
  <si>
    <t>2081106</t>
  </si>
  <si>
    <t>残疾人体育</t>
  </si>
  <si>
    <t>2081107</t>
  </si>
  <si>
    <t>残疾人生活和护理补贴</t>
  </si>
  <si>
    <t>2081199</t>
  </si>
  <si>
    <t>其他残疾人事业支出</t>
  </si>
  <si>
    <t>20816</t>
  </si>
  <si>
    <t>红十字事业</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</si>
  <si>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</si>
  <si>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</si>
  <si>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</si>
  <si>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</si>
  <si>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</si>
  <si>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</si>
  <si>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</si>
  <si>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</si>
  <si>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</si>
  <si>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</si>
  <si>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</si>
  <si>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</si>
  <si>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</si>
  <si>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</si>
  <si>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</si>
  <si>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</si>
  <si>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</si>
  <si>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</si>
  <si>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</si>
  <si>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</si>
  <si>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</si>
  <si>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</si>
  <si>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</si>
  <si>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2082502</t>
  </si>
  <si>
    <t>其他农村生活救助</t>
  </si>
  <si>
    <t>20828</t>
  </si>
  <si>
    <t>退役军人管理事务</t>
  </si>
  <si>
    <t>2082801</t>
  </si>
  <si>
    <t>2082804</t>
  </si>
  <si>
    <t>拥军优属</t>
  </si>
  <si>
    <t>2082850</t>
  </si>
  <si>
    <t>2082899</t>
  </si>
  <si>
    <t>其他退役军人事务管理支出</t>
  </si>
  <si>
    <t>20899</t>
  </si>
  <si>
    <t>其他社会保障和就业支出</t>
  </si>
  <si>
    <t>2089999</t>
  </si>
  <si>
    <t>210</t>
  </si>
  <si>
    <t>21001</t>
  </si>
  <si>
    <t>卫生健康管理事务</t>
  </si>
  <si>
    <t>2100101</t>
  </si>
  <si>
    <t>2100102</t>
  </si>
  <si>
    <t>2100199</t>
  </si>
  <si>
    <t>其他卫生健康管理事务支出</t>
  </si>
  <si>
    <t>21003</t>
  </si>
  <si>
    <t>基层医疗卫生机构</t>
  </si>
  <si>
    <t>2100302</t>
  </si>
  <si>
    <t>乡镇卫生院</t>
  </si>
  <si>
    <t>2100399</t>
  </si>
  <si>
    <t>其他基层医疗卫生机构支出</t>
  </si>
  <si>
    <t>21004</t>
  </si>
  <si>
    <t>公共卫生</t>
  </si>
  <si>
    <t>2100401</t>
  </si>
  <si>
    <t>疾病预防控制机构</t>
  </si>
  <si>
    <t>2100403</t>
  </si>
  <si>
    <t>妇幼保健机构</t>
  </si>
  <si>
    <t>2100408</t>
  </si>
  <si>
    <t>基本公共卫生服务</t>
  </si>
  <si>
    <t>2100409</t>
  </si>
  <si>
    <t>重大公共卫生服务</t>
  </si>
  <si>
    <t>2100410</t>
  </si>
  <si>
    <t>突发公共卫生事件应急处置</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</si>
  <si>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</si>
  <si>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</si>
  <si>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</si>
  <si>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</si>
  <si>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</si>
  <si>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</si>
  <si>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</si>
  <si>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</si>
  <si>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</si>
  <si>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</si>
  <si>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</si>
  <si>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</si>
  <si>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2101199</t>
  </si>
  <si>
    <t>其他行政事业单位医疗支出</t>
  </si>
  <si>
    <t>21014</t>
  </si>
  <si>
    <t>优抚对象医疗</t>
  </si>
  <si>
    <t>2101401</t>
  </si>
  <si>
    <t>优抚对象医疗补助</t>
  </si>
  <si>
    <t>21015</t>
  </si>
  <si>
    <t>医疗保障管理事务</t>
  </si>
  <si>
    <t>2101501</t>
  </si>
  <si>
    <t>2101550</t>
  </si>
  <si>
    <t>2101599</t>
  </si>
  <si>
    <t>其他医疗保障管理事务支出</t>
  </si>
  <si>
    <t>21017</t>
  </si>
  <si>
    <t>中医药事务</t>
  </si>
  <si>
    <t>2101704</t>
  </si>
  <si>
    <t>中医（民族医）药专项</t>
  </si>
  <si>
    <t>211</t>
  </si>
  <si>
    <t>21101</t>
  </si>
  <si>
    <t>环境保护管理事务</t>
  </si>
  <si>
    <t>2110199</t>
  </si>
  <si>
    <t>其他环境保护管理事务支出</t>
  </si>
  <si>
    <t>21103</t>
  </si>
  <si>
    <t>污染防治</t>
  </si>
  <si>
    <t>2110302</t>
  </si>
  <si>
    <t>水体</t>
  </si>
  <si>
    <t>21104</t>
  </si>
  <si>
    <t>自然生态保护</t>
  </si>
  <si>
    <t>2110401</t>
  </si>
  <si>
    <t>生态保护</t>
  </si>
  <si>
    <t>2110402</t>
  </si>
  <si>
    <t>农村环境保护</t>
  </si>
  <si>
    <t>2110499</t>
  </si>
  <si>
    <t>其他自然生态保护支出</t>
  </si>
  <si>
    <t>21105</t>
  </si>
  <si>
    <t>森林保护修复</t>
  </si>
  <si>
    <t>2110501</t>
  </si>
  <si>
    <t>森林管护</t>
  </si>
  <si>
    <t>2110506</t>
  </si>
  <si>
    <t>天然林保护工程建设</t>
  </si>
  <si>
    <t>21110</t>
  </si>
  <si>
    <t>能源节约利用</t>
  </si>
  <si>
    <t>2111001</t>
  </si>
  <si>
    <t>212</t>
  </si>
  <si>
    <t>21201</t>
  </si>
  <si>
    <t>城乡社区管理事务</t>
  </si>
  <si>
    <t>2120101</t>
  </si>
  <si>
    <t>2120102</t>
  </si>
  <si>
    <t>2120104</t>
  </si>
  <si>
    <t>城管执法</t>
  </si>
  <si>
    <t>2120106</t>
  </si>
  <si>
    <t>工程建设管理</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</si>
  <si>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</si>
  <si>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</si>
  <si>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</si>
  <si>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</si>
  <si>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</si>
  <si>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</si>
  <si>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</si>
  <si>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</si>
  <si>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</si>
  <si>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</si>
  <si>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</si>
  <si>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213</t>
  </si>
  <si>
    <t>21301</t>
  </si>
  <si>
    <t>农业农村</t>
  </si>
  <si>
    <t>2130101</t>
  </si>
  <si>
    <t>2130104</t>
  </si>
  <si>
    <t>2130106</t>
  </si>
  <si>
    <t>科技转化与推广服务</t>
  </si>
  <si>
    <t>2130108</t>
  </si>
  <si>
    <t>病虫害控制</t>
  </si>
  <si>
    <t>2130112</t>
  </si>
  <si>
    <t>行业业务管理</t>
  </si>
  <si>
    <t>2130119</t>
  </si>
  <si>
    <t>防灾救灾</t>
  </si>
  <si>
    <t>2130120</t>
  </si>
  <si>
    <t>稳定农民收入补贴</t>
  </si>
  <si>
    <t>2130122</t>
  </si>
  <si>
    <t>农业生产发展</t>
  </si>
  <si>
    <t>2130124</t>
  </si>
  <si>
    <t>农村合作经济</t>
  </si>
  <si>
    <t>2130125</t>
  </si>
  <si>
    <t>农产品加工与促销</t>
  </si>
  <si>
    <t>2130126</t>
  </si>
  <si>
    <t>农村社会事业</t>
  </si>
  <si>
    <t>2130135</t>
  </si>
  <si>
    <t>农业生态资源保护</t>
  </si>
  <si>
    <t>2130153</t>
  </si>
  <si>
    <t>耕地建设与利用</t>
  </si>
  <si>
    <t>2130199</t>
  </si>
  <si>
    <t>其他农业农村支出</t>
  </si>
  <si>
    <t>21302</t>
  </si>
  <si>
    <t>林业和草原</t>
  </si>
  <si>
    <t>2130205</t>
  </si>
  <si>
    <t>森林资源培育</t>
  </si>
  <si>
    <t>2130206</t>
  </si>
  <si>
    <t>技术推广与转化</t>
  </si>
  <si>
    <t>2130209</t>
  </si>
  <si>
    <t>森林生态效益补偿</t>
  </si>
  <si>
    <t>2130211</t>
  </si>
  <si>
    <t>动植物保护</t>
  </si>
  <si>
    <t>2130212</t>
  </si>
  <si>
    <t>湿地保护</t>
  </si>
  <si>
    <t>2130234</t>
  </si>
  <si>
    <t>林业草原防灾减灾</t>
  </si>
  <si>
    <t>2130299</t>
  </si>
  <si>
    <t>其他林业和草原支出</t>
  </si>
  <si>
    <t>21303</t>
  </si>
  <si>
    <t>水利</t>
  </si>
  <si>
    <t>2130301</t>
  </si>
  <si>
    <t>2130304</t>
  </si>
  <si>
    <t>水利行业业务管理</t>
  </si>
  <si>
    <t>2130305</t>
  </si>
  <si>
    <t>水利工程建设</t>
  </si>
  <si>
    <t>2130306</t>
  </si>
  <si>
    <t>水利工程运行与维护</t>
  </si>
  <si>
    <t>2130311</t>
  </si>
  <si>
    <t>水资源节约管理与保护</t>
  </si>
  <si>
    <t>2130312</t>
  </si>
  <si>
    <t>水质监测</t>
  </si>
  <si>
    <t>2130314</t>
  </si>
  <si>
    <t>防汛</t>
  </si>
  <si>
    <t>2130316</t>
  </si>
  <si>
    <t>农村水利</t>
  </si>
  <si>
    <t>2130319</t>
  </si>
  <si>
    <t>江河湖库水系综合整治</t>
  </si>
  <si>
    <t>2130335</t>
  </si>
  <si>
    <t>农村供水</t>
  </si>
  <si>
    <t>2130399</t>
  </si>
  <si>
    <t>其他水利支出</t>
  </si>
  <si>
    <t>21305</t>
  </si>
  <si>
    <t>巩固脱贫攻坚成果衔接乡村振兴</t>
  </si>
  <si>
    <t>2130504</t>
  </si>
  <si>
    <t>农村基础设施建设</t>
  </si>
  <si>
    <t>2130505</t>
  </si>
  <si>
    <t>生产发展</t>
  </si>
  <si>
    <t>2130506</t>
  </si>
  <si>
    <t>社会发展</t>
  </si>
  <si>
    <t>2130507</t>
  </si>
  <si>
    <t>贷款奖补和贴息</t>
  </si>
  <si>
    <t>2130550</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</si>
  <si>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</si>
  <si>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</si>
  <si>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</si>
  <si>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</si>
  <si>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</si>
  <si>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</si>
  <si>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</si>
  <si>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</si>
  <si>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</si>
  <si>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</si>
  <si>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2130799</t>
  </si>
  <si>
    <t>其他农村综合改革支出</t>
  </si>
  <si>
    <t>21308</t>
  </si>
  <si>
    <t>普惠金融发展支出</t>
  </si>
  <si>
    <t>2130804</t>
  </si>
  <si>
    <t>创业担保贷款贴息及奖补</t>
  </si>
  <si>
    <t>214</t>
  </si>
  <si>
    <t>21401</t>
  </si>
  <si>
    <t>公路水路运输</t>
  </si>
  <si>
    <t>2140101</t>
  </si>
  <si>
    <t>2140102</t>
  </si>
  <si>
    <t>2140104</t>
  </si>
  <si>
    <t>公路建设</t>
  </si>
  <si>
    <t>2140199</t>
  </si>
  <si>
    <t>其他公路水路运输支出</t>
  </si>
  <si>
    <t>21499</t>
  </si>
  <si>
    <t>其他交通运输支出</t>
  </si>
  <si>
    <t>2149999</t>
  </si>
  <si>
    <t>215</t>
  </si>
  <si>
    <t>21505</t>
  </si>
  <si>
    <t>工业和信息产业监管</t>
  </si>
  <si>
    <t>2150501</t>
  </si>
  <si>
    <t>2150599</t>
  </si>
  <si>
    <t>其他工业和信息产业监管支出</t>
  </si>
  <si>
    <t>21508</t>
  </si>
  <si>
    <t>支持中小企业发展和管理支出</t>
  </si>
  <si>
    <t>2150899</t>
  </si>
  <si>
    <t>其他支持中小企业发展和管理支出</t>
  </si>
  <si>
    <t>21599</t>
  </si>
  <si>
    <t>其他资源勘探工业信息等支出</t>
  </si>
  <si>
    <t>2159999</t>
  </si>
  <si>
    <t>216</t>
  </si>
  <si>
    <t>21602</t>
  </si>
  <si>
    <t>商业流通事务</t>
  </si>
  <si>
    <t>2160201</t>
  </si>
  <si>
    <t>2160299</t>
  </si>
  <si>
    <t>其他商业流通事务支出</t>
  </si>
  <si>
    <t>21606</t>
  </si>
  <si>
    <t>涉外发展服务支出</t>
  </si>
  <si>
    <t>2160699</t>
  </si>
  <si>
    <t>其他涉外发展服务支出</t>
  </si>
  <si>
    <t>220</t>
  </si>
  <si>
    <t>22001</t>
  </si>
  <si>
    <t>自然资源事务</t>
  </si>
  <si>
    <t>2200101</t>
  </si>
  <si>
    <t>2200106</t>
  </si>
  <si>
    <t>自然资源利用与保护</t>
  </si>
  <si>
    <t>2200109</t>
  </si>
  <si>
    <t>自然资源调查与确权登记</t>
  </si>
  <si>
    <t>2200150</t>
  </si>
  <si>
    <t>2200199</t>
  </si>
  <si>
    <t>其他自然资源事务支出</t>
  </si>
  <si>
    <t>221</t>
  </si>
  <si>
    <t>22101</t>
  </si>
  <si>
    <t>保障性安居工程支出</t>
  </si>
  <si>
    <t>2210105</t>
  </si>
  <si>
    <t>农村危房改造</t>
  </si>
  <si>
    <t>2210107</t>
  </si>
  <si>
    <t>保障性住房租金补贴</t>
  </si>
  <si>
    <t>2210108</t>
  </si>
  <si>
    <t>老旧小区改造</t>
  </si>
  <si>
    <t>22102</t>
  </si>
  <si>
    <t>住房改革支出</t>
  </si>
  <si>
    <t>2210201</t>
  </si>
  <si>
    <t>住房公积金</t>
  </si>
  <si>
    <t>224</t>
  </si>
  <si>
    <t>22401</t>
  </si>
  <si>
    <t>应急管理事务</t>
  </si>
  <si>
    <t>2240101</t>
  </si>
  <si>
    <t>2240150</t>
  </si>
  <si>
    <t>2240199</t>
  </si>
  <si>
    <t>其他应急管理支出</t>
  </si>
  <si>
    <t>22402</t>
  </si>
  <si>
    <t>消防救援事务</t>
  </si>
  <si>
    <t>2240204</t>
  </si>
  <si>
    <t>消防应急救援</t>
  </si>
  <si>
    <t>22407</t>
  </si>
  <si>
    <t>自然灾害救灾及恢复重建支出</t>
  </si>
  <si>
    <t>2240703</t>
  </si>
  <si>
    <t>自然灾害救灾补助</t>
  </si>
  <si>
    <t>2240704</t>
  </si>
  <si>
    <t>自然灾害灾后重建补助</t>
  </si>
  <si>
    <t>229</t>
  </si>
  <si>
    <t>22999</t>
  </si>
  <si>
    <t>2299999</t>
  </si>
  <si>
    <t>注：本表反映部门本年度一般公共预算财政拨款支出情况。</t>
  </si>
  <si>
    <t xml:space="preserve">    本表金额转换成万元时，因四舍五入可能存在尾差。</t>
  </si>
  <si>
    <t xml:space="preserve">    如本表为空，则我部门本年度无此类资金收支余。</t>
  </si>
  <si>
    <t>2024年台安县本级政府性基金预算支出决算功能分类决算表</t>
  </si>
  <si>
    <t>本年收入</t>
  </si>
  <si>
    <t>2</t>
  </si>
  <si>
    <t>20707</t>
  </si>
  <si>
    <t>国家电影事业发展专项资金安排的支出</t>
  </si>
  <si>
    <t>2070799</t>
  </si>
  <si>
    <t>其他国家电影事业发展专项资金支出</t>
  </si>
  <si>
    <t>21208</t>
  </si>
  <si>
    <t>国有土地使用权出让收入安排的支出</t>
  </si>
  <si>
    <t>2120801</t>
  </si>
  <si>
    <t>征地和拆迁补偿支出</t>
  </si>
  <si>
    <t>2120804</t>
  </si>
  <si>
    <t>农村基础设施建设支出</t>
  </si>
  <si>
    <t>2120814</t>
  </si>
  <si>
    <t>农业生产发展支出</t>
  </si>
  <si>
    <t>2120816</t>
  </si>
  <si>
    <t>农业农村生态环境支出</t>
  </si>
  <si>
    <t>2120899</t>
  </si>
  <si>
    <t>其他国有土地使用权出让收入安排的支出</t>
  </si>
  <si>
    <t>21214</t>
  </si>
  <si>
    <t>污水处理费安排的支出</t>
  </si>
  <si>
    <t>2121401</t>
  </si>
  <si>
    <t>污水处理设施建设和运营</t>
  </si>
  <si>
    <t>2121499</t>
  </si>
  <si>
    <t>其他污水处理费安排的支出</t>
  </si>
  <si>
    <t>21372</t>
  </si>
  <si>
    <t>大中型水库移民后期扶持基金支出</t>
  </si>
  <si>
    <t>2137201</t>
  </si>
  <si>
    <t>移民补助</t>
  </si>
  <si>
    <t>2137202</t>
  </si>
  <si>
    <t>基础设施建设和经济发展</t>
  </si>
  <si>
    <t>21398</t>
  </si>
  <si>
    <t>超长期特别国债安排的支出</t>
  </si>
  <si>
    <t>2139801</t>
  </si>
  <si>
    <t>农业农村支出</t>
  </si>
  <si>
    <t>22960</t>
  </si>
  <si>
    <t>2296002</t>
  </si>
  <si>
    <t>用于社会福利的彩票公益金支出</t>
  </si>
  <si>
    <t>2296006</t>
  </si>
  <si>
    <t>用于残疾人事业的彩票公益金支出</t>
  </si>
  <si>
    <t>234</t>
  </si>
  <si>
    <t>23402</t>
  </si>
  <si>
    <t>抗疫相关支出</t>
  </si>
  <si>
    <t>2340299</t>
  </si>
  <si>
    <t>其他抗疫相关支出</t>
  </si>
  <si>
    <t>注：本表反映部门本年度政府性基金预算财政拨款收入、支出及结转和结余情况。</t>
  </si>
  <si>
    <t>2024年台安县本级国有资本经营预算支出决算明细表</t>
  </si>
  <si>
    <t>223</t>
  </si>
  <si>
    <t>国有资本经营预算支出</t>
  </si>
  <si>
    <t>22301</t>
  </si>
  <si>
    <t>2230105</t>
  </si>
  <si>
    <t>国有企业退休人员社会化管理补助支出</t>
  </si>
  <si>
    <t>22399</t>
  </si>
  <si>
    <t>2239999</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</si>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</sst>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indexed="8"/>
      <name val="宋体"/>
      <charset val="134"/>
      <scheme val="minor"/>
    </font>
    <font>
      <b/>
      <sz val="18"/>
      <name val="宋体"/>
      <charset val="134"/>
    </font>
    <font>
      <sz val="11"/>
      <color rgb="FF000000"/>
      <name val="宋体"/>
      <charset val="134"/>
    </font>
    <font>
      <sz val="10"/>
      <color rgb="FF000000"/>
      <name val="宋体"/>
      <charset val="134"/>
    </font>
    <font>
      <b/>
      <sz val="11"/>
      <color rgb="FF000000"/>
      <name val="宋体"/>
      <charset val="134"/>
    </font>
    <font>
      <sz val="10"/>
      <name val="宋体"/>
      <charset val="134"/>
    </font>
    <font>
      <sz val="12"/>
      <name val="宋体"/>
      <charset val="134"/>
    </font>
    <font>
      <b/>
      <sz val="10"/>
      <name val="宋体"/>
      <charset val="134"/>
    </font>
    <font>
      <b/>
      <sz val="16"/>
      <name val="宋体"/>
      <charset val="134"/>
    </font>
    <font>
      <sz val="20"/>
      <color theme="1"/>
      <name val="宋体"/>
      <charset val="134"/>
      <scheme val="minor"/>
    </font>
    <font>
      <sz val="12"/>
      <color theme="1"/>
      <name val="宋体"/>
      <charset val="134"/>
      <scheme val="minor"/>
    </font>
    <font>
      <sz val="11"/>
      <name val="宋体"/>
      <charset val="134"/>
    </font>
    <font>
      <b/>
      <sz val="1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indexed="22"/>
        <bgColor indexed="64"/>
      </patternFill>
    </fill>
    <fill>
      <patternFill patternType="mediumGray">
        <fgColor indexed="9"/>
        <bgColor theme="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18" applyNumberFormat="0" applyFont="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7" fillId="15" borderId="0" applyNumberFormat="0" applyBorder="0" applyAlignment="0" applyProtection="0">
      <alignment vertical="center"/>
    </xf>
    <xf numFmtId="0" fontId="20" fillId="0" borderId="20" applyNumberFormat="0" applyFill="0" applyAlignment="0" applyProtection="0">
      <alignment vertical="center"/>
    </xf>
    <xf numFmtId="0" fontId="17" fillId="16" borderId="0" applyNumberFormat="0" applyBorder="0" applyAlignment="0" applyProtection="0">
      <alignment vertical="center"/>
    </xf>
    <xf numFmtId="0" fontId="26" fillId="17" borderId="21" applyNumberFormat="0" applyAlignment="0" applyProtection="0">
      <alignment vertical="center"/>
    </xf>
    <xf numFmtId="0" fontId="27" fillId="17" borderId="17" applyNumberFormat="0" applyAlignment="0" applyProtection="0">
      <alignment vertical="center"/>
    </xf>
    <xf numFmtId="0" fontId="28" fillId="18" borderId="22" applyNumberFormat="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4" fillId="37" borderId="0" applyNumberFormat="0" applyBorder="0" applyAlignment="0" applyProtection="0">
      <alignment vertical="center"/>
    </xf>
    <xf numFmtId="0" fontId="17" fillId="38" borderId="0" applyNumberFormat="0" applyBorder="0" applyAlignment="0" applyProtection="0">
      <alignment vertical="center"/>
    </xf>
    <xf numFmtId="0" fontId="0" fillId="0" borderId="0">
      <alignment vertical="center"/>
    </xf>
  </cellStyleXfs>
  <cellXfs count="92">
    <xf numFmtId="0" fontId="0" fillId="0" borderId="0" xfId="0">
      <alignment vertical="center"/>
    </xf>
    <xf numFmtId="0" fontId="1" fillId="0"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1" fillId="0" borderId="1" xfId="0" applyFont="1" applyFill="1" applyBorder="1" applyAlignment="1">
      <alignment vertical="center"/>
    </xf>
    <xf numFmtId="0" fontId="1" fillId="0" borderId="1" xfId="0" applyFont="1" applyFill="1" applyBorder="1" applyAlignment="1">
      <alignment horizontal="right" vertical="center"/>
    </xf>
    <xf numFmtId="0" fontId="3" fillId="3"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xf>
    <xf numFmtId="4" fontId="5" fillId="4" borderId="3"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4" fontId="3" fillId="4" borderId="3" xfId="0" applyNumberFormat="1" applyFont="1" applyFill="1" applyBorder="1" applyAlignment="1">
      <alignment horizontal="right" vertical="center"/>
    </xf>
    <xf numFmtId="0" fontId="3" fillId="4" borderId="4"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0" fillId="0" borderId="0" xfId="0" applyAlignment="1">
      <alignment vertical="center"/>
    </xf>
    <xf numFmtId="0" fontId="0" fillId="2" borderId="0" xfId="0" applyFill="1">
      <alignment vertical="center"/>
    </xf>
    <xf numFmtId="0" fontId="2" fillId="2" borderId="0" xfId="0" applyFont="1" applyFill="1" applyAlignment="1">
      <alignment horizontal="center" vertical="center"/>
    </xf>
    <xf numFmtId="0" fontId="0" fillId="2" borderId="0" xfId="0" applyFont="1" applyFill="1" applyAlignment="1">
      <alignment horizontal="right" vertical="center"/>
    </xf>
    <xf numFmtId="0" fontId="6" fillId="2" borderId="5" xfId="0" applyFont="1" applyFill="1" applyBorder="1" applyAlignment="1">
      <alignment horizontal="center" vertical="center"/>
    </xf>
    <xf numFmtId="0" fontId="6" fillId="2" borderId="5" xfId="0" applyFont="1" applyFill="1" applyBorder="1" applyAlignment="1">
      <alignment horizontal="left" vertical="center"/>
    </xf>
    <xf numFmtId="3" fontId="6" fillId="2" borderId="5" xfId="0" applyNumberFormat="1" applyFont="1" applyFill="1" applyBorder="1" applyAlignment="1">
      <alignment horizontal="right" vertical="center"/>
    </xf>
    <xf numFmtId="0" fontId="6" fillId="2" borderId="6" xfId="0" applyFont="1" applyFill="1" applyBorder="1" applyAlignment="1">
      <alignment horizontal="left" vertical="center"/>
    </xf>
    <xf numFmtId="0" fontId="7" fillId="2" borderId="0" xfId="0" applyFont="1" applyFill="1" applyAlignment="1"/>
    <xf numFmtId="0" fontId="0" fillId="2" borderId="0" xfId="0" applyFont="1" applyFill="1" applyAlignment="1"/>
    <xf numFmtId="0" fontId="6" fillId="2" borderId="0" xfId="0" applyFont="1" applyFill="1" applyAlignment="1">
      <alignment vertical="center"/>
    </xf>
    <xf numFmtId="0" fontId="6" fillId="2" borderId="0" xfId="0" applyFont="1" applyFill="1" applyAlignment="1">
      <alignment horizontal="right" vertical="center"/>
    </xf>
    <xf numFmtId="0" fontId="8" fillId="2" borderId="7" xfId="0" applyFont="1" applyFill="1" applyBorder="1" applyAlignment="1">
      <alignment horizontal="center" vertical="center"/>
    </xf>
    <xf numFmtId="0" fontId="8" fillId="2" borderId="7" xfId="0" applyFont="1" applyFill="1" applyBorder="1" applyAlignment="1">
      <alignment horizontal="left" vertical="center"/>
    </xf>
    <xf numFmtId="3" fontId="6" fillId="2" borderId="7" xfId="0" applyNumberFormat="1" applyFont="1" applyFill="1" applyBorder="1" applyAlignment="1">
      <alignment horizontal="right" vertical="center"/>
    </xf>
    <xf numFmtId="0" fontId="6" fillId="2" borderId="7" xfId="0" applyFont="1" applyFill="1" applyBorder="1" applyAlignment="1">
      <alignment horizontal="left" vertical="center"/>
    </xf>
    <xf numFmtId="0" fontId="8" fillId="2" borderId="7" xfId="0" applyFont="1" applyFill="1" applyBorder="1" applyAlignment="1">
      <alignment vertical="center"/>
    </xf>
    <xf numFmtId="0" fontId="6" fillId="2" borderId="7" xfId="0" applyFont="1" applyFill="1" applyBorder="1" applyAlignment="1">
      <alignment vertical="center"/>
    </xf>
    <xf numFmtId="0" fontId="9" fillId="2" borderId="0" xfId="0" applyFont="1" applyFill="1" applyAlignment="1">
      <alignment horizontal="center" vertical="center"/>
    </xf>
    <xf numFmtId="3" fontId="6" fillId="2" borderId="8" xfId="0" applyNumberFormat="1" applyFont="1" applyFill="1" applyBorder="1" applyAlignment="1">
      <alignment horizontal="right" vertical="center"/>
    </xf>
    <xf numFmtId="0" fontId="8" fillId="2" borderId="9" xfId="0" applyFont="1" applyFill="1" applyBorder="1" applyAlignment="1">
      <alignment horizontal="left" vertical="center"/>
    </xf>
    <xf numFmtId="3" fontId="6" fillId="2" borderId="10" xfId="0" applyNumberFormat="1" applyFont="1" applyFill="1" applyBorder="1" applyAlignment="1">
      <alignment horizontal="right" vertical="center"/>
    </xf>
    <xf numFmtId="0" fontId="6" fillId="2" borderId="8" xfId="0" applyFont="1" applyFill="1" applyBorder="1" applyAlignment="1">
      <alignment horizontal="left" vertical="center"/>
    </xf>
    <xf numFmtId="0" fontId="8" fillId="2" borderId="8" xfId="0" applyFont="1" applyFill="1" applyBorder="1" applyAlignment="1">
      <alignment horizontal="left" vertical="center"/>
    </xf>
    <xf numFmtId="0" fontId="6" fillId="2" borderId="9" xfId="0" applyFont="1" applyFill="1" applyBorder="1" applyAlignment="1">
      <alignment horizontal="left" vertical="center"/>
    </xf>
    <xf numFmtId="0" fontId="10" fillId="0" borderId="0" xfId="0" applyFont="1">
      <alignment vertical="center"/>
    </xf>
    <xf numFmtId="0" fontId="11" fillId="0" borderId="0" xfId="0" applyFont="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right" vertical="center"/>
    </xf>
    <xf numFmtId="0" fontId="0" fillId="2" borderId="0" xfId="0" applyFill="1" applyAlignment="1"/>
    <xf numFmtId="0" fontId="2" fillId="2" borderId="0" xfId="0" applyNumberFormat="1" applyFont="1" applyFill="1" applyAlignment="1" applyProtection="1">
      <alignment horizontal="center" vertical="center"/>
    </xf>
    <xf numFmtId="0" fontId="6" fillId="2" borderId="0" xfId="0" applyNumberFormat="1" applyFont="1" applyFill="1" applyAlignment="1" applyProtection="1">
      <alignment horizontal="right" vertical="center"/>
    </xf>
    <xf numFmtId="0" fontId="12" fillId="2" borderId="0" xfId="0" applyNumberFormat="1" applyFont="1" applyFill="1" applyAlignment="1" applyProtection="1">
      <alignment horizontal="right" vertical="center"/>
    </xf>
    <xf numFmtId="0" fontId="6" fillId="2" borderId="1" xfId="0" applyNumberFormat="1" applyFont="1" applyFill="1" applyBorder="1" applyAlignment="1" applyProtection="1">
      <alignment horizontal="center" vertical="center"/>
    </xf>
    <xf numFmtId="0" fontId="8" fillId="2" borderId="7" xfId="0" applyFont="1" applyFill="1" applyBorder="1" applyAlignment="1">
      <alignment horizontal="center" vertical="center" wrapText="1"/>
    </xf>
    <xf numFmtId="0" fontId="6" fillId="2" borderId="9" xfId="0" applyFont="1" applyFill="1" applyBorder="1" applyAlignment="1">
      <alignment vertical="center"/>
    </xf>
    <xf numFmtId="0" fontId="2"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right" vertical="center"/>
    </xf>
    <xf numFmtId="0" fontId="8" fillId="5" borderId="7" xfId="0" applyFont="1" applyFill="1" applyBorder="1" applyAlignment="1">
      <alignment horizontal="center" vertical="center"/>
    </xf>
    <xf numFmtId="0" fontId="8" fillId="5" borderId="7" xfId="0" applyFont="1" applyFill="1" applyBorder="1" applyAlignment="1">
      <alignment horizontal="center" vertical="center" wrapText="1"/>
    </xf>
    <xf numFmtId="0" fontId="9" fillId="2" borderId="0" xfId="49" applyNumberFormat="1" applyFont="1" applyFill="1" applyAlignment="1" applyProtection="1">
      <alignment horizontal="center" vertical="center"/>
    </xf>
    <xf numFmtId="0" fontId="6" fillId="2" borderId="0" xfId="49" applyNumberFormat="1" applyFont="1" applyFill="1" applyAlignment="1" applyProtection="1">
      <alignment horizontal="right" vertical="center"/>
    </xf>
    <xf numFmtId="0" fontId="6" fillId="2" borderId="11" xfId="49"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left" vertical="center"/>
    </xf>
    <xf numFmtId="3" fontId="6" fillId="2" borderId="1" xfId="0" applyNumberFormat="1" applyFont="1" applyFill="1" applyBorder="1" applyAlignment="1" applyProtection="1">
      <alignment horizontal="right" vertical="center"/>
    </xf>
    <xf numFmtId="0" fontId="6" fillId="2" borderId="11" xfId="0" applyNumberFormat="1" applyFont="1" applyFill="1" applyBorder="1" applyAlignment="1" applyProtection="1">
      <alignment horizontal="center" vertical="center"/>
    </xf>
    <xf numFmtId="0" fontId="2" fillId="2" borderId="0" xfId="49" applyNumberFormat="1" applyFont="1" applyFill="1" applyAlignment="1" applyProtection="1">
      <alignment horizontal="center" vertical="center"/>
    </xf>
    <xf numFmtId="0" fontId="6" fillId="2" borderId="0" xfId="49" applyNumberFormat="1" applyFont="1" applyFill="1" applyAlignment="1" applyProtection="1">
      <alignment horizontal="center" vertical="center"/>
    </xf>
    <xf numFmtId="0" fontId="6" fillId="2" borderId="11" xfId="49" applyNumberFormat="1" applyFont="1" applyFill="1" applyBorder="1" applyAlignment="1" applyProtection="1">
      <alignment vertical="center"/>
    </xf>
    <xf numFmtId="0" fontId="6" fillId="2" borderId="12" xfId="0" applyNumberFormat="1" applyFont="1" applyFill="1" applyBorder="1" applyAlignment="1" applyProtection="1">
      <alignment horizontal="center" vertical="center"/>
    </xf>
    <xf numFmtId="0" fontId="6" fillId="2" borderId="0" xfId="0" applyNumberFormat="1" applyFont="1" applyFill="1" applyAlignment="1" applyProtection="1">
      <alignment horizontal="center" vertical="center"/>
    </xf>
    <xf numFmtId="3" fontId="6" fillId="6" borderId="7" xfId="0" applyNumberFormat="1" applyFont="1" applyFill="1" applyBorder="1" applyAlignment="1">
      <alignment horizontal="right" vertical="center"/>
    </xf>
    <xf numFmtId="3" fontId="6" fillId="2" borderId="7" xfId="0" applyNumberFormat="1" applyFont="1" applyFill="1" applyBorder="1" applyAlignment="1">
      <alignment horizontal="right"/>
    </xf>
    <xf numFmtId="0" fontId="6" fillId="2" borderId="13" xfId="0" applyFont="1" applyFill="1" applyBorder="1" applyAlignment="1">
      <alignment vertical="center"/>
    </xf>
    <xf numFmtId="0" fontId="13" fillId="2" borderId="0" xfId="0" applyFont="1" applyFill="1" applyAlignment="1">
      <alignment horizontal="center" vertical="center"/>
    </xf>
    <xf numFmtId="0" fontId="0" fillId="2" borderId="0" xfId="0" applyFill="1" applyAlignment="1">
      <alignment horizontal="right" vertical="center"/>
    </xf>
    <xf numFmtId="0" fontId="6" fillId="2" borderId="11" xfId="0" applyNumberFormat="1" applyFont="1" applyFill="1" applyBorder="1" applyAlignment="1" applyProtection="1">
      <alignment horizontal="right" vertical="center"/>
    </xf>
    <xf numFmtId="0" fontId="6" fillId="2" borderId="0" xfId="0" applyNumberFormat="1" applyFont="1" applyFill="1" applyAlignment="1" applyProtection="1">
      <alignment vertical="center"/>
    </xf>
    <xf numFmtId="0" fontId="6" fillId="2" borderId="14" xfId="0" applyFont="1" applyFill="1" applyBorder="1" applyAlignment="1">
      <alignment horizontal="center" vertical="center"/>
    </xf>
    <xf numFmtId="0" fontId="2" fillId="7" borderId="0" xfId="0" applyNumberFormat="1" applyFont="1" applyFill="1" applyAlignment="1" applyProtection="1">
      <alignment horizontal="center" vertical="center"/>
    </xf>
    <xf numFmtId="0" fontId="6" fillId="7" borderId="0" xfId="0" applyNumberFormat="1" applyFont="1" applyFill="1" applyAlignment="1" applyProtection="1">
      <alignment horizontal="right" vertical="center"/>
    </xf>
    <xf numFmtId="0" fontId="6" fillId="7" borderId="1" xfId="0" applyNumberFormat="1" applyFont="1" applyFill="1" applyBorder="1" applyAlignment="1" applyProtection="1">
      <alignment horizontal="center" vertical="center"/>
    </xf>
    <xf numFmtId="0" fontId="6" fillId="7" borderId="1" xfId="0" applyNumberFormat="1" applyFont="1" applyFill="1" applyBorder="1" applyAlignment="1" applyProtection="1">
      <alignment horizontal="left" vertical="center"/>
    </xf>
    <xf numFmtId="3" fontId="6" fillId="7" borderId="1" xfId="0" applyNumberFormat="1" applyFont="1" applyFill="1" applyBorder="1" applyAlignment="1" applyProtection="1">
      <alignment horizontal="right" vertical="center"/>
    </xf>
    <xf numFmtId="0" fontId="0" fillId="2" borderId="5" xfId="0" applyFont="1" applyFill="1" applyBorder="1" applyAlignment="1"/>
    <xf numFmtId="0" fontId="9" fillId="2" borderId="0" xfId="0" applyNumberFormat="1" applyFont="1" applyFill="1" applyAlignment="1" applyProtection="1">
      <alignment horizontal="center" vertical="center"/>
    </xf>
    <xf numFmtId="0" fontId="7" fillId="2" borderId="0" xfId="0" applyFont="1" applyFill="1" applyAlignment="1">
      <alignment horizontal="center" vertical="center"/>
    </xf>
    <xf numFmtId="0" fontId="8" fillId="2" borderId="1" xfId="0" applyNumberFormat="1" applyFont="1" applyFill="1" applyBorder="1" applyAlignment="1" applyProtection="1">
      <alignment horizontal="center" vertical="center" wrapText="1"/>
    </xf>
    <xf numFmtId="0" fontId="8" fillId="2" borderId="15"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3" fontId="6" fillId="2" borderId="14" xfId="0" applyNumberFormat="1" applyFont="1" applyFill="1" applyBorder="1" applyAlignment="1">
      <alignment horizontal="right" vertical="center"/>
    </xf>
    <xf numFmtId="0" fontId="0" fillId="2" borderId="1" xfId="0" applyFill="1" applyBorder="1">
      <alignment vertical="center"/>
    </xf>
    <xf numFmtId="3" fontId="6" fillId="2" borderId="16" xfId="0" applyNumberFormat="1" applyFont="1" applyFill="1" applyBorder="1" applyAlignment="1">
      <alignment horizontal="right" vertical="center"/>
    </xf>
    <xf numFmtId="0" fontId="7" fillId="2" borderId="1" xfId="0" applyNumberFormat="1" applyFont="1" applyFill="1" applyBorder="1" applyAlignment="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018&#24180;-2024&#24180;&#24635;&#20915;&#31639;&#25968;&#25454;\2024&#24180;&#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refreshError="1">
        <row r="2">
          <cell r="B2" t="str">
            <v>2024年</v>
          </cell>
        </row>
        <row r="7">
          <cell r="B7" t="str">
            <v>台安县</v>
          </cell>
        </row>
        <row r="19">
          <cell r="B19" t="str">
            <v>万元</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C6">
            <v>38564</v>
          </cell>
        </row>
        <row r="6">
          <cell r="P6">
            <v>55642</v>
          </cell>
        </row>
        <row r="6">
          <cell r="AA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abSelected="1" workbookViewId="0">
      <selection activeCell="I11" sqref="I11"/>
    </sheetView>
  </sheetViews>
  <sheetFormatPr defaultColWidth="8.88888888888889" defaultRowHeight="14.4" outlineLevelCol="3"/>
  <cols>
    <col min="1" max="1" width="29.8888888888889" style="18" customWidth="1"/>
    <col min="2" max="2" width="20.6666666666667" style="18" customWidth="1"/>
    <col min="3" max="3" width="21.5555555555556" style="18" customWidth="1"/>
    <col min="4" max="4" width="18.3333333333333" style="18" customWidth="1"/>
    <col min="5" max="16384" width="8.88888888888889" style="18"/>
  </cols>
  <sheetData>
    <row r="1" ht="22.2" spans="1:4">
      <c r="A1" s="48" t="s">
        <v>0</v>
      </c>
      <c r="B1" s="48"/>
      <c r="C1" s="48"/>
      <c r="D1" s="48"/>
    </row>
    <row r="2" spans="1:4">
      <c r="A2" s="49"/>
      <c r="B2" s="49"/>
      <c r="C2" s="49"/>
      <c r="D2" s="49"/>
    </row>
    <row r="3" spans="1:4">
      <c r="A3" s="49" t="s">
        <v>1</v>
      </c>
      <c r="B3" s="49"/>
      <c r="C3" s="49"/>
      <c r="D3" s="49"/>
    </row>
    <row r="4" ht="25" customHeight="1" spans="1:4">
      <c r="A4" s="51" t="s">
        <v>2</v>
      </c>
      <c r="B4" s="51" t="s">
        <v>3</v>
      </c>
      <c r="C4" s="51" t="s">
        <v>4</v>
      </c>
      <c r="D4" s="51" t="s">
        <v>5</v>
      </c>
    </row>
    <row r="5" ht="25" customHeight="1" spans="1:4">
      <c r="A5" s="61" t="s">
        <v>6</v>
      </c>
      <c r="B5" s="23">
        <v>84200</v>
      </c>
      <c r="C5" s="23">
        <v>80449</v>
      </c>
      <c r="D5" s="23">
        <v>78296</v>
      </c>
    </row>
    <row r="6" ht="25" customHeight="1" spans="1:4">
      <c r="A6" s="61" t="s">
        <v>7</v>
      </c>
      <c r="B6" s="23">
        <v>29000</v>
      </c>
      <c r="C6" s="23">
        <v>29000</v>
      </c>
      <c r="D6" s="23">
        <v>24956</v>
      </c>
    </row>
    <row r="7" ht="25" customHeight="1" spans="1:4">
      <c r="A7" s="61" t="s">
        <v>8</v>
      </c>
      <c r="B7" s="23">
        <v>9000</v>
      </c>
      <c r="C7" s="23">
        <v>9000</v>
      </c>
      <c r="D7" s="23">
        <v>7698</v>
      </c>
    </row>
    <row r="8" ht="25" customHeight="1" spans="1:4">
      <c r="A8" s="61" t="s">
        <v>9</v>
      </c>
      <c r="B8" s="23">
        <v>1700</v>
      </c>
      <c r="C8" s="23">
        <v>1700</v>
      </c>
      <c r="D8" s="23">
        <v>1315</v>
      </c>
    </row>
    <row r="9" ht="25" customHeight="1" spans="1:4">
      <c r="A9" s="61" t="s">
        <v>10</v>
      </c>
      <c r="B9" s="23">
        <v>6100</v>
      </c>
      <c r="C9" s="23">
        <v>6100</v>
      </c>
      <c r="D9" s="23">
        <v>4868</v>
      </c>
    </row>
    <row r="10" ht="25" customHeight="1" spans="1:4">
      <c r="A10" s="61" t="s">
        <v>11</v>
      </c>
      <c r="B10" s="23">
        <v>2700</v>
      </c>
      <c r="C10" s="23">
        <v>2700</v>
      </c>
      <c r="D10" s="23">
        <v>2196</v>
      </c>
    </row>
    <row r="11" ht="25" customHeight="1" spans="1:4">
      <c r="A11" s="61" t="s">
        <v>12</v>
      </c>
      <c r="B11" s="23">
        <v>4300</v>
      </c>
      <c r="C11" s="23">
        <v>4300</v>
      </c>
      <c r="D11" s="23">
        <v>3676</v>
      </c>
    </row>
    <row r="12" ht="25" customHeight="1" spans="1:4">
      <c r="A12" s="61" t="s">
        <v>13</v>
      </c>
      <c r="B12" s="23">
        <v>2200</v>
      </c>
      <c r="C12" s="23">
        <v>2200</v>
      </c>
      <c r="D12" s="23">
        <v>1752</v>
      </c>
    </row>
    <row r="13" ht="25" customHeight="1" spans="1:4">
      <c r="A13" s="61" t="s">
        <v>14</v>
      </c>
      <c r="B13" s="23">
        <v>13500</v>
      </c>
      <c r="C13" s="23">
        <v>13500</v>
      </c>
      <c r="D13" s="23">
        <v>17578</v>
      </c>
    </row>
    <row r="14" ht="25" customHeight="1" spans="1:4">
      <c r="A14" s="61" t="s">
        <v>15</v>
      </c>
      <c r="B14" s="23">
        <v>1800</v>
      </c>
      <c r="C14" s="23">
        <v>1800</v>
      </c>
      <c r="D14" s="23">
        <v>251</v>
      </c>
    </row>
    <row r="15" ht="25" customHeight="1" spans="1:4">
      <c r="A15" s="61" t="s">
        <v>16</v>
      </c>
      <c r="B15" s="23">
        <v>7000</v>
      </c>
      <c r="C15" s="23">
        <v>3249</v>
      </c>
      <c r="D15" s="23">
        <v>6677</v>
      </c>
    </row>
    <row r="16" ht="25" customHeight="1" spans="1:4">
      <c r="A16" s="61" t="s">
        <v>17</v>
      </c>
      <c r="B16" s="23">
        <v>2500</v>
      </c>
      <c r="C16" s="23">
        <v>2500</v>
      </c>
      <c r="D16" s="23">
        <v>1454</v>
      </c>
    </row>
    <row r="17" ht="25" customHeight="1" spans="1:4">
      <c r="A17" s="61" t="s">
        <v>18</v>
      </c>
      <c r="B17" s="23">
        <v>3900</v>
      </c>
      <c r="C17" s="23">
        <v>3900</v>
      </c>
      <c r="D17" s="23">
        <v>5626</v>
      </c>
    </row>
    <row r="18" ht="25" customHeight="1" spans="1:4">
      <c r="A18" s="61" t="s">
        <v>19</v>
      </c>
      <c r="B18" s="23"/>
      <c r="C18" s="23"/>
      <c r="D18" s="23"/>
    </row>
    <row r="19" ht="25" customHeight="1" spans="1:4">
      <c r="A19" s="61" t="s">
        <v>20</v>
      </c>
      <c r="B19" s="23">
        <v>500</v>
      </c>
      <c r="C19" s="23">
        <v>500</v>
      </c>
      <c r="D19" s="23">
        <v>230</v>
      </c>
    </row>
    <row r="20" ht="25" customHeight="1" spans="1:4">
      <c r="A20" s="61" t="s">
        <v>21</v>
      </c>
      <c r="B20" s="23"/>
      <c r="C20" s="23"/>
      <c r="D20" s="23">
        <v>19</v>
      </c>
    </row>
    <row r="21" ht="25" customHeight="1" spans="1:4">
      <c r="A21" s="61" t="s">
        <v>22</v>
      </c>
      <c r="B21" s="23">
        <v>19800</v>
      </c>
      <c r="C21" s="23">
        <v>19551</v>
      </c>
      <c r="D21" s="23">
        <v>21773</v>
      </c>
    </row>
    <row r="22" ht="25" customHeight="1" spans="1:4">
      <c r="A22" s="61" t="s">
        <v>23</v>
      </c>
      <c r="B22" s="23">
        <v>2500</v>
      </c>
      <c r="C22" s="23">
        <v>2251</v>
      </c>
      <c r="D22" s="23">
        <v>2138</v>
      </c>
    </row>
    <row r="23" ht="25" customHeight="1" spans="1:4">
      <c r="A23" s="61" t="s">
        <v>24</v>
      </c>
      <c r="B23" s="23">
        <v>2600</v>
      </c>
      <c r="C23" s="23">
        <v>2600</v>
      </c>
      <c r="D23" s="23">
        <v>3019</v>
      </c>
    </row>
    <row r="24" ht="25" customHeight="1" spans="1:4">
      <c r="A24" s="61" t="s">
        <v>25</v>
      </c>
      <c r="B24" s="23">
        <v>7500</v>
      </c>
      <c r="C24" s="23">
        <v>7500</v>
      </c>
      <c r="D24" s="23">
        <v>6160</v>
      </c>
    </row>
    <row r="25" ht="25" customHeight="1" spans="1:4">
      <c r="A25" s="61" t="s">
        <v>26</v>
      </c>
      <c r="B25" s="23"/>
      <c r="C25" s="23"/>
      <c r="D25" s="23">
        <v>25</v>
      </c>
    </row>
    <row r="26" ht="25" customHeight="1" spans="1:4">
      <c r="A26" s="61" t="s">
        <v>27</v>
      </c>
      <c r="B26" s="23">
        <v>7000</v>
      </c>
      <c r="C26" s="23">
        <v>7000</v>
      </c>
      <c r="D26" s="23">
        <v>9268</v>
      </c>
    </row>
    <row r="27" ht="25" customHeight="1" spans="1:4">
      <c r="A27" s="61" t="s">
        <v>28</v>
      </c>
      <c r="B27" s="23">
        <v>200</v>
      </c>
      <c r="C27" s="23">
        <v>200</v>
      </c>
      <c r="D27" s="23">
        <v>1163</v>
      </c>
    </row>
    <row r="28" ht="25" customHeight="1" spans="1:4">
      <c r="A28" s="91"/>
      <c r="B28" s="23"/>
      <c r="C28" s="23"/>
      <c r="D28" s="23"/>
    </row>
    <row r="29" ht="25" customHeight="1" spans="1:4">
      <c r="A29" s="91"/>
      <c r="B29" s="23"/>
      <c r="C29" s="23"/>
      <c r="D29" s="23"/>
    </row>
    <row r="30" ht="25" customHeight="1" spans="1:4">
      <c r="A30" s="61"/>
      <c r="B30" s="23"/>
      <c r="C30" s="23"/>
      <c r="D30" s="23"/>
    </row>
    <row r="31" ht="25" customHeight="1" spans="1:4">
      <c r="A31" s="61"/>
      <c r="B31" s="23"/>
      <c r="C31" s="23"/>
      <c r="D31" s="23"/>
    </row>
    <row r="32" ht="25" customHeight="1" spans="1:4">
      <c r="A32" s="51" t="s">
        <v>29</v>
      </c>
      <c r="B32" s="23">
        <v>104000</v>
      </c>
      <c r="C32" s="23">
        <v>100000</v>
      </c>
      <c r="D32" s="23">
        <v>100069</v>
      </c>
    </row>
  </sheetData>
  <mergeCells count="3">
    <mergeCell ref="A1:D1"/>
    <mergeCell ref="A2:D2"/>
    <mergeCell ref="A3:D3"/>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B8" sqref="B8"/>
    </sheetView>
  </sheetViews>
  <sheetFormatPr defaultColWidth="8.88888888888889" defaultRowHeight="14.4" outlineLevelCol="3"/>
  <cols>
    <col min="1" max="1" width="34.1111111111111" style="18" customWidth="1"/>
    <col min="2" max="2" width="21.3333333333333" style="18" customWidth="1"/>
    <col min="3" max="3" width="22.1111111111111" style="18" customWidth="1"/>
    <col min="4" max="4" width="21" style="18" customWidth="1"/>
    <col min="5" max="16384" width="8.88888888888889" style="18"/>
  </cols>
  <sheetData>
    <row r="1" ht="22.2" spans="1:4">
      <c r="A1" s="48" t="s">
        <v>30</v>
      </c>
      <c r="B1" s="48"/>
      <c r="C1" s="48"/>
      <c r="D1" s="48"/>
    </row>
    <row r="2" spans="1:4">
      <c r="A2" s="49"/>
      <c r="B2" s="49"/>
      <c r="C2" s="49"/>
      <c r="D2" s="49"/>
    </row>
    <row r="3" spans="1:4">
      <c r="A3" s="49" t="s">
        <v>1</v>
      </c>
      <c r="B3" s="49"/>
      <c r="C3" s="49"/>
      <c r="D3" s="49"/>
    </row>
    <row r="4" ht="25" customHeight="1" spans="1:4">
      <c r="A4" s="51" t="s">
        <v>2</v>
      </c>
      <c r="B4" s="51" t="s">
        <v>3</v>
      </c>
      <c r="C4" s="51" t="s">
        <v>4</v>
      </c>
      <c r="D4" s="51" t="s">
        <v>5</v>
      </c>
    </row>
    <row r="5" ht="25" customHeight="1" spans="1:4">
      <c r="A5" s="61" t="s">
        <v>31</v>
      </c>
      <c r="B5" s="23">
        <v>25304</v>
      </c>
      <c r="C5" s="23">
        <v>28920</v>
      </c>
      <c r="D5" s="23">
        <v>28469</v>
      </c>
    </row>
    <row r="6" ht="25" customHeight="1" spans="1:4">
      <c r="A6" s="61" t="s">
        <v>32</v>
      </c>
      <c r="B6" s="23"/>
      <c r="C6" s="23"/>
      <c r="D6" s="23"/>
    </row>
    <row r="7" ht="25" customHeight="1" spans="1:4">
      <c r="A7" s="61" t="s">
        <v>33</v>
      </c>
      <c r="B7" s="23"/>
      <c r="C7" s="23"/>
      <c r="D7" s="23"/>
    </row>
    <row r="8" ht="25" customHeight="1" spans="1:4">
      <c r="A8" s="61" t="s">
        <v>34</v>
      </c>
      <c r="B8" s="23">
        <v>10087</v>
      </c>
      <c r="C8" s="23">
        <v>11821</v>
      </c>
      <c r="D8" s="23">
        <v>11328</v>
      </c>
    </row>
    <row r="9" ht="25" customHeight="1" spans="1:4">
      <c r="A9" s="61" t="s">
        <v>35</v>
      </c>
      <c r="B9" s="23">
        <v>27839</v>
      </c>
      <c r="C9" s="23">
        <v>42754</v>
      </c>
      <c r="D9" s="23">
        <v>39101</v>
      </c>
    </row>
    <row r="10" ht="25" customHeight="1" spans="1:4">
      <c r="A10" s="61" t="s">
        <v>36</v>
      </c>
      <c r="B10" s="23">
        <v>2090</v>
      </c>
      <c r="C10" s="23">
        <v>820</v>
      </c>
      <c r="D10" s="23">
        <v>708</v>
      </c>
    </row>
    <row r="11" ht="25" customHeight="1" spans="1:4">
      <c r="A11" s="61" t="s">
        <v>37</v>
      </c>
      <c r="B11" s="23">
        <v>1331</v>
      </c>
      <c r="C11" s="23">
        <v>1683</v>
      </c>
      <c r="D11" s="23">
        <v>1572</v>
      </c>
    </row>
    <row r="12" ht="25" customHeight="1" spans="1:4">
      <c r="A12" s="61" t="s">
        <v>38</v>
      </c>
      <c r="B12" s="23">
        <v>43748</v>
      </c>
      <c r="C12" s="23">
        <v>59696</v>
      </c>
      <c r="D12" s="23">
        <v>58292</v>
      </c>
    </row>
    <row r="13" ht="25" customHeight="1" spans="1:4">
      <c r="A13" s="61" t="s">
        <v>39</v>
      </c>
      <c r="B13" s="23">
        <v>10040</v>
      </c>
      <c r="C13" s="23">
        <v>16117</v>
      </c>
      <c r="D13" s="23">
        <v>14025</v>
      </c>
    </row>
    <row r="14" ht="25" customHeight="1" spans="1:4">
      <c r="A14" s="61" t="s">
        <v>40</v>
      </c>
      <c r="B14" s="23">
        <v>826</v>
      </c>
      <c r="C14" s="23">
        <v>4430</v>
      </c>
      <c r="D14" s="23">
        <v>4117</v>
      </c>
    </row>
    <row r="15" ht="25" customHeight="1" spans="1:4">
      <c r="A15" s="61" t="s">
        <v>41</v>
      </c>
      <c r="B15" s="23">
        <v>13616</v>
      </c>
      <c r="C15" s="23">
        <v>14466</v>
      </c>
      <c r="D15" s="23">
        <v>14426</v>
      </c>
    </row>
    <row r="16" ht="25" customHeight="1" spans="1:4">
      <c r="A16" s="61" t="s">
        <v>42</v>
      </c>
      <c r="B16" s="23">
        <v>9020</v>
      </c>
      <c r="C16" s="23">
        <v>75750</v>
      </c>
      <c r="D16" s="23">
        <v>63479</v>
      </c>
    </row>
    <row r="17" ht="25" customHeight="1" spans="1:4">
      <c r="A17" s="61" t="s">
        <v>43</v>
      </c>
      <c r="B17" s="23">
        <v>1558</v>
      </c>
      <c r="C17" s="23">
        <v>12990</v>
      </c>
      <c r="D17" s="23">
        <v>10336</v>
      </c>
    </row>
    <row r="18" ht="25" customHeight="1" spans="1:4">
      <c r="A18" s="61" t="s">
        <v>44</v>
      </c>
      <c r="B18" s="23">
        <v>5576</v>
      </c>
      <c r="C18" s="23">
        <v>49252</v>
      </c>
      <c r="D18" s="23">
        <v>48943</v>
      </c>
    </row>
    <row r="19" ht="25" customHeight="1" spans="1:4">
      <c r="A19" s="61" t="s">
        <v>45</v>
      </c>
      <c r="B19" s="23">
        <v>102</v>
      </c>
      <c r="C19" s="23">
        <v>1100</v>
      </c>
      <c r="D19" s="23">
        <v>134</v>
      </c>
    </row>
    <row r="20" ht="25" customHeight="1" spans="1:4">
      <c r="A20" s="61" t="s">
        <v>46</v>
      </c>
      <c r="B20" s="23"/>
      <c r="C20" s="23">
        <v>30</v>
      </c>
      <c r="D20" s="23">
        <v>30</v>
      </c>
    </row>
    <row r="21" ht="25" customHeight="1" spans="1:4">
      <c r="A21" s="61" t="s">
        <v>47</v>
      </c>
      <c r="B21" s="23"/>
      <c r="C21" s="23"/>
      <c r="D21" s="23"/>
    </row>
    <row r="22" ht="25" customHeight="1" spans="1:4">
      <c r="A22" s="61" t="s">
        <v>48</v>
      </c>
      <c r="B22" s="23">
        <v>1387</v>
      </c>
      <c r="C22" s="23">
        <v>5785</v>
      </c>
      <c r="D22" s="23">
        <v>5785</v>
      </c>
    </row>
    <row r="23" ht="25" customHeight="1" spans="1:4">
      <c r="A23" s="61" t="s">
        <v>49</v>
      </c>
      <c r="B23" s="23">
        <v>16995</v>
      </c>
      <c r="C23" s="23">
        <v>15153</v>
      </c>
      <c r="D23" s="23">
        <v>15012</v>
      </c>
    </row>
    <row r="24" ht="25" customHeight="1" spans="1:4">
      <c r="A24" s="61" t="s">
        <v>50</v>
      </c>
      <c r="B24" s="23"/>
      <c r="C24" s="23">
        <v>2070</v>
      </c>
      <c r="D24" s="23">
        <v>200</v>
      </c>
    </row>
    <row r="25" ht="25" customHeight="1" spans="1:4">
      <c r="A25" s="61" t="s">
        <v>51</v>
      </c>
      <c r="B25" s="23">
        <v>1009</v>
      </c>
      <c r="C25" s="23">
        <v>2205</v>
      </c>
      <c r="D25" s="23">
        <v>1193</v>
      </c>
    </row>
    <row r="26" ht="25" customHeight="1" spans="1:4">
      <c r="A26" s="61" t="s">
        <v>52</v>
      </c>
      <c r="B26" s="23">
        <v>5000</v>
      </c>
      <c r="C26" s="23"/>
      <c r="D26" s="23"/>
    </row>
    <row r="27" ht="25" customHeight="1" spans="1:4">
      <c r="A27" s="61" t="s">
        <v>53</v>
      </c>
      <c r="B27" s="23">
        <v>44062</v>
      </c>
      <c r="C27" s="23">
        <v>12454</v>
      </c>
      <c r="D27" s="23">
        <v>11805</v>
      </c>
    </row>
    <row r="28" ht="25" customHeight="1" spans="1:4">
      <c r="A28" s="61" t="s">
        <v>54</v>
      </c>
      <c r="B28" s="23">
        <v>9000</v>
      </c>
      <c r="C28" s="23">
        <v>8248</v>
      </c>
      <c r="D28" s="23">
        <v>8248</v>
      </c>
    </row>
    <row r="29" ht="25" customHeight="1" spans="1:4">
      <c r="A29" s="61" t="s">
        <v>55</v>
      </c>
      <c r="B29" s="23">
        <v>45</v>
      </c>
      <c r="C29" s="23">
        <v>25</v>
      </c>
      <c r="D29" s="23">
        <v>25</v>
      </c>
    </row>
    <row r="30" ht="25" customHeight="1" spans="1:4">
      <c r="A30" s="61"/>
      <c r="B30" s="23"/>
      <c r="C30" s="23"/>
      <c r="D30" s="23"/>
    </row>
    <row r="31" ht="25" customHeight="1" spans="1:4">
      <c r="A31" s="61"/>
      <c r="B31" s="23"/>
      <c r="C31" s="23"/>
      <c r="D31" s="23"/>
    </row>
    <row r="32" ht="25" customHeight="1" spans="1:4">
      <c r="A32" s="61"/>
      <c r="B32" s="23"/>
      <c r="C32" s="23"/>
      <c r="D32" s="23"/>
    </row>
    <row r="33" ht="25" customHeight="1" spans="1:4">
      <c r="A33" s="51" t="s">
        <v>56</v>
      </c>
      <c r="B33" s="23">
        <v>228635</v>
      </c>
      <c r="C33" s="23">
        <v>365769</v>
      </c>
      <c r="D33" s="23">
        <v>337228</v>
      </c>
    </row>
  </sheetData>
  <mergeCells count="3">
    <mergeCell ref="A1:D1"/>
    <mergeCell ref="A2:D2"/>
    <mergeCell ref="A3:D3"/>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8" sqref="B8"/>
    </sheetView>
  </sheetViews>
  <sheetFormatPr defaultColWidth="8.88888888888889" defaultRowHeight="14.4" outlineLevelCol="1"/>
  <cols>
    <col min="1" max="1" width="38.8888888888889" style="18" customWidth="1"/>
    <col min="2" max="2" width="33.3333333333333" style="18" customWidth="1"/>
    <col min="3" max="16384" width="8.88888888888889" style="18"/>
  </cols>
  <sheetData>
    <row r="1" ht="22.2" spans="1:2">
      <c r="A1" s="48" t="s">
        <v>57</v>
      </c>
      <c r="B1" s="48"/>
    </row>
    <row r="2" spans="1:2">
      <c r="A2" s="49"/>
      <c r="B2" s="49"/>
    </row>
    <row r="3" spans="1:2">
      <c r="A3" s="49" t="s">
        <v>1</v>
      </c>
      <c r="B3" s="49"/>
    </row>
    <row r="5" ht="25" customHeight="1" spans="1:2">
      <c r="A5" s="51" t="s">
        <v>2</v>
      </c>
      <c r="B5" s="51" t="s">
        <v>5</v>
      </c>
    </row>
    <row r="6" ht="25" customHeight="1" spans="1:2">
      <c r="A6" s="61" t="s">
        <v>6</v>
      </c>
      <c r="B6" s="23">
        <v>65657</v>
      </c>
    </row>
    <row r="7" ht="25" customHeight="1" spans="1:2">
      <c r="A7" s="61" t="s">
        <v>7</v>
      </c>
      <c r="B7" s="23">
        <v>18961</v>
      </c>
    </row>
    <row r="8" ht="25" customHeight="1" spans="1:2">
      <c r="A8" s="61" t="s">
        <v>8</v>
      </c>
      <c r="B8" s="23">
        <v>6518</v>
      </c>
    </row>
    <row r="9" ht="25" customHeight="1" spans="1:2">
      <c r="A9" s="61" t="s">
        <v>9</v>
      </c>
      <c r="B9" s="23">
        <v>865</v>
      </c>
    </row>
    <row r="10" ht="25" customHeight="1" spans="1:2">
      <c r="A10" s="61" t="s">
        <v>10</v>
      </c>
      <c r="B10" s="23">
        <v>4864</v>
      </c>
    </row>
    <row r="11" ht="25" customHeight="1" spans="1:2">
      <c r="A11" s="61" t="s">
        <v>11</v>
      </c>
      <c r="B11" s="23">
        <v>1725</v>
      </c>
    </row>
    <row r="12" ht="25" customHeight="1" spans="1:2">
      <c r="A12" s="61" t="s">
        <v>12</v>
      </c>
      <c r="B12" s="23">
        <v>3207</v>
      </c>
    </row>
    <row r="13" ht="25" customHeight="1" spans="1:2">
      <c r="A13" s="61" t="s">
        <v>13</v>
      </c>
      <c r="B13" s="23">
        <v>1450</v>
      </c>
    </row>
    <row r="14" ht="25" customHeight="1" spans="1:2">
      <c r="A14" s="61" t="s">
        <v>14</v>
      </c>
      <c r="B14" s="23">
        <v>14612</v>
      </c>
    </row>
    <row r="15" ht="25" customHeight="1" spans="1:2">
      <c r="A15" s="61" t="s">
        <v>15</v>
      </c>
      <c r="B15" s="23">
        <v>137</v>
      </c>
    </row>
    <row r="16" ht="25" customHeight="1" spans="1:2">
      <c r="A16" s="61" t="s">
        <v>16</v>
      </c>
      <c r="B16" s="23">
        <v>6677</v>
      </c>
    </row>
    <row r="17" ht="25" customHeight="1" spans="1:2">
      <c r="A17" s="61" t="s">
        <v>17</v>
      </c>
      <c r="B17" s="23">
        <v>1321</v>
      </c>
    </row>
    <row r="18" ht="25" customHeight="1" spans="1:2">
      <c r="A18" s="61" t="s">
        <v>18</v>
      </c>
      <c r="B18" s="23">
        <v>5071</v>
      </c>
    </row>
    <row r="19" ht="25" customHeight="1" spans="1:2">
      <c r="A19" s="61" t="s">
        <v>19</v>
      </c>
      <c r="B19" s="23"/>
    </row>
    <row r="20" ht="25" customHeight="1" spans="1:2">
      <c r="A20" s="61" t="s">
        <v>20</v>
      </c>
      <c r="B20" s="23">
        <v>230</v>
      </c>
    </row>
    <row r="21" ht="25" customHeight="1" spans="1:2">
      <c r="A21" s="61" t="s">
        <v>21</v>
      </c>
      <c r="B21" s="23">
        <v>19</v>
      </c>
    </row>
    <row r="22" ht="25" customHeight="1" spans="1:2">
      <c r="A22" s="61" t="s">
        <v>22</v>
      </c>
      <c r="B22" s="23">
        <v>19969</v>
      </c>
    </row>
    <row r="23" ht="25" customHeight="1" spans="1:2">
      <c r="A23" s="61" t="s">
        <v>23</v>
      </c>
      <c r="B23" s="23">
        <v>1837</v>
      </c>
    </row>
    <row r="24" ht="25" customHeight="1" spans="1:2">
      <c r="A24" s="61" t="s">
        <v>24</v>
      </c>
      <c r="B24" s="23">
        <v>3019</v>
      </c>
    </row>
    <row r="25" ht="25" customHeight="1" spans="1:2">
      <c r="A25" s="61" t="s">
        <v>25</v>
      </c>
      <c r="B25" s="23">
        <v>6160</v>
      </c>
    </row>
    <row r="26" ht="25" customHeight="1" spans="1:2">
      <c r="A26" s="61" t="s">
        <v>26</v>
      </c>
      <c r="B26" s="23"/>
    </row>
    <row r="27" ht="25" customHeight="1" spans="1:2">
      <c r="A27" s="61" t="s">
        <v>27</v>
      </c>
      <c r="B27" s="23">
        <v>8164</v>
      </c>
    </row>
    <row r="28" ht="25" customHeight="1" spans="1:2">
      <c r="A28" s="61" t="s">
        <v>28</v>
      </c>
      <c r="B28" s="23">
        <v>789</v>
      </c>
    </row>
    <row r="29" ht="25" customHeight="1" spans="1:2">
      <c r="A29" s="91"/>
      <c r="B29" s="23"/>
    </row>
    <row r="30" ht="25" customHeight="1" spans="1:2">
      <c r="A30" s="61"/>
      <c r="B30" s="23"/>
    </row>
    <row r="31" ht="25" customHeight="1" spans="1:2">
      <c r="A31" s="61"/>
      <c r="B31" s="23"/>
    </row>
    <row r="32" ht="25" customHeight="1" spans="1:2">
      <c r="A32" s="61"/>
      <c r="B32" s="23"/>
    </row>
    <row r="33" ht="25" customHeight="1" spans="1:2">
      <c r="A33" s="61"/>
      <c r="B33" s="23"/>
    </row>
    <row r="34" ht="25" customHeight="1" spans="1:2">
      <c r="A34" s="51" t="s">
        <v>29</v>
      </c>
      <c r="B34" s="23">
        <v>85626</v>
      </c>
    </row>
  </sheetData>
  <mergeCells count="3">
    <mergeCell ref="A1:B1"/>
    <mergeCell ref="A2:B2"/>
    <mergeCell ref="A3:B3"/>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B8" sqref="B8"/>
    </sheetView>
  </sheetViews>
  <sheetFormatPr defaultColWidth="8.88888888888889" defaultRowHeight="14.4" outlineLevelCol="1"/>
  <cols>
    <col min="1" max="1" width="39.1111111111111" style="18" customWidth="1"/>
    <col min="2" max="2" width="40.5555555555556" style="18" customWidth="1"/>
    <col min="3" max="16384" width="8.88888888888889" style="18"/>
  </cols>
  <sheetData>
    <row r="1" ht="22.2" spans="1:2">
      <c r="A1" s="48" t="s">
        <v>58</v>
      </c>
      <c r="B1" s="48"/>
    </row>
    <row r="2" spans="1:2">
      <c r="A2" s="49"/>
      <c r="B2" s="49"/>
    </row>
    <row r="3" spans="1:2">
      <c r="A3" s="49" t="s">
        <v>1</v>
      </c>
      <c r="B3" s="49"/>
    </row>
    <row r="4" ht="25" customHeight="1" spans="1:2">
      <c r="A4" s="51" t="s">
        <v>2</v>
      </c>
      <c r="B4" s="51" t="s">
        <v>5</v>
      </c>
    </row>
    <row r="5" ht="25" customHeight="1" spans="1:2">
      <c r="A5" s="61" t="s">
        <v>31</v>
      </c>
      <c r="B5" s="23">
        <v>20271</v>
      </c>
    </row>
    <row r="6" ht="25" customHeight="1" spans="1:2">
      <c r="A6" s="61" t="s">
        <v>32</v>
      </c>
      <c r="B6" s="23"/>
    </row>
    <row r="7" ht="25" customHeight="1" spans="1:2">
      <c r="A7" s="61" t="s">
        <v>33</v>
      </c>
      <c r="B7" s="23"/>
    </row>
    <row r="8" ht="25" customHeight="1" spans="1:2">
      <c r="A8" s="61" t="s">
        <v>34</v>
      </c>
      <c r="B8" s="23">
        <v>11307</v>
      </c>
    </row>
    <row r="9" ht="25" customHeight="1" spans="1:2">
      <c r="A9" s="61" t="s">
        <v>35</v>
      </c>
      <c r="B9" s="23">
        <v>39041</v>
      </c>
    </row>
    <row r="10" ht="25" customHeight="1" spans="1:2">
      <c r="A10" s="61" t="s">
        <v>36</v>
      </c>
      <c r="B10" s="23">
        <v>708</v>
      </c>
    </row>
    <row r="11" ht="25" customHeight="1" spans="1:2">
      <c r="A11" s="61" t="s">
        <v>37</v>
      </c>
      <c r="B11" s="23">
        <v>1557</v>
      </c>
    </row>
    <row r="12" ht="25" customHeight="1" spans="1:2">
      <c r="A12" s="61" t="s">
        <v>38</v>
      </c>
      <c r="B12" s="23">
        <v>56377</v>
      </c>
    </row>
    <row r="13" ht="25" customHeight="1" spans="1:2">
      <c r="A13" s="61" t="s">
        <v>39</v>
      </c>
      <c r="B13" s="23">
        <v>13511</v>
      </c>
    </row>
    <row r="14" ht="25" customHeight="1" spans="1:2">
      <c r="A14" s="61" t="s">
        <v>40</v>
      </c>
      <c r="B14" s="23">
        <v>1553</v>
      </c>
    </row>
    <row r="15" ht="25" customHeight="1" spans="1:2">
      <c r="A15" s="61" t="s">
        <v>41</v>
      </c>
      <c r="B15" s="23">
        <v>13235</v>
      </c>
    </row>
    <row r="16" ht="25" customHeight="1" spans="1:2">
      <c r="A16" s="61" t="s">
        <v>42</v>
      </c>
      <c r="B16" s="23">
        <v>56279</v>
      </c>
    </row>
    <row r="17" ht="25" customHeight="1" spans="1:2">
      <c r="A17" s="61" t="s">
        <v>43</v>
      </c>
      <c r="B17" s="23">
        <v>10272</v>
      </c>
    </row>
    <row r="18" ht="25" customHeight="1" spans="1:2">
      <c r="A18" s="61" t="s">
        <v>44</v>
      </c>
      <c r="B18" s="23">
        <v>48879</v>
      </c>
    </row>
    <row r="19" ht="25" customHeight="1" spans="1:2">
      <c r="A19" s="61" t="s">
        <v>45</v>
      </c>
      <c r="B19" s="23">
        <v>134</v>
      </c>
    </row>
    <row r="20" ht="25" customHeight="1" spans="1:2">
      <c r="A20" s="61" t="s">
        <v>46</v>
      </c>
      <c r="B20" s="23">
        <v>30</v>
      </c>
    </row>
    <row r="21" ht="25" customHeight="1" spans="1:2">
      <c r="A21" s="61" t="s">
        <v>47</v>
      </c>
      <c r="B21" s="23"/>
    </row>
    <row r="22" ht="25" customHeight="1" spans="1:2">
      <c r="A22" s="61" t="s">
        <v>48</v>
      </c>
      <c r="B22" s="23">
        <v>5765</v>
      </c>
    </row>
    <row r="23" ht="25" customHeight="1" spans="1:2">
      <c r="A23" s="61" t="s">
        <v>49</v>
      </c>
      <c r="B23" s="23">
        <v>14129</v>
      </c>
    </row>
    <row r="24" ht="25" customHeight="1" spans="1:2">
      <c r="A24" s="61" t="s">
        <v>50</v>
      </c>
      <c r="B24" s="23">
        <v>200</v>
      </c>
    </row>
    <row r="25" ht="25" customHeight="1" spans="1:2">
      <c r="A25" s="61" t="s">
        <v>51</v>
      </c>
      <c r="B25" s="23">
        <v>1139</v>
      </c>
    </row>
    <row r="26" ht="25" customHeight="1" spans="1:2">
      <c r="A26" s="61" t="s">
        <v>59</v>
      </c>
      <c r="B26" s="23">
        <v>11805</v>
      </c>
    </row>
    <row r="27" ht="25" customHeight="1" spans="1:2">
      <c r="A27" s="61" t="s">
        <v>60</v>
      </c>
      <c r="B27" s="23">
        <v>8248</v>
      </c>
    </row>
    <row r="28" ht="25" customHeight="1" spans="1:2">
      <c r="A28" s="61" t="s">
        <v>61</v>
      </c>
      <c r="B28" s="23">
        <v>25</v>
      </c>
    </row>
    <row r="29" ht="25" customHeight="1" spans="1:2">
      <c r="A29" s="61"/>
      <c r="B29" s="23"/>
    </row>
    <row r="30" ht="25" customHeight="1" spans="1:2">
      <c r="A30" s="61"/>
      <c r="B30" s="23"/>
    </row>
    <row r="31" ht="25" customHeight="1" spans="1:2">
      <c r="A31" s="61"/>
      <c r="B31" s="23"/>
    </row>
    <row r="32" ht="25" customHeight="1" spans="1:2">
      <c r="A32" s="61"/>
      <c r="B32" s="23"/>
    </row>
    <row r="33" ht="25" customHeight="1" spans="1:2">
      <c r="A33" s="61"/>
      <c r="B33" s="23"/>
    </row>
    <row r="34" ht="25" customHeight="1" spans="1:2">
      <c r="A34" s="61"/>
      <c r="B34" s="23"/>
    </row>
    <row r="35" ht="25" customHeight="1" spans="1:2">
      <c r="A35" s="61"/>
      <c r="B35" s="23"/>
    </row>
    <row r="36" ht="25" customHeight="1" spans="1:2">
      <c r="A36" s="61"/>
      <c r="B36" s="23"/>
    </row>
    <row r="37" ht="25" customHeight="1" spans="1:2">
      <c r="A37" s="61"/>
      <c r="B37" s="23"/>
    </row>
    <row r="38" ht="25" customHeight="1" spans="1:2">
      <c r="A38" s="61"/>
      <c r="B38" s="23"/>
    </row>
    <row r="39" ht="25" customHeight="1" spans="1:2">
      <c r="A39" s="61"/>
      <c r="B39" s="23"/>
    </row>
    <row r="40" ht="25" customHeight="1" spans="1:2">
      <c r="A40" s="51" t="s">
        <v>56</v>
      </c>
      <c r="B40" s="23">
        <v>314465</v>
      </c>
    </row>
  </sheetData>
  <mergeCells count="3">
    <mergeCell ref="A1:B1"/>
    <mergeCell ref="A2:B2"/>
    <mergeCell ref="A3:B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workbookViewId="0">
      <selection activeCell="B8" sqref="B8"/>
    </sheetView>
  </sheetViews>
  <sheetFormatPr defaultColWidth="8.88888888888889" defaultRowHeight="14.4" outlineLevelCol="1"/>
  <cols>
    <col min="1" max="1" width="44" style="18" customWidth="1"/>
    <col min="2" max="2" width="31.8888888888889" style="18" customWidth="1"/>
    <col min="3" max="16384" width="8.88888888888889" style="18"/>
  </cols>
  <sheetData>
    <row r="1" ht="20.4" spans="1:2">
      <c r="A1" s="83" t="s">
        <v>62</v>
      </c>
      <c r="B1" s="83"/>
    </row>
    <row r="2" spans="1:2">
      <c r="A2" s="49"/>
      <c r="B2" s="49"/>
    </row>
    <row r="3" spans="1:2">
      <c r="A3" s="49" t="s">
        <v>1</v>
      </c>
      <c r="B3" s="49"/>
    </row>
    <row r="4" spans="1:2">
      <c r="A4" s="85" t="s">
        <v>63</v>
      </c>
      <c r="B4" s="85" t="s">
        <v>5</v>
      </c>
    </row>
    <row r="5" spans="1:2">
      <c r="A5" s="85"/>
      <c r="B5" s="85"/>
    </row>
    <row r="6" ht="25" customHeight="1" spans="1:2">
      <c r="A6" s="29" t="s">
        <v>64</v>
      </c>
      <c r="B6" s="31">
        <f>B7+B12+B23+B31+B38+B42+B45+B49+B54+B60+B64+B69</f>
        <v>337228</v>
      </c>
    </row>
    <row r="7" ht="25" customHeight="1" spans="1:2">
      <c r="A7" s="30" t="s">
        <v>65</v>
      </c>
      <c r="B7" s="23">
        <v>21864</v>
      </c>
    </row>
    <row r="8" ht="25" customHeight="1" spans="1:2">
      <c r="A8" s="32" t="s">
        <v>66</v>
      </c>
      <c r="B8" s="23">
        <v>11429</v>
      </c>
    </row>
    <row r="9" ht="25" customHeight="1" spans="1:2">
      <c r="A9" s="32" t="s">
        <v>67</v>
      </c>
      <c r="B9" s="23">
        <v>3660</v>
      </c>
    </row>
    <row r="10" ht="25" customHeight="1" spans="1:2">
      <c r="A10" s="32" t="s">
        <v>68</v>
      </c>
      <c r="B10" s="23">
        <v>1424</v>
      </c>
    </row>
    <row r="11" ht="25" customHeight="1" spans="1:2">
      <c r="A11" s="32" t="s">
        <v>69</v>
      </c>
      <c r="B11" s="23">
        <v>5351</v>
      </c>
    </row>
    <row r="12" ht="25" customHeight="1" spans="1:2">
      <c r="A12" s="30" t="s">
        <v>70</v>
      </c>
      <c r="B12" s="23">
        <v>36042</v>
      </c>
    </row>
    <row r="13" ht="25" customHeight="1" spans="1:2">
      <c r="A13" s="32" t="s">
        <v>71</v>
      </c>
      <c r="B13" s="23">
        <v>7126</v>
      </c>
    </row>
    <row r="14" ht="25" customHeight="1" spans="1:2">
      <c r="A14" s="32" t="s">
        <v>72</v>
      </c>
      <c r="B14" s="23">
        <v>40</v>
      </c>
    </row>
    <row r="15" ht="25" customHeight="1" spans="1:2">
      <c r="A15" s="32" t="s">
        <v>73</v>
      </c>
      <c r="B15" s="23">
        <v>67</v>
      </c>
    </row>
    <row r="16" ht="25" customHeight="1" spans="1:2">
      <c r="A16" s="32" t="s">
        <v>74</v>
      </c>
      <c r="B16" s="23">
        <v>2297</v>
      </c>
    </row>
    <row r="17" ht="25" customHeight="1" spans="1:2">
      <c r="A17" s="32" t="s">
        <v>75</v>
      </c>
      <c r="B17" s="23">
        <v>12210</v>
      </c>
    </row>
    <row r="18" ht="25" customHeight="1" spans="1:2">
      <c r="A18" s="32" t="s">
        <v>76</v>
      </c>
      <c r="B18" s="23"/>
    </row>
    <row r="19" ht="25" customHeight="1" spans="1:2">
      <c r="A19" s="32" t="s">
        <v>77</v>
      </c>
      <c r="B19" s="23"/>
    </row>
    <row r="20" ht="25" customHeight="1" spans="1:2">
      <c r="A20" s="32" t="s">
        <v>78</v>
      </c>
      <c r="B20" s="23">
        <v>681</v>
      </c>
    </row>
    <row r="21" ht="25" customHeight="1" spans="1:2">
      <c r="A21" s="32" t="s">
        <v>79</v>
      </c>
      <c r="B21" s="23">
        <v>2470</v>
      </c>
    </row>
    <row r="22" ht="25" customHeight="1" spans="1:2">
      <c r="A22" s="32" t="s">
        <v>80</v>
      </c>
      <c r="B22" s="23">
        <v>11151</v>
      </c>
    </row>
    <row r="23" ht="25" customHeight="1" spans="1:2">
      <c r="A23" s="30" t="s">
        <v>81</v>
      </c>
      <c r="B23" s="23">
        <v>20294</v>
      </c>
    </row>
    <row r="24" ht="25" customHeight="1" spans="1:2">
      <c r="A24" s="32" t="s">
        <v>82</v>
      </c>
      <c r="B24" s="23">
        <v>1508</v>
      </c>
    </row>
    <row r="25" ht="25" customHeight="1" spans="1:2">
      <c r="A25" s="32" t="s">
        <v>83</v>
      </c>
      <c r="B25" s="23">
        <v>13455</v>
      </c>
    </row>
    <row r="26" ht="25" customHeight="1" spans="1:2">
      <c r="A26" s="32" t="s">
        <v>84</v>
      </c>
      <c r="B26" s="23">
        <v>111</v>
      </c>
    </row>
    <row r="27" ht="25" customHeight="1" spans="1:2">
      <c r="A27" s="32" t="s">
        <v>85</v>
      </c>
      <c r="B27" s="23">
        <v>172</v>
      </c>
    </row>
    <row r="28" ht="25" customHeight="1" spans="1:2">
      <c r="A28" s="32" t="s">
        <v>86</v>
      </c>
      <c r="B28" s="23">
        <v>913</v>
      </c>
    </row>
    <row r="29" ht="25" customHeight="1" spans="1:2">
      <c r="A29" s="32" t="s">
        <v>87</v>
      </c>
      <c r="B29" s="23">
        <v>879</v>
      </c>
    </row>
    <row r="30" ht="25" customHeight="1" spans="1:2">
      <c r="A30" s="32" t="s">
        <v>88</v>
      </c>
      <c r="B30" s="23">
        <v>3256</v>
      </c>
    </row>
    <row r="31" ht="25" customHeight="1" spans="1:2">
      <c r="A31" s="30" t="s">
        <v>89</v>
      </c>
      <c r="B31" s="23">
        <v>3435</v>
      </c>
    </row>
    <row r="32" ht="25" customHeight="1" spans="1:2">
      <c r="A32" s="32" t="s">
        <v>82</v>
      </c>
      <c r="B32" s="23"/>
    </row>
    <row r="33" ht="25" customHeight="1" spans="1:2">
      <c r="A33" s="32" t="s">
        <v>83</v>
      </c>
      <c r="B33" s="23">
        <v>2361</v>
      </c>
    </row>
    <row r="34" ht="25" customHeight="1" spans="1:2">
      <c r="A34" s="32" t="s">
        <v>84</v>
      </c>
      <c r="B34" s="23">
        <v>66</v>
      </c>
    </row>
    <row r="35" ht="25" customHeight="1" spans="1:2">
      <c r="A35" s="32" t="s">
        <v>86</v>
      </c>
      <c r="B35" s="23">
        <v>6</v>
      </c>
    </row>
    <row r="36" ht="25" customHeight="1" spans="1:2">
      <c r="A36" s="32" t="s">
        <v>87</v>
      </c>
      <c r="B36" s="23">
        <v>42</v>
      </c>
    </row>
    <row r="37" ht="25" customHeight="1" spans="1:2">
      <c r="A37" s="32" t="s">
        <v>88</v>
      </c>
      <c r="B37" s="23">
        <v>960</v>
      </c>
    </row>
    <row r="38" ht="25" customHeight="1" spans="1:2">
      <c r="A38" s="30" t="s">
        <v>90</v>
      </c>
      <c r="B38" s="23">
        <v>78671</v>
      </c>
    </row>
    <row r="39" ht="25" customHeight="1" spans="1:2">
      <c r="A39" s="32" t="s">
        <v>91</v>
      </c>
      <c r="B39" s="23">
        <v>61732</v>
      </c>
    </row>
    <row r="40" ht="25" customHeight="1" spans="1:2">
      <c r="A40" s="32" t="s">
        <v>92</v>
      </c>
      <c r="B40" s="23">
        <v>16939</v>
      </c>
    </row>
    <row r="41" ht="25" customHeight="1" spans="1:2">
      <c r="A41" s="32" t="s">
        <v>93</v>
      </c>
      <c r="B41" s="23"/>
    </row>
    <row r="42" ht="25" customHeight="1" spans="1:2">
      <c r="A42" s="30" t="s">
        <v>94</v>
      </c>
      <c r="B42" s="23">
        <v>22165</v>
      </c>
    </row>
    <row r="43" ht="25" customHeight="1" spans="1:2">
      <c r="A43" s="32" t="s">
        <v>95</v>
      </c>
      <c r="B43" s="23">
        <v>19536</v>
      </c>
    </row>
    <row r="44" ht="25" customHeight="1" spans="1:2">
      <c r="A44" s="32" t="s">
        <v>96</v>
      </c>
      <c r="B44" s="23">
        <v>2629</v>
      </c>
    </row>
    <row r="45" ht="25" customHeight="1" spans="1:2">
      <c r="A45" s="30" t="s">
        <v>97</v>
      </c>
      <c r="B45" s="23">
        <v>45656</v>
      </c>
    </row>
    <row r="46" ht="25" customHeight="1" spans="1:2">
      <c r="A46" s="32" t="s">
        <v>98</v>
      </c>
      <c r="B46" s="23">
        <v>3801</v>
      </c>
    </row>
    <row r="47" ht="25" customHeight="1" spans="1:2">
      <c r="A47" s="32" t="s">
        <v>99</v>
      </c>
      <c r="B47" s="23">
        <v>278</v>
      </c>
    </row>
    <row r="48" ht="25" customHeight="1" spans="1:2">
      <c r="A48" s="32" t="s">
        <v>100</v>
      </c>
      <c r="B48" s="23">
        <v>41577</v>
      </c>
    </row>
    <row r="49" ht="25" customHeight="1" spans="1:2">
      <c r="A49" s="30" t="s">
        <v>101</v>
      </c>
      <c r="B49" s="23">
        <v>26870</v>
      </c>
    </row>
    <row r="50" ht="25" customHeight="1" spans="1:2">
      <c r="A50" s="32" t="s">
        <v>102</v>
      </c>
      <c r="B50" s="23">
        <v>94</v>
      </c>
    </row>
    <row r="51" ht="25" customHeight="1" spans="1:2">
      <c r="A51" s="32" t="s">
        <v>103</v>
      </c>
      <c r="B51" s="23"/>
    </row>
    <row r="52" ht="25" customHeight="1" spans="1:2">
      <c r="A52" s="32" t="s">
        <v>104</v>
      </c>
      <c r="B52" s="23"/>
    </row>
    <row r="53" ht="25" customHeight="1" spans="1:2">
      <c r="A53" s="32" t="s">
        <v>105</v>
      </c>
      <c r="B53" s="23">
        <v>26776</v>
      </c>
    </row>
    <row r="54" ht="25" customHeight="1" spans="1:2">
      <c r="A54" s="30" t="s">
        <v>106</v>
      </c>
      <c r="B54" s="23">
        <v>42639</v>
      </c>
    </row>
    <row r="55" ht="25" customHeight="1" spans="1:2">
      <c r="A55" s="32" t="s">
        <v>107</v>
      </c>
      <c r="B55" s="23">
        <v>16941</v>
      </c>
    </row>
    <row r="56" ht="25" customHeight="1" spans="1:2">
      <c r="A56" s="32" t="s">
        <v>108</v>
      </c>
      <c r="B56" s="23">
        <v>227</v>
      </c>
    </row>
    <row r="57" ht="25" customHeight="1" spans="1:2">
      <c r="A57" s="32" t="s">
        <v>109</v>
      </c>
      <c r="B57" s="23">
        <v>22775</v>
      </c>
    </row>
    <row r="58" ht="25" customHeight="1" spans="1:2">
      <c r="A58" s="32" t="s">
        <v>110</v>
      </c>
      <c r="B58" s="23">
        <v>890</v>
      </c>
    </row>
    <row r="59" ht="25" customHeight="1" spans="1:2">
      <c r="A59" s="32" t="s">
        <v>111</v>
      </c>
      <c r="B59" s="23">
        <v>1806</v>
      </c>
    </row>
    <row r="60" ht="25" customHeight="1" spans="1:2">
      <c r="A60" s="30" t="s">
        <v>112</v>
      </c>
      <c r="B60" s="23">
        <v>31316</v>
      </c>
    </row>
    <row r="61" ht="25" customHeight="1" spans="1:2">
      <c r="A61" s="32" t="s">
        <v>113</v>
      </c>
      <c r="B61" s="23">
        <v>31316</v>
      </c>
    </row>
    <row r="62" ht="25" customHeight="1" spans="1:2">
      <c r="A62" s="32" t="s">
        <v>114</v>
      </c>
      <c r="B62" s="88"/>
    </row>
    <row r="63" ht="25" customHeight="1" spans="1:2">
      <c r="A63" s="41" t="s">
        <v>115</v>
      </c>
      <c r="B63" s="89"/>
    </row>
    <row r="64" ht="25" customHeight="1" spans="1:2">
      <c r="A64" s="30" t="s">
        <v>116</v>
      </c>
      <c r="B64" s="90">
        <v>8273</v>
      </c>
    </row>
    <row r="65" ht="25" customHeight="1" spans="1:2">
      <c r="A65" s="32" t="s">
        <v>117</v>
      </c>
      <c r="B65" s="23">
        <v>8248</v>
      </c>
    </row>
    <row r="66" ht="25" customHeight="1" spans="1:2">
      <c r="A66" s="32" t="s">
        <v>118</v>
      </c>
      <c r="B66" s="23"/>
    </row>
    <row r="67" ht="25" customHeight="1" spans="1:2">
      <c r="A67" s="32" t="s">
        <v>119</v>
      </c>
      <c r="B67" s="23">
        <v>25</v>
      </c>
    </row>
    <row r="68" ht="25" customHeight="1" spans="1:2">
      <c r="A68" s="32" t="s">
        <v>120</v>
      </c>
      <c r="B68" s="23"/>
    </row>
    <row r="69" ht="25" customHeight="1" spans="1:2">
      <c r="A69" s="30" t="s">
        <v>121</v>
      </c>
      <c r="B69" s="23">
        <v>3</v>
      </c>
    </row>
    <row r="70" ht="25" customHeight="1" spans="1:2">
      <c r="A70" s="32" t="s">
        <v>122</v>
      </c>
      <c r="B70" s="23"/>
    </row>
    <row r="71" ht="25" customHeight="1" spans="1:2">
      <c r="A71" s="32" t="s">
        <v>123</v>
      </c>
      <c r="B71" s="23"/>
    </row>
    <row r="72" ht="25" customHeight="1" spans="1:2">
      <c r="A72" s="32" t="s">
        <v>124</v>
      </c>
      <c r="B72" s="23"/>
    </row>
    <row r="73" ht="25" customHeight="1" spans="1:2">
      <c r="A73" s="32" t="s">
        <v>125</v>
      </c>
      <c r="B73" s="23"/>
    </row>
    <row r="74" ht="25" customHeight="1" spans="1:2">
      <c r="A74" s="32" t="s">
        <v>126</v>
      </c>
      <c r="B74" s="23">
        <v>3</v>
      </c>
    </row>
    <row r="75" ht="25" customHeight="1"/>
    <row r="76" ht="25" customHeight="1"/>
    <row r="77" ht="25" customHeight="1"/>
    <row r="78" ht="25" customHeight="1"/>
    <row r="79" ht="25" customHeight="1"/>
    <row r="80" ht="25" customHeight="1"/>
    <row r="81" ht="25" customHeight="1"/>
  </sheetData>
  <mergeCells count="5">
    <mergeCell ref="A1:B1"/>
    <mergeCell ref="A2:B2"/>
    <mergeCell ref="A3:B3"/>
    <mergeCell ref="A4:A5"/>
    <mergeCell ref="B4:B5"/>
  </mergeCells>
  <dataValidations count="1">
    <dataValidation type="decimal" operator="between" allowBlank="1" showInputMessage="1" showErrorMessage="1" sqref="B6:B62 B64:B74">
      <formula1>-99999999999999</formula1>
      <formula2>99999999999999</formula2>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0"/>
  <sheetViews>
    <sheetView workbookViewId="0">
      <selection activeCell="B8" sqref="B8"/>
    </sheetView>
  </sheetViews>
  <sheetFormatPr defaultColWidth="8.88888888888889" defaultRowHeight="14.4" outlineLevelCol="1"/>
  <cols>
    <col min="1" max="1" width="37.2222222222222" style="18" customWidth="1"/>
    <col min="2" max="2" width="38.2222222222222" style="18" customWidth="1"/>
    <col min="3" max="16384" width="8.88888888888889" style="18"/>
  </cols>
  <sheetData>
    <row r="1" ht="20.4" spans="1:2">
      <c r="A1" s="83" t="s">
        <v>127</v>
      </c>
      <c r="B1" s="83"/>
    </row>
    <row r="2" spans="1:2">
      <c r="A2" s="27"/>
      <c r="B2" s="27"/>
    </row>
    <row r="3" ht="15.6" spans="1:2">
      <c r="A3" s="84"/>
      <c r="B3" s="28" t="s">
        <v>128</v>
      </c>
    </row>
    <row r="4" spans="1:2">
      <c r="A4" s="85" t="s">
        <v>63</v>
      </c>
      <c r="B4" s="86" t="s">
        <v>5</v>
      </c>
    </row>
    <row r="5" spans="1:2">
      <c r="A5" s="85"/>
      <c r="B5" s="87"/>
    </row>
    <row r="6" ht="25" customHeight="1" spans="1:2">
      <c r="A6" s="29" t="s">
        <v>64</v>
      </c>
      <c r="B6" s="31">
        <f>B7+B12+B23+B31+B38+B42+B45+B49+B54+B60+B64+B69</f>
        <v>96646</v>
      </c>
    </row>
    <row r="7" ht="25" customHeight="1" spans="1:2">
      <c r="A7" s="30" t="s">
        <v>65</v>
      </c>
      <c r="B7" s="31">
        <f>SUM(B8:B11)</f>
        <v>21824</v>
      </c>
    </row>
    <row r="8" ht="25" customHeight="1" spans="1:2">
      <c r="A8" s="32" t="s">
        <v>66</v>
      </c>
      <c r="B8" s="31">
        <v>11393</v>
      </c>
    </row>
    <row r="9" ht="25" customHeight="1" spans="1:2">
      <c r="A9" s="32" t="s">
        <v>67</v>
      </c>
      <c r="B9" s="31">
        <v>3658</v>
      </c>
    </row>
    <row r="10" ht="25" customHeight="1" spans="1:2">
      <c r="A10" s="32" t="s">
        <v>68</v>
      </c>
      <c r="B10" s="31">
        <v>1424</v>
      </c>
    </row>
    <row r="11" ht="25" customHeight="1" spans="1:2">
      <c r="A11" s="32" t="s">
        <v>69</v>
      </c>
      <c r="B11" s="31">
        <v>5349</v>
      </c>
    </row>
    <row r="12" ht="25" customHeight="1" spans="1:2">
      <c r="A12" s="30" t="s">
        <v>70</v>
      </c>
      <c r="B12" s="31">
        <f>SUM(B13:B22)</f>
        <v>6442</v>
      </c>
    </row>
    <row r="13" ht="25" customHeight="1" spans="1:2">
      <c r="A13" s="32" t="s">
        <v>71</v>
      </c>
      <c r="B13" s="31">
        <v>2722</v>
      </c>
    </row>
    <row r="14" ht="25" customHeight="1" spans="1:2">
      <c r="A14" s="32" t="s">
        <v>72</v>
      </c>
      <c r="B14" s="31">
        <v>2</v>
      </c>
    </row>
    <row r="15" ht="25" customHeight="1" spans="1:2">
      <c r="A15" s="32" t="s">
        <v>73</v>
      </c>
      <c r="B15" s="31">
        <v>15</v>
      </c>
    </row>
    <row r="16" ht="25" customHeight="1" spans="1:2">
      <c r="A16" s="32" t="s">
        <v>74</v>
      </c>
      <c r="B16" s="31">
        <v>38</v>
      </c>
    </row>
    <row r="17" ht="25" customHeight="1" spans="1:2">
      <c r="A17" s="32" t="s">
        <v>75</v>
      </c>
      <c r="B17" s="31">
        <v>1152</v>
      </c>
    </row>
    <row r="18" ht="25" customHeight="1" spans="1:2">
      <c r="A18" s="32" t="s">
        <v>76</v>
      </c>
      <c r="B18" s="31"/>
    </row>
    <row r="19" ht="25" customHeight="1" spans="1:2">
      <c r="A19" s="32" t="s">
        <v>77</v>
      </c>
      <c r="B19" s="31"/>
    </row>
    <row r="20" ht="25" customHeight="1" spans="1:2">
      <c r="A20" s="32" t="s">
        <v>78</v>
      </c>
      <c r="B20" s="31">
        <v>290</v>
      </c>
    </row>
    <row r="21" ht="25" customHeight="1" spans="1:2">
      <c r="A21" s="32" t="s">
        <v>79</v>
      </c>
      <c r="B21" s="31">
        <v>218</v>
      </c>
    </row>
    <row r="22" ht="25" customHeight="1" spans="1:2">
      <c r="A22" s="32" t="s">
        <v>80</v>
      </c>
      <c r="B22" s="31">
        <v>2005</v>
      </c>
    </row>
    <row r="23" ht="25" customHeight="1" spans="1:2">
      <c r="A23" s="30" t="s">
        <v>81</v>
      </c>
      <c r="B23" s="31">
        <f>SUM(B24:B30)</f>
        <v>16</v>
      </c>
    </row>
    <row r="24" ht="25" customHeight="1" spans="1:2">
      <c r="A24" s="32" t="s">
        <v>82</v>
      </c>
      <c r="B24" s="31"/>
    </row>
    <row r="25" ht="25" customHeight="1" spans="1:2">
      <c r="A25" s="32" t="s">
        <v>83</v>
      </c>
      <c r="B25" s="31"/>
    </row>
    <row r="26" ht="25" customHeight="1" spans="1:2">
      <c r="A26" s="32" t="s">
        <v>84</v>
      </c>
      <c r="B26" s="31"/>
    </row>
    <row r="27" ht="25" customHeight="1" spans="1:2">
      <c r="A27" s="32" t="s">
        <v>85</v>
      </c>
      <c r="B27" s="31"/>
    </row>
    <row r="28" ht="25" customHeight="1" spans="1:2">
      <c r="A28" s="32" t="s">
        <v>86</v>
      </c>
      <c r="B28" s="31">
        <v>16</v>
      </c>
    </row>
    <row r="29" ht="25" customHeight="1" spans="1:2">
      <c r="A29" s="32" t="s">
        <v>87</v>
      </c>
      <c r="B29" s="31"/>
    </row>
    <row r="30" ht="25" customHeight="1" spans="1:2">
      <c r="A30" s="32" t="s">
        <v>88</v>
      </c>
      <c r="B30" s="31"/>
    </row>
    <row r="31" ht="25" customHeight="1" spans="1:2">
      <c r="A31" s="30" t="s">
        <v>89</v>
      </c>
      <c r="B31" s="31">
        <f>SUM(B32:B37)</f>
        <v>0</v>
      </c>
    </row>
    <row r="32" ht="25" customHeight="1" spans="1:2">
      <c r="A32" s="32" t="s">
        <v>82</v>
      </c>
      <c r="B32" s="31"/>
    </row>
    <row r="33" ht="25" customHeight="1" spans="1:2">
      <c r="A33" s="32" t="s">
        <v>83</v>
      </c>
      <c r="B33" s="31"/>
    </row>
    <row r="34" ht="25" customHeight="1" spans="1:2">
      <c r="A34" s="32" t="s">
        <v>84</v>
      </c>
      <c r="B34" s="31"/>
    </row>
    <row r="35" ht="25" customHeight="1" spans="1:2">
      <c r="A35" s="32" t="s">
        <v>86</v>
      </c>
      <c r="B35" s="31"/>
    </row>
    <row r="36" ht="25" customHeight="1" spans="1:2">
      <c r="A36" s="32" t="s">
        <v>87</v>
      </c>
      <c r="B36" s="31"/>
    </row>
    <row r="37" ht="25" customHeight="1" spans="1:2">
      <c r="A37" s="32" t="s">
        <v>88</v>
      </c>
      <c r="B37" s="31"/>
    </row>
    <row r="38" ht="25" customHeight="1" spans="1:2">
      <c r="A38" s="30" t="s">
        <v>90</v>
      </c>
      <c r="B38" s="31">
        <f>SUM(B39:B41)</f>
        <v>64753</v>
      </c>
    </row>
    <row r="39" ht="25" customHeight="1" spans="1:2">
      <c r="A39" s="32" t="s">
        <v>91</v>
      </c>
      <c r="B39" s="31">
        <v>61678</v>
      </c>
    </row>
    <row r="40" ht="25" customHeight="1" spans="1:2">
      <c r="A40" s="32" t="s">
        <v>92</v>
      </c>
      <c r="B40" s="31">
        <v>3075</v>
      </c>
    </row>
    <row r="41" ht="25" customHeight="1" spans="1:2">
      <c r="A41" s="32" t="s">
        <v>93</v>
      </c>
      <c r="B41" s="31"/>
    </row>
    <row r="42" ht="25" customHeight="1" spans="1:2">
      <c r="A42" s="30" t="s">
        <v>94</v>
      </c>
      <c r="B42" s="31">
        <f>SUM(B43:B44)</f>
        <v>10</v>
      </c>
    </row>
    <row r="43" ht="25" customHeight="1" spans="1:2">
      <c r="A43" s="32" t="s">
        <v>95</v>
      </c>
      <c r="B43" s="31">
        <v>10</v>
      </c>
    </row>
    <row r="44" ht="25" customHeight="1" spans="1:2">
      <c r="A44" s="32" t="s">
        <v>96</v>
      </c>
      <c r="B44" s="31"/>
    </row>
    <row r="45" ht="25" customHeight="1" spans="1:2">
      <c r="A45" s="30" t="s">
        <v>97</v>
      </c>
      <c r="B45" s="31">
        <f>SUM(B46:B48)</f>
        <v>0</v>
      </c>
    </row>
    <row r="46" ht="25" customHeight="1" spans="1:2">
      <c r="A46" s="32" t="s">
        <v>98</v>
      </c>
      <c r="B46" s="31"/>
    </row>
    <row r="47" ht="25" customHeight="1" spans="1:2">
      <c r="A47" s="32" t="s">
        <v>99</v>
      </c>
      <c r="B47" s="31"/>
    </row>
    <row r="48" ht="25" customHeight="1" spans="1:2">
      <c r="A48" s="32" t="s">
        <v>100</v>
      </c>
      <c r="B48" s="31"/>
    </row>
    <row r="49" ht="25" customHeight="1" spans="1:2">
      <c r="A49" s="30" t="s">
        <v>101</v>
      </c>
      <c r="B49" s="31">
        <f>SUM(B50:B53)</f>
        <v>0</v>
      </c>
    </row>
    <row r="50" ht="25" customHeight="1" spans="1:2">
      <c r="A50" s="32" t="s">
        <v>102</v>
      </c>
      <c r="B50" s="31"/>
    </row>
    <row r="51" ht="25" customHeight="1" spans="1:2">
      <c r="A51" s="32" t="s">
        <v>103</v>
      </c>
      <c r="B51" s="31"/>
    </row>
    <row r="52" ht="25" customHeight="1" spans="1:2">
      <c r="A52" s="32" t="s">
        <v>104</v>
      </c>
      <c r="B52" s="31"/>
    </row>
    <row r="53" ht="25" customHeight="1" spans="1:2">
      <c r="A53" s="32" t="s">
        <v>105</v>
      </c>
      <c r="B53" s="31"/>
    </row>
    <row r="54" ht="25" customHeight="1" spans="1:2">
      <c r="A54" s="30" t="s">
        <v>106</v>
      </c>
      <c r="B54" s="31">
        <f>SUM(B55:B59)</f>
        <v>3601</v>
      </c>
    </row>
    <row r="55" ht="25" customHeight="1" spans="1:2">
      <c r="A55" s="32" t="s">
        <v>107</v>
      </c>
      <c r="B55" s="31">
        <v>2636</v>
      </c>
    </row>
    <row r="56" ht="25" customHeight="1" spans="1:2">
      <c r="A56" s="32" t="s">
        <v>108</v>
      </c>
      <c r="B56" s="31"/>
    </row>
    <row r="57" ht="25" customHeight="1" spans="1:2">
      <c r="A57" s="32" t="s">
        <v>109</v>
      </c>
      <c r="B57" s="31"/>
    </row>
    <row r="58" ht="25" customHeight="1" spans="1:2">
      <c r="A58" s="32" t="s">
        <v>110</v>
      </c>
      <c r="B58" s="31">
        <v>821</v>
      </c>
    </row>
    <row r="59" ht="25" customHeight="1" spans="1:2">
      <c r="A59" s="32" t="s">
        <v>111</v>
      </c>
      <c r="B59" s="31">
        <v>144</v>
      </c>
    </row>
    <row r="60" ht="25" customHeight="1" spans="1:2">
      <c r="A60" s="30" t="s">
        <v>112</v>
      </c>
      <c r="B60" s="31">
        <f>SUM(B61:B63)</f>
        <v>0</v>
      </c>
    </row>
    <row r="61" ht="25" customHeight="1" spans="1:2">
      <c r="A61" s="32" t="s">
        <v>113</v>
      </c>
      <c r="B61" s="31"/>
    </row>
    <row r="62" ht="25" customHeight="1" spans="1:2">
      <c r="A62" s="32" t="s">
        <v>114</v>
      </c>
      <c r="B62" s="31"/>
    </row>
    <row r="63" ht="25" customHeight="1" spans="1:2">
      <c r="A63" s="32" t="s">
        <v>115</v>
      </c>
      <c r="B63" s="31"/>
    </row>
    <row r="64" ht="25" customHeight="1" spans="1:2">
      <c r="A64" s="30" t="s">
        <v>116</v>
      </c>
      <c r="B64" s="31">
        <f>SUM(B65:B68)</f>
        <v>0</v>
      </c>
    </row>
    <row r="65" ht="25" customHeight="1" spans="1:2">
      <c r="A65" s="32" t="s">
        <v>117</v>
      </c>
      <c r="B65" s="31"/>
    </row>
    <row r="66" ht="25" customHeight="1" spans="1:2">
      <c r="A66" s="32" t="s">
        <v>118</v>
      </c>
      <c r="B66" s="31"/>
    </row>
    <row r="67" ht="25" customHeight="1" spans="1:2">
      <c r="A67" s="32" t="s">
        <v>119</v>
      </c>
      <c r="B67" s="31"/>
    </row>
    <row r="68" ht="25" customHeight="1" spans="1:2">
      <c r="A68" s="32" t="s">
        <v>120</v>
      </c>
      <c r="B68" s="31"/>
    </row>
    <row r="69" ht="25" customHeight="1" spans="1:2">
      <c r="A69" s="30" t="s">
        <v>121</v>
      </c>
      <c r="B69" s="31">
        <f>SUM(B70:B74)</f>
        <v>0</v>
      </c>
    </row>
    <row r="70" ht="25" customHeight="1" spans="1:2">
      <c r="A70" s="32" t="s">
        <v>122</v>
      </c>
      <c r="B70" s="31"/>
    </row>
    <row r="71" ht="25" customHeight="1" spans="1:2">
      <c r="A71" s="32" t="s">
        <v>123</v>
      </c>
      <c r="B71" s="31"/>
    </row>
    <row r="72" ht="25" customHeight="1" spans="1:2">
      <c r="A72" s="32" t="s">
        <v>124</v>
      </c>
      <c r="B72" s="31"/>
    </row>
    <row r="73" ht="25" customHeight="1" spans="1:2">
      <c r="A73" s="32" t="s">
        <v>125</v>
      </c>
      <c r="B73" s="31"/>
    </row>
    <row r="74" ht="25" customHeight="1" spans="1:2">
      <c r="A74" s="32" t="s">
        <v>126</v>
      </c>
      <c r="B74" s="31"/>
    </row>
    <row r="75" ht="25" customHeight="1"/>
    <row r="76" ht="25" customHeight="1"/>
    <row r="77" ht="25" customHeight="1"/>
    <row r="78" ht="25" customHeight="1"/>
    <row r="79" ht="25" customHeight="1"/>
    <row r="80" ht="25" customHeight="1"/>
  </sheetData>
  <mergeCells count="3">
    <mergeCell ref="A1:B1"/>
    <mergeCell ref="A4:A5"/>
    <mergeCell ref="B4:B5"/>
  </mergeCells>
  <dataValidations count="1">
    <dataValidation type="decimal" operator="between" allowBlank="1" showInputMessage="1" showErrorMessage="1" sqref="B6:B74">
      <formula1>-99999999999999</formula1>
      <formula2>99999999999999</formula2>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3"/>
  <sheetViews>
    <sheetView workbookViewId="0">
      <selection activeCell="B8" sqref="B8"/>
    </sheetView>
  </sheetViews>
  <sheetFormatPr defaultColWidth="24.8888888888889" defaultRowHeight="15.6" customHeight="1" outlineLevelCol="3"/>
  <cols>
    <col min="1" max="1" width="34.8888888888889" style="26" customWidth="1"/>
    <col min="2" max="2" width="24.8888888888889" style="26"/>
    <col min="3" max="3" width="54.1111111111111" style="26" customWidth="1"/>
    <col min="4" max="16384" width="24.8888888888889" style="26"/>
  </cols>
  <sheetData>
    <row r="1" ht="33.75" customHeight="1" spans="1:4">
      <c r="A1" s="19" t="s">
        <v>129</v>
      </c>
      <c r="B1" s="19"/>
      <c r="C1" s="19"/>
      <c r="D1" s="19"/>
    </row>
    <row r="2" ht="17.25" customHeight="1" spans="1:4">
      <c r="A2" s="28" t="s">
        <v>1</v>
      </c>
      <c r="B2" s="28"/>
      <c r="C2" s="28"/>
      <c r="D2" s="28"/>
    </row>
    <row r="3" ht="21.8" customHeight="1" spans="1:4">
      <c r="A3" s="21" t="s">
        <v>2</v>
      </c>
      <c r="B3" s="21" t="s">
        <v>5</v>
      </c>
      <c r="C3" s="21" t="s">
        <v>2</v>
      </c>
      <c r="D3" s="21" t="s">
        <v>5</v>
      </c>
    </row>
    <row r="4" ht="17.25" customHeight="1" spans="1:4">
      <c r="A4" s="22" t="s">
        <v>130</v>
      </c>
      <c r="B4" s="23">
        <v>6617</v>
      </c>
      <c r="C4" s="22" t="s">
        <v>131</v>
      </c>
      <c r="D4" s="23">
        <v>32858</v>
      </c>
    </row>
    <row r="5" ht="17.25" customHeight="1" spans="1:4">
      <c r="A5" s="22" t="s">
        <v>132</v>
      </c>
      <c r="B5" s="23">
        <v>591</v>
      </c>
      <c r="C5" s="22" t="s">
        <v>133</v>
      </c>
      <c r="D5" s="23">
        <v>4061</v>
      </c>
    </row>
    <row r="6" ht="17.25" customHeight="1" spans="1:4">
      <c r="A6" s="22" t="s">
        <v>134</v>
      </c>
      <c r="B6" s="23">
        <v>292</v>
      </c>
      <c r="C6" s="22" t="s">
        <v>135</v>
      </c>
      <c r="D6" s="23"/>
    </row>
    <row r="7" ht="17.25" customHeight="1" spans="1:4">
      <c r="A7" s="22" t="s">
        <v>136</v>
      </c>
      <c r="B7" s="23">
        <v>2080</v>
      </c>
      <c r="C7" s="22" t="s">
        <v>137</v>
      </c>
      <c r="D7" s="23"/>
    </row>
    <row r="8" ht="17.25" customHeight="1" spans="1:4">
      <c r="A8" s="22" t="s">
        <v>138</v>
      </c>
      <c r="B8" s="23">
        <v>2</v>
      </c>
      <c r="C8" s="22" t="s">
        <v>139</v>
      </c>
      <c r="D8" s="23"/>
    </row>
    <row r="9" ht="17.25" customHeight="1" spans="1:4">
      <c r="A9" s="22" t="s">
        <v>140</v>
      </c>
      <c r="B9" s="23">
        <v>3652</v>
      </c>
      <c r="C9" s="22" t="s">
        <v>141</v>
      </c>
      <c r="D9" s="23"/>
    </row>
    <row r="10" ht="17.25" customHeight="1" spans="1:4">
      <c r="A10" s="22" t="s">
        <v>142</v>
      </c>
      <c r="B10" s="23"/>
      <c r="C10" s="22" t="s">
        <v>143</v>
      </c>
      <c r="D10" s="23">
        <v>524</v>
      </c>
    </row>
    <row r="11" ht="17.25" customHeight="1" spans="1:4">
      <c r="A11" s="22" t="s">
        <v>144</v>
      </c>
      <c r="B11" s="23">
        <v>195167</v>
      </c>
      <c r="C11" s="22" t="s">
        <v>145</v>
      </c>
      <c r="D11" s="23"/>
    </row>
    <row r="12" ht="17.25" customHeight="1" spans="1:4">
      <c r="A12" s="22" t="s">
        <v>146</v>
      </c>
      <c r="B12" s="23">
        <v>2084</v>
      </c>
      <c r="C12" s="22" t="s">
        <v>147</v>
      </c>
      <c r="D12" s="23">
        <v>207</v>
      </c>
    </row>
    <row r="13" ht="17.25" customHeight="1" spans="1:4">
      <c r="A13" s="22" t="s">
        <v>148</v>
      </c>
      <c r="B13" s="23">
        <v>76646</v>
      </c>
      <c r="C13" s="22" t="s">
        <v>149</v>
      </c>
      <c r="D13" s="23"/>
    </row>
    <row r="14" ht="17.25" customHeight="1" spans="1:4">
      <c r="A14" s="22" t="s">
        <v>150</v>
      </c>
      <c r="B14" s="23">
        <v>11563</v>
      </c>
      <c r="C14" s="22" t="s">
        <v>151</v>
      </c>
      <c r="D14" s="23">
        <v>680</v>
      </c>
    </row>
    <row r="15" ht="17.25" customHeight="1" spans="1:4">
      <c r="A15" s="22" t="s">
        <v>152</v>
      </c>
      <c r="B15" s="23">
        <v>13824</v>
      </c>
      <c r="C15" s="22" t="s">
        <v>153</v>
      </c>
      <c r="D15" s="23">
        <v>10472</v>
      </c>
    </row>
    <row r="16" ht="17.25" customHeight="1" spans="1:4">
      <c r="A16" s="22" t="s">
        <v>154</v>
      </c>
      <c r="B16" s="23"/>
      <c r="C16" s="22" t="s">
        <v>155</v>
      </c>
      <c r="D16" s="23">
        <v>81</v>
      </c>
    </row>
    <row r="17" ht="17.25" customHeight="1" spans="1:4">
      <c r="A17" s="22" t="s">
        <v>156</v>
      </c>
      <c r="B17" s="23">
        <v>1329</v>
      </c>
      <c r="C17" s="22" t="s">
        <v>157</v>
      </c>
      <c r="D17" s="23"/>
    </row>
    <row r="18" ht="17.25" customHeight="1" spans="1:4">
      <c r="A18" s="22" t="s">
        <v>158</v>
      </c>
      <c r="B18" s="23">
        <v>2171</v>
      </c>
      <c r="C18" s="22" t="s">
        <v>159</v>
      </c>
      <c r="D18" s="23"/>
    </row>
    <row r="19" ht="17.25" customHeight="1" spans="1:4">
      <c r="A19" s="22" t="s">
        <v>160</v>
      </c>
      <c r="B19" s="23"/>
      <c r="C19" s="22" t="s">
        <v>161</v>
      </c>
      <c r="D19" s="23">
        <v>71</v>
      </c>
    </row>
    <row r="20" ht="17.25" customHeight="1" spans="1:4">
      <c r="A20" s="22" t="s">
        <v>162</v>
      </c>
      <c r="B20" s="23">
        <v>11699</v>
      </c>
      <c r="C20" s="22" t="s">
        <v>163</v>
      </c>
      <c r="D20" s="23">
        <v>50</v>
      </c>
    </row>
    <row r="21" ht="17.25" customHeight="1" spans="1:4">
      <c r="A21" s="22" t="s">
        <v>164</v>
      </c>
      <c r="B21" s="23"/>
      <c r="C21" s="22" t="s">
        <v>165</v>
      </c>
      <c r="D21" s="23">
        <v>127</v>
      </c>
    </row>
    <row r="22" ht="17.25" customHeight="1" spans="1:4">
      <c r="A22" s="22" t="s">
        <v>166</v>
      </c>
      <c r="B22" s="23"/>
      <c r="C22" s="22" t="s">
        <v>167</v>
      </c>
      <c r="D22" s="23">
        <v>33</v>
      </c>
    </row>
    <row r="23" ht="17.25" customHeight="1" spans="1:4">
      <c r="A23" s="22" t="s">
        <v>168</v>
      </c>
      <c r="B23" s="23"/>
      <c r="C23" s="22" t="s">
        <v>169</v>
      </c>
      <c r="D23" s="23">
        <v>1107</v>
      </c>
    </row>
    <row r="24" ht="17.25" customHeight="1" spans="1:4">
      <c r="A24" s="22" t="s">
        <v>170</v>
      </c>
      <c r="B24" s="23">
        <v>3083</v>
      </c>
      <c r="C24" s="22" t="s">
        <v>171</v>
      </c>
      <c r="D24" s="23">
        <v>415</v>
      </c>
    </row>
    <row r="25" ht="17.25" customHeight="1" spans="1:4">
      <c r="A25" s="22" t="s">
        <v>172</v>
      </c>
      <c r="B25" s="23"/>
      <c r="C25" s="22" t="s">
        <v>173</v>
      </c>
      <c r="D25" s="23">
        <v>121</v>
      </c>
    </row>
    <row r="26" ht="17.25" customHeight="1" spans="1:4">
      <c r="A26" s="22" t="s">
        <v>174</v>
      </c>
      <c r="B26" s="23"/>
      <c r="C26" s="22" t="s">
        <v>175</v>
      </c>
      <c r="D26" s="23"/>
    </row>
    <row r="27" ht="17.25" customHeight="1" spans="1:4">
      <c r="A27" s="22" t="s">
        <v>176</v>
      </c>
      <c r="B27" s="23"/>
      <c r="C27" s="22" t="s">
        <v>177</v>
      </c>
      <c r="D27" s="23">
        <v>6161</v>
      </c>
    </row>
    <row r="28" ht="17.25" customHeight="1" spans="1:4">
      <c r="A28" s="22" t="s">
        <v>178</v>
      </c>
      <c r="B28" s="23">
        <v>1121</v>
      </c>
      <c r="C28" s="22" t="s">
        <v>179</v>
      </c>
      <c r="D28" s="23"/>
    </row>
    <row r="29" ht="17.25" customHeight="1" spans="1:4">
      <c r="A29" s="22" t="s">
        <v>180</v>
      </c>
      <c r="B29" s="23">
        <v>4705</v>
      </c>
      <c r="C29" s="22" t="s">
        <v>181</v>
      </c>
      <c r="D29" s="23">
        <v>457</v>
      </c>
    </row>
    <row r="30" ht="17.25" customHeight="1" spans="1:4">
      <c r="A30" s="22" t="s">
        <v>182</v>
      </c>
      <c r="B30" s="23"/>
      <c r="C30" s="22" t="s">
        <v>183</v>
      </c>
      <c r="D30" s="23">
        <v>723</v>
      </c>
    </row>
    <row r="31" ht="17.25" customHeight="1" spans="1:4">
      <c r="A31" s="22" t="s">
        <v>184</v>
      </c>
      <c r="B31" s="23">
        <v>61</v>
      </c>
      <c r="C31" s="22" t="s">
        <v>185</v>
      </c>
      <c r="D31" s="23"/>
    </row>
    <row r="32" ht="17.25" customHeight="1" spans="1:4">
      <c r="A32" s="22" t="s">
        <v>186</v>
      </c>
      <c r="B32" s="23">
        <v>20878</v>
      </c>
      <c r="C32" s="22" t="s">
        <v>187</v>
      </c>
      <c r="D32" s="23"/>
    </row>
    <row r="33" ht="17.25" customHeight="1" spans="1:4">
      <c r="A33" s="22" t="s">
        <v>188</v>
      </c>
      <c r="B33" s="23">
        <v>7495</v>
      </c>
      <c r="C33" s="22" t="s">
        <v>189</v>
      </c>
      <c r="D33" s="23"/>
    </row>
    <row r="34" ht="17.25" customHeight="1" spans="1:4">
      <c r="A34" s="22" t="s">
        <v>190</v>
      </c>
      <c r="B34" s="23">
        <v>178</v>
      </c>
      <c r="C34" s="22" t="s">
        <v>191</v>
      </c>
      <c r="D34" s="23"/>
    </row>
    <row r="35" ht="17.25" customHeight="1" spans="1:4">
      <c r="A35" s="22" t="s">
        <v>192</v>
      </c>
      <c r="B35" s="23"/>
      <c r="C35" s="22" t="s">
        <v>193</v>
      </c>
      <c r="D35" s="23">
        <v>856</v>
      </c>
    </row>
    <row r="36" ht="17.25" customHeight="1" spans="1:4">
      <c r="A36" s="22" t="s">
        <v>194</v>
      </c>
      <c r="B36" s="23">
        <v>270</v>
      </c>
      <c r="C36" s="82"/>
      <c r="D36" s="82"/>
    </row>
    <row r="37" ht="17.25" customHeight="1" spans="1:4">
      <c r="A37" s="22" t="s">
        <v>195</v>
      </c>
      <c r="B37" s="23">
        <v>27103</v>
      </c>
      <c r="C37" s="82"/>
      <c r="D37" s="82"/>
    </row>
    <row r="38" ht="17.25" customHeight="1" spans="1:4">
      <c r="A38" s="22" t="s">
        <v>196</v>
      </c>
      <c r="B38" s="23">
        <v>27103</v>
      </c>
      <c r="C38" s="82"/>
      <c r="D38" s="82"/>
    </row>
    <row r="39" ht="17.25" customHeight="1" spans="1:4">
      <c r="A39" s="22" t="s">
        <v>197</v>
      </c>
      <c r="B39" s="23"/>
      <c r="C39" s="82"/>
      <c r="D39" s="82"/>
    </row>
    <row r="40" ht="17.25" customHeight="1" spans="1:4">
      <c r="A40" s="22" t="s">
        <v>198</v>
      </c>
      <c r="B40" s="23"/>
      <c r="C40" s="82"/>
      <c r="D40" s="82"/>
    </row>
    <row r="41" ht="17.25" customHeight="1" spans="1:4">
      <c r="A41" s="22" t="s">
        <v>199</v>
      </c>
      <c r="B41" s="23"/>
      <c r="C41" s="82"/>
      <c r="D41" s="82"/>
    </row>
    <row r="42" ht="17.25" customHeight="1" spans="1:4">
      <c r="A42" s="22" t="s">
        <v>200</v>
      </c>
      <c r="B42" s="23">
        <v>27959</v>
      </c>
      <c r="C42" s="82"/>
      <c r="D42" s="82"/>
    </row>
    <row r="43" ht="17.25" customHeight="1" spans="1:4">
      <c r="A43" s="22" t="s">
        <v>201</v>
      </c>
      <c r="B43" s="23">
        <v>7339</v>
      </c>
      <c r="C43" s="82"/>
      <c r="D43" s="82"/>
    </row>
    <row r="44" ht="17.25" customHeight="1" spans="1:4">
      <c r="A44" s="22" t="s">
        <v>202</v>
      </c>
      <c r="B44" s="23">
        <v>17016</v>
      </c>
      <c r="C44" s="82"/>
      <c r="D44" s="82"/>
    </row>
    <row r="45" ht="17.25" customHeight="1" spans="1:4">
      <c r="A45" s="22" t="s">
        <v>203</v>
      </c>
      <c r="B45" s="23">
        <v>3604</v>
      </c>
      <c r="C45" s="82"/>
      <c r="D45" s="82"/>
    </row>
    <row r="46" ht="17.25" customHeight="1" spans="1:4">
      <c r="A46" s="22" t="s">
        <v>204</v>
      </c>
      <c r="B46" s="23"/>
      <c r="C46" s="82"/>
      <c r="D46" s="82"/>
    </row>
    <row r="47" ht="17.25" customHeight="1" spans="1:4">
      <c r="A47" s="22" t="s">
        <v>205</v>
      </c>
      <c r="B47" s="23"/>
      <c r="C47" s="82"/>
      <c r="D47" s="82"/>
    </row>
    <row r="48" ht="17.25" customHeight="1" spans="1:4">
      <c r="A48" s="22" t="s">
        <v>206</v>
      </c>
      <c r="B48" s="23"/>
      <c r="C48" s="82"/>
      <c r="D48" s="82"/>
    </row>
    <row r="49" ht="17.25" customHeight="1" spans="1:4">
      <c r="A49" s="22" t="s">
        <v>207</v>
      </c>
      <c r="B49" s="23"/>
      <c r="C49" s="82"/>
      <c r="D49" s="82"/>
    </row>
    <row r="50" ht="17.25" customHeight="1" spans="1:4">
      <c r="A50" s="22" t="s">
        <v>208</v>
      </c>
      <c r="B50" s="23"/>
      <c r="C50" s="82"/>
      <c r="D50" s="82"/>
    </row>
    <row r="51" ht="17.25" customHeight="1" spans="1:4">
      <c r="A51" s="22" t="s">
        <v>209</v>
      </c>
      <c r="B51" s="23">
        <v>40483</v>
      </c>
      <c r="C51" s="82"/>
      <c r="D51" s="82"/>
    </row>
    <row r="52" ht="17.25" customHeight="1" spans="1:4">
      <c r="A52" s="22" t="s">
        <v>210</v>
      </c>
      <c r="B52" s="23">
        <v>21280</v>
      </c>
      <c r="C52" s="82"/>
      <c r="D52" s="82"/>
    </row>
    <row r="53" ht="17.25" customHeight="1" spans="1:4">
      <c r="A53" s="22" t="s">
        <v>211</v>
      </c>
      <c r="B53" s="23">
        <v>19203</v>
      </c>
      <c r="C53" s="82"/>
      <c r="D53" s="82"/>
    </row>
    <row r="54" ht="17.25" customHeight="1" spans="1:4">
      <c r="A54" s="22" t="s">
        <v>212</v>
      </c>
      <c r="B54" s="23">
        <v>20196</v>
      </c>
      <c r="C54" s="82"/>
      <c r="D54" s="82"/>
    </row>
    <row r="55" ht="17.25" customHeight="1" spans="1:4">
      <c r="A55" s="22" t="s">
        <v>213</v>
      </c>
      <c r="B55" s="23">
        <v>18682</v>
      </c>
      <c r="C55" s="82"/>
      <c r="D55" s="82"/>
    </row>
    <row r="56" ht="17.25" customHeight="1" spans="1:4">
      <c r="A56" s="22" t="s">
        <v>214</v>
      </c>
      <c r="B56" s="23"/>
      <c r="C56" s="82"/>
      <c r="D56" s="82"/>
    </row>
    <row r="57" ht="17.25" customHeight="1" spans="1:4">
      <c r="A57" s="22" t="s">
        <v>215</v>
      </c>
      <c r="B57" s="23"/>
      <c r="C57" s="82"/>
      <c r="D57" s="82"/>
    </row>
    <row r="58" ht="17.25" customHeight="1" spans="1:4">
      <c r="A58" s="22" t="s">
        <v>216</v>
      </c>
      <c r="B58" s="23">
        <v>1514</v>
      </c>
      <c r="C58" s="82"/>
      <c r="D58" s="82"/>
    </row>
    <row r="59" ht="17.25" customHeight="1" spans="1:4">
      <c r="A59" s="22" t="s">
        <v>217</v>
      </c>
      <c r="B59" s="23"/>
      <c r="C59" s="82"/>
      <c r="D59" s="82"/>
    </row>
    <row r="60" ht="17.25" customHeight="1" spans="1:4">
      <c r="A60" s="22" t="s">
        <v>218</v>
      </c>
      <c r="B60" s="23"/>
      <c r="C60" s="82"/>
      <c r="D60" s="82"/>
    </row>
    <row r="61" ht="17.25" customHeight="1" spans="1:4">
      <c r="A61" s="22" t="s">
        <v>219</v>
      </c>
      <c r="B61" s="23"/>
      <c r="C61" s="82"/>
      <c r="D61" s="82"/>
    </row>
    <row r="62" ht="17.25" customHeight="1" spans="1:4">
      <c r="A62" s="22" t="s">
        <v>220</v>
      </c>
      <c r="B62" s="23"/>
      <c r="C62" s="82"/>
      <c r="D62" s="82"/>
    </row>
    <row r="63" ht="17.25" customHeight="1" spans="1:4">
      <c r="A63" s="22" t="s">
        <v>221</v>
      </c>
      <c r="B63" s="23"/>
      <c r="C63" s="82"/>
      <c r="D63" s="82"/>
    </row>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sheetData>
  <mergeCells count="2">
    <mergeCell ref="A1:D1"/>
    <mergeCell ref="A2:D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8" sqref="B8"/>
    </sheetView>
  </sheetViews>
  <sheetFormatPr defaultColWidth="9" defaultRowHeight="14.4" outlineLevelCol="3"/>
  <cols>
    <col min="1" max="1" width="39.4444444444444" customWidth="1"/>
    <col min="2" max="2" width="21.6666666666667" customWidth="1"/>
    <col min="3" max="3" width="17.3333333333333" customWidth="1"/>
    <col min="4" max="4" width="19.6666666666667" customWidth="1"/>
  </cols>
  <sheetData>
    <row r="1" ht="22.2" spans="1:4">
      <c r="A1" s="77" t="s">
        <v>222</v>
      </c>
      <c r="B1" s="77"/>
      <c r="C1" s="77"/>
      <c r="D1" s="77"/>
    </row>
    <row r="2" spans="1:4">
      <c r="A2" s="78"/>
      <c r="B2" s="78"/>
      <c r="C2" s="78"/>
      <c r="D2" s="78"/>
    </row>
    <row r="3" spans="1:4">
      <c r="A3" s="78" t="s">
        <v>1</v>
      </c>
      <c r="B3" s="78"/>
      <c r="C3" s="78"/>
      <c r="D3" s="78"/>
    </row>
    <row r="4" ht="25" customHeight="1" spans="1:4">
      <c r="A4" s="79" t="s">
        <v>2</v>
      </c>
      <c r="B4" s="79" t="s">
        <v>3</v>
      </c>
      <c r="C4" s="79" t="s">
        <v>4</v>
      </c>
      <c r="D4" s="79" t="s">
        <v>5</v>
      </c>
    </row>
    <row r="5" ht="25" customHeight="1" spans="1:4">
      <c r="A5" s="80" t="s">
        <v>223</v>
      </c>
      <c r="B5" s="81">
        <v>43000</v>
      </c>
      <c r="C5" s="81">
        <v>39400</v>
      </c>
      <c r="D5" s="81">
        <v>37013</v>
      </c>
    </row>
    <row r="6" ht="25" customHeight="1" spans="1:4">
      <c r="A6" s="80" t="s">
        <v>224</v>
      </c>
      <c r="B6" s="81">
        <v>1000</v>
      </c>
      <c r="C6" s="81">
        <v>900</v>
      </c>
      <c r="D6" s="81">
        <v>853</v>
      </c>
    </row>
    <row r="7" ht="25" customHeight="1" spans="1:4">
      <c r="A7" s="80" t="s">
        <v>225</v>
      </c>
      <c r="B7" s="81">
        <v>1000</v>
      </c>
      <c r="C7" s="81">
        <v>700</v>
      </c>
      <c r="D7" s="81">
        <v>698</v>
      </c>
    </row>
    <row r="8" ht="25" customHeight="1" spans="1:4">
      <c r="A8" s="80"/>
      <c r="B8" s="81"/>
      <c r="C8" s="81"/>
      <c r="D8" s="81"/>
    </row>
    <row r="9" ht="25" customHeight="1" spans="1:4">
      <c r="A9" s="80"/>
      <c r="B9" s="81"/>
      <c r="C9" s="81"/>
      <c r="D9" s="81"/>
    </row>
    <row r="10" ht="25" customHeight="1" spans="1:4">
      <c r="A10" s="80"/>
      <c r="B10" s="81"/>
      <c r="C10" s="81"/>
      <c r="D10" s="81"/>
    </row>
    <row r="11" ht="25" customHeight="1" spans="1:4">
      <c r="A11" s="80"/>
      <c r="B11" s="81"/>
      <c r="C11" s="81"/>
      <c r="D11" s="81"/>
    </row>
    <row r="12" ht="25" customHeight="1" spans="1:4">
      <c r="A12" s="79" t="s">
        <v>29</v>
      </c>
      <c r="B12" s="81">
        <f>SUM(B5:B11)</f>
        <v>45000</v>
      </c>
      <c r="C12" s="81">
        <f>SUM(C5:C11)</f>
        <v>41000</v>
      </c>
      <c r="D12" s="81">
        <f>SUM(D5:D11)</f>
        <v>38564</v>
      </c>
    </row>
    <row r="13" ht="25" customHeight="1"/>
  </sheetData>
  <mergeCells count="3">
    <mergeCell ref="A1:D1"/>
    <mergeCell ref="A2:D2"/>
    <mergeCell ref="A3:D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B8" sqref="B8"/>
    </sheetView>
  </sheetViews>
  <sheetFormatPr defaultColWidth="8.88888888888889" defaultRowHeight="14.4" outlineLevelCol="7"/>
  <cols>
    <col min="1" max="1" width="31.2222222222222" style="18" customWidth="1"/>
    <col min="2" max="2" width="24.8888888888889" style="18" customWidth="1"/>
    <col min="3" max="3" width="19.2222222222222" style="18" customWidth="1"/>
    <col min="4" max="4" width="22.3333333333333" style="18" customWidth="1"/>
    <col min="5" max="16384" width="8.88888888888889" style="18"/>
  </cols>
  <sheetData>
    <row r="1" ht="25" customHeight="1" spans="1:8">
      <c r="A1" s="48" t="s">
        <v>226</v>
      </c>
      <c r="B1" s="48"/>
      <c r="C1" s="48"/>
      <c r="D1" s="48"/>
      <c r="E1" s="68"/>
      <c r="F1" s="68"/>
      <c r="G1" s="68"/>
      <c r="H1" s="68"/>
    </row>
    <row r="2" ht="25" customHeight="1" spans="1:8">
      <c r="A2" s="75"/>
      <c r="B2" s="75"/>
      <c r="C2" s="75"/>
      <c r="D2" s="49" t="s">
        <v>1</v>
      </c>
      <c r="E2" s="68"/>
      <c r="F2" s="68"/>
      <c r="G2" s="68"/>
      <c r="H2" s="68"/>
    </row>
    <row r="3" ht="25" customHeight="1" spans="1:8">
      <c r="A3" s="76" t="s">
        <v>2</v>
      </c>
      <c r="B3" s="76" t="s">
        <v>3</v>
      </c>
      <c r="C3" s="76" t="s">
        <v>4</v>
      </c>
      <c r="D3" s="76" t="s">
        <v>5</v>
      </c>
      <c r="E3" s="68"/>
      <c r="F3" s="68"/>
      <c r="G3" s="68"/>
      <c r="H3" s="68"/>
    </row>
    <row r="4" ht="29.95" customHeight="1" spans="1:4">
      <c r="A4" s="22" t="s">
        <v>227</v>
      </c>
      <c r="B4" s="23"/>
      <c r="C4" s="23"/>
      <c r="D4" s="23"/>
    </row>
    <row r="5" ht="29.95" customHeight="1" spans="1:4">
      <c r="A5" s="22" t="s">
        <v>228</v>
      </c>
      <c r="B5" s="23"/>
      <c r="C5" s="23"/>
      <c r="D5" s="23"/>
    </row>
    <row r="6" ht="29.95" customHeight="1" spans="1:4">
      <c r="A6" s="22" t="s">
        <v>229</v>
      </c>
      <c r="B6" s="23"/>
      <c r="C6" s="23">
        <v>86</v>
      </c>
      <c r="D6" s="23">
        <v>19</v>
      </c>
    </row>
    <row r="7" ht="29.95" customHeight="1" spans="1:4">
      <c r="A7" s="22" t="s">
        <v>230</v>
      </c>
      <c r="B7" s="23"/>
      <c r="C7" s="23"/>
      <c r="D7" s="23"/>
    </row>
    <row r="8" ht="29.95" customHeight="1" spans="1:4">
      <c r="A8" s="22" t="s">
        <v>231</v>
      </c>
      <c r="B8" s="23"/>
      <c r="C8" s="23"/>
      <c r="D8" s="23"/>
    </row>
    <row r="9" ht="29.95" customHeight="1" spans="1:4">
      <c r="A9" s="22" t="s">
        <v>232</v>
      </c>
      <c r="B9" s="23"/>
      <c r="C9" s="23"/>
      <c r="D9" s="23"/>
    </row>
    <row r="10" ht="29.95" customHeight="1" spans="1:4">
      <c r="A10" s="22" t="s">
        <v>233</v>
      </c>
      <c r="B10" s="23">
        <v>45000</v>
      </c>
      <c r="C10" s="23">
        <v>39488</v>
      </c>
      <c r="D10" s="23">
        <v>32768</v>
      </c>
    </row>
    <row r="11" ht="29.95" customHeight="1" spans="1:4">
      <c r="A11" s="22" t="s">
        <v>234</v>
      </c>
      <c r="B11" s="23"/>
      <c r="C11" s="23">
        <v>36159</v>
      </c>
      <c r="D11" s="23">
        <v>14260</v>
      </c>
    </row>
    <row r="12" ht="29.95" customHeight="1" spans="1:4">
      <c r="A12" s="22" t="s">
        <v>235</v>
      </c>
      <c r="B12" s="23"/>
      <c r="C12" s="23">
        <v>8</v>
      </c>
      <c r="D12" s="23">
        <v>7</v>
      </c>
    </row>
    <row r="13" ht="29.95" customHeight="1" spans="1:4">
      <c r="A13" s="22" t="s">
        <v>236</v>
      </c>
      <c r="B13" s="23"/>
      <c r="C13" s="23"/>
      <c r="D13" s="23"/>
    </row>
    <row r="14" ht="29.95" customHeight="1" spans="1:4">
      <c r="A14" s="22" t="s">
        <v>237</v>
      </c>
      <c r="B14" s="23"/>
      <c r="C14" s="23"/>
      <c r="D14" s="23"/>
    </row>
    <row r="15" ht="29.95" customHeight="1" spans="1:4">
      <c r="A15" s="22" t="s">
        <v>238</v>
      </c>
      <c r="B15" s="23"/>
      <c r="C15" s="23"/>
      <c r="D15" s="23"/>
    </row>
    <row r="16" ht="29.95" customHeight="1" spans="1:4">
      <c r="A16" s="22" t="s">
        <v>239</v>
      </c>
      <c r="B16" s="23"/>
      <c r="C16" s="23"/>
      <c r="D16" s="23"/>
    </row>
    <row r="17" ht="29.95" customHeight="1" spans="1:4">
      <c r="A17" s="22" t="s">
        <v>240</v>
      </c>
      <c r="B17" s="23"/>
      <c r="C17" s="23"/>
      <c r="D17" s="23"/>
    </row>
    <row r="18" ht="29.95" customHeight="1" spans="1:4">
      <c r="A18" s="22" t="s">
        <v>121</v>
      </c>
      <c r="B18" s="23"/>
      <c r="C18" s="23">
        <v>1363</v>
      </c>
      <c r="D18" s="23">
        <v>479</v>
      </c>
    </row>
    <row r="19" ht="29.95" customHeight="1" spans="1:4">
      <c r="A19" s="22" t="s">
        <v>241</v>
      </c>
      <c r="B19" s="23"/>
      <c r="C19" s="23">
        <v>7008</v>
      </c>
      <c r="D19" s="23">
        <v>7008</v>
      </c>
    </row>
    <row r="20" ht="29.95" customHeight="1" spans="1:4">
      <c r="A20" s="22" t="s">
        <v>242</v>
      </c>
      <c r="B20" s="23"/>
      <c r="C20" s="23"/>
      <c r="D20" s="23"/>
    </row>
    <row r="21" ht="29.95" customHeight="1" spans="1:4">
      <c r="A21" s="22" t="s">
        <v>243</v>
      </c>
      <c r="B21" s="23"/>
      <c r="C21" s="23">
        <v>1101</v>
      </c>
      <c r="D21" s="23">
        <v>1101</v>
      </c>
    </row>
    <row r="22" ht="29.95" customHeight="1" spans="1:4">
      <c r="A22" s="21" t="s">
        <v>56</v>
      </c>
      <c r="B22" s="23">
        <v>45000</v>
      </c>
      <c r="C22" s="23">
        <v>85213</v>
      </c>
      <c r="D22" s="23">
        <v>55642</v>
      </c>
    </row>
  </sheetData>
  <mergeCells count="1">
    <mergeCell ref="A1:D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B8" sqref="B8"/>
    </sheetView>
  </sheetViews>
  <sheetFormatPr defaultColWidth="8.88888888888889" defaultRowHeight="25" customHeight="1" outlineLevelCol="1"/>
  <cols>
    <col min="1" max="1" width="50.5555555555556" style="18" customWidth="1"/>
    <col min="2" max="2" width="34.7777777777778" style="18" customWidth="1"/>
    <col min="3" max="16384" width="8.88888888888889" style="18"/>
  </cols>
  <sheetData>
    <row r="1" customHeight="1" spans="1:2">
      <c r="A1" s="48" t="s">
        <v>244</v>
      </c>
      <c r="B1" s="48"/>
    </row>
    <row r="2" customHeight="1" spans="1:2">
      <c r="A2" s="49"/>
      <c r="B2" s="49"/>
    </row>
    <row r="3" customHeight="1" spans="1:2">
      <c r="A3" s="74" t="s">
        <v>1</v>
      </c>
      <c r="B3" s="74"/>
    </row>
    <row r="4" customHeight="1" spans="1:2">
      <c r="A4" s="51" t="s">
        <v>245</v>
      </c>
      <c r="B4" s="51" t="s">
        <v>5</v>
      </c>
    </row>
    <row r="5" customHeight="1" spans="1:2">
      <c r="A5" s="61" t="s">
        <v>246</v>
      </c>
      <c r="B5" s="62">
        <v>37013</v>
      </c>
    </row>
    <row r="6" customHeight="1" spans="1:2">
      <c r="A6" s="61" t="s">
        <v>247</v>
      </c>
      <c r="B6" s="62">
        <v>0</v>
      </c>
    </row>
    <row r="7" customHeight="1" spans="1:2">
      <c r="A7" s="61" t="s">
        <v>248</v>
      </c>
      <c r="B7" s="62">
        <v>0</v>
      </c>
    </row>
    <row r="8" customHeight="1" spans="1:2">
      <c r="A8" s="61" t="s">
        <v>249</v>
      </c>
      <c r="B8" s="62">
        <v>853</v>
      </c>
    </row>
    <row r="9" customHeight="1" spans="1:2">
      <c r="A9" s="61" t="s">
        <v>250</v>
      </c>
      <c r="B9" s="62">
        <v>698</v>
      </c>
    </row>
    <row r="10" customHeight="1" spans="1:2">
      <c r="A10" s="61" t="s">
        <v>251</v>
      </c>
      <c r="B10" s="62">
        <v>0</v>
      </c>
    </row>
    <row r="11" customHeight="1" spans="1:2">
      <c r="A11" s="61" t="s">
        <v>252</v>
      </c>
      <c r="B11" s="62">
        <v>0</v>
      </c>
    </row>
    <row r="12" customHeight="1" spans="1:2">
      <c r="A12" s="61" t="s">
        <v>253</v>
      </c>
      <c r="B12" s="62"/>
    </row>
    <row r="13" customHeight="1" spans="1:2">
      <c r="A13" s="61"/>
      <c r="B13" s="62"/>
    </row>
    <row r="14" customHeight="1" spans="1:2">
      <c r="A14" s="61"/>
      <c r="B14" s="62"/>
    </row>
    <row r="15" customHeight="1" spans="1:2">
      <c r="A15" s="61"/>
      <c r="B15" s="62"/>
    </row>
    <row r="16" customHeight="1" spans="1:2">
      <c r="A16" s="61"/>
      <c r="B16" s="62"/>
    </row>
    <row r="17" customHeight="1" spans="1:2">
      <c r="A17" s="61"/>
      <c r="B17" s="62"/>
    </row>
    <row r="18" customHeight="1" spans="1:2">
      <c r="A18" s="61"/>
      <c r="B18" s="62"/>
    </row>
    <row r="19" customHeight="1" spans="1:2">
      <c r="A19" s="61"/>
      <c r="B19" s="62"/>
    </row>
    <row r="20" customHeight="1" spans="1:2">
      <c r="A20" s="61"/>
      <c r="B20" s="62"/>
    </row>
    <row r="21" customHeight="1" spans="1:2">
      <c r="A21" s="61"/>
      <c r="B21" s="62"/>
    </row>
    <row r="22" customHeight="1" spans="1:2">
      <c r="A22" s="61"/>
      <c r="B22" s="62"/>
    </row>
    <row r="23" customHeight="1" spans="1:2">
      <c r="A23" s="61"/>
      <c r="B23" s="62"/>
    </row>
    <row r="24" customHeight="1" spans="1:2">
      <c r="A24" s="61"/>
      <c r="B24" s="62"/>
    </row>
    <row r="25" customHeight="1" spans="1:2">
      <c r="A25" s="61"/>
      <c r="B25" s="62"/>
    </row>
    <row r="26" customHeight="1" spans="1:2">
      <c r="A26" s="61"/>
      <c r="B26" s="62"/>
    </row>
    <row r="27" customHeight="1" spans="1:2">
      <c r="A27" s="61"/>
      <c r="B27" s="62"/>
    </row>
    <row r="28" customHeight="1" spans="1:2">
      <c r="A28" s="51" t="s">
        <v>29</v>
      </c>
      <c r="B28" s="62">
        <v>38564</v>
      </c>
    </row>
  </sheetData>
  <mergeCells count="3">
    <mergeCell ref="A1:B1"/>
    <mergeCell ref="A2:B2"/>
    <mergeCell ref="A3:B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B8" sqref="B8"/>
    </sheetView>
  </sheetViews>
  <sheetFormatPr defaultColWidth="8.88888888888889" defaultRowHeight="25" customHeight="1" outlineLevelCol="1"/>
  <cols>
    <col min="1" max="1" width="49.6666666666667" style="18" customWidth="1"/>
    <col min="2" max="2" width="43.7777777777778" style="18" customWidth="1"/>
    <col min="3" max="16384" width="8.88888888888889" style="18"/>
  </cols>
  <sheetData>
    <row r="1" customHeight="1" spans="1:2">
      <c r="A1" s="72" t="s">
        <v>254</v>
      </c>
      <c r="B1" s="72"/>
    </row>
    <row r="3" customHeight="1" spans="2:2">
      <c r="B3" s="73" t="s">
        <v>128</v>
      </c>
    </row>
    <row r="4" customHeight="1" spans="1:2">
      <c r="A4" s="51" t="s">
        <v>255</v>
      </c>
      <c r="B4" s="51" t="s">
        <v>5</v>
      </c>
    </row>
    <row r="5" customHeight="1" spans="1:2">
      <c r="A5" s="61" t="s">
        <v>256</v>
      </c>
      <c r="B5" s="23">
        <v>36393</v>
      </c>
    </row>
    <row r="6" customHeight="1" spans="1:2">
      <c r="A6" s="61" t="s">
        <v>257</v>
      </c>
      <c r="B6" s="23"/>
    </row>
    <row r="7" customHeight="1" spans="1:2">
      <c r="A7" s="61" t="s">
        <v>258</v>
      </c>
      <c r="B7" s="23"/>
    </row>
    <row r="8" customHeight="1" spans="1:2">
      <c r="A8" s="61" t="s">
        <v>259</v>
      </c>
      <c r="B8" s="23"/>
    </row>
    <row r="9" customHeight="1" spans="1:2">
      <c r="A9" s="61" t="s">
        <v>260</v>
      </c>
      <c r="B9" s="23">
        <v>915</v>
      </c>
    </row>
    <row r="10" customHeight="1" spans="1:2">
      <c r="A10" s="61" t="s">
        <v>261</v>
      </c>
      <c r="B10" s="23"/>
    </row>
    <row r="11" customHeight="1" spans="1:2">
      <c r="A11" s="61" t="s">
        <v>262</v>
      </c>
      <c r="B11" s="23">
        <v>389</v>
      </c>
    </row>
    <row r="12" customHeight="1" spans="1:2">
      <c r="A12" s="61" t="s">
        <v>243</v>
      </c>
      <c r="B12" s="23">
        <v>14076</v>
      </c>
    </row>
    <row r="13" customHeight="1" spans="1:2">
      <c r="A13" s="61" t="s">
        <v>263</v>
      </c>
      <c r="B13" s="23">
        <v>2642</v>
      </c>
    </row>
    <row r="14" customHeight="1" spans="1:2">
      <c r="A14" s="61"/>
      <c r="B14" s="62"/>
    </row>
    <row r="15" customHeight="1" spans="1:2">
      <c r="A15" s="61"/>
      <c r="B15" s="62"/>
    </row>
    <row r="16" customHeight="1" spans="1:2">
      <c r="A16" s="61"/>
      <c r="B16" s="62"/>
    </row>
    <row r="17" customHeight="1" spans="1:2">
      <c r="A17" s="61"/>
      <c r="B17" s="62"/>
    </row>
    <row r="18" customHeight="1" spans="1:2">
      <c r="A18" s="61"/>
      <c r="B18" s="62"/>
    </row>
    <row r="19" customHeight="1" spans="1:2">
      <c r="A19" s="61"/>
      <c r="B19" s="62"/>
    </row>
    <row r="20" customHeight="1" spans="1:2">
      <c r="A20" s="61"/>
      <c r="B20" s="62"/>
    </row>
    <row r="21" customHeight="1" spans="1:2">
      <c r="A21" s="61"/>
      <c r="B21" s="62"/>
    </row>
    <row r="22" customHeight="1" spans="1:2">
      <c r="A22" s="61"/>
      <c r="B22" s="62"/>
    </row>
    <row r="23" customHeight="1" spans="1:2">
      <c r="A23" s="61"/>
      <c r="B23" s="62"/>
    </row>
    <row r="24" customHeight="1" spans="1:2">
      <c r="A24" s="61"/>
      <c r="B24" s="62"/>
    </row>
    <row r="25" customHeight="1" spans="1:2">
      <c r="A25" s="61"/>
      <c r="B25" s="62"/>
    </row>
    <row r="26" customHeight="1" spans="1:2">
      <c r="A26" s="61"/>
      <c r="B26" s="62"/>
    </row>
    <row r="27" customHeight="1" spans="1:2">
      <c r="A27" s="51" t="s">
        <v>56</v>
      </c>
      <c r="B27" s="62">
        <v>54415</v>
      </c>
    </row>
  </sheetData>
  <mergeCells count="1">
    <mergeCell ref="A1:B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selection activeCell="E6" sqref="E6"/>
    </sheetView>
  </sheetViews>
  <sheetFormatPr defaultColWidth="32" defaultRowHeight="25" customHeight="1" outlineLevelCol="3"/>
  <cols>
    <col min="1" max="4" width="32" style="25"/>
    <col min="5" max="16384" width="32" style="26"/>
  </cols>
  <sheetData>
    <row r="1" customHeight="1" spans="1:4">
      <c r="A1" s="19" t="str">
        <f>'[1]##BASEINFO'!$B$2&amp;"度"&amp;'[1]##BASEINFO'!$B$7&amp;"政府性基金预算转移性收支决算表"</f>
        <v>2024年度台安县政府性基金预算转移性收支决算表</v>
      </c>
      <c r="B1" s="19"/>
      <c r="C1" s="19"/>
      <c r="D1" s="19"/>
    </row>
    <row r="2" customHeight="1" spans="1:4">
      <c r="A2" s="28" t="str">
        <f>"单位："&amp;'[1]##BASEINFO'!$B$19</f>
        <v>单位：万元</v>
      </c>
      <c r="B2" s="28"/>
      <c r="C2" s="28"/>
      <c r="D2" s="28"/>
    </row>
    <row r="3" customHeight="1" spans="1:4">
      <c r="A3" s="29" t="s">
        <v>264</v>
      </c>
      <c r="B3" s="29" t="s">
        <v>5</v>
      </c>
      <c r="C3" s="29" t="s">
        <v>264</v>
      </c>
      <c r="D3" s="29" t="s">
        <v>5</v>
      </c>
    </row>
    <row r="4" customHeight="1" spans="1:4">
      <c r="A4" s="34" t="s">
        <v>265</v>
      </c>
      <c r="B4" s="31">
        <f>'[1]L10'!C6</f>
        <v>38564</v>
      </c>
      <c r="C4" s="34" t="s">
        <v>266</v>
      </c>
      <c r="D4" s="31">
        <f>'[1]L10'!P6</f>
        <v>55642</v>
      </c>
    </row>
    <row r="5" customHeight="1" spans="1:4">
      <c r="A5" s="34" t="s">
        <v>267</v>
      </c>
      <c r="B5" s="31">
        <f>B6</f>
        <v>41901</v>
      </c>
      <c r="C5" s="34" t="s">
        <v>268</v>
      </c>
      <c r="D5" s="31">
        <f>D6</f>
        <v>0</v>
      </c>
    </row>
    <row r="6" customHeight="1" spans="1:4">
      <c r="A6" s="34" t="s">
        <v>269</v>
      </c>
      <c r="B6" s="31">
        <f>SUM(B7:B17)</f>
        <v>41901</v>
      </c>
      <c r="C6" s="34" t="s">
        <v>270</v>
      </c>
      <c r="D6" s="31">
        <f>SUM(D7:D17)</f>
        <v>0</v>
      </c>
    </row>
    <row r="7" customHeight="1" spans="1:4">
      <c r="A7" s="34" t="s">
        <v>271</v>
      </c>
      <c r="B7" s="69"/>
      <c r="C7" s="34" t="s">
        <v>271</v>
      </c>
      <c r="D7" s="69"/>
    </row>
    <row r="8" customHeight="1" spans="1:4">
      <c r="A8" s="34" t="s">
        <v>167</v>
      </c>
      <c r="B8" s="69">
        <v>19</v>
      </c>
      <c r="C8" s="34" t="s">
        <v>167</v>
      </c>
      <c r="D8" s="69"/>
    </row>
    <row r="9" customHeight="1" spans="1:4">
      <c r="A9" s="34" t="s">
        <v>272</v>
      </c>
      <c r="B9" s="69"/>
      <c r="C9" s="34" t="s">
        <v>272</v>
      </c>
      <c r="D9" s="69"/>
    </row>
    <row r="10" customHeight="1" spans="1:4">
      <c r="A10" s="34" t="s">
        <v>273</v>
      </c>
      <c r="B10" s="69"/>
      <c r="C10" s="34" t="s">
        <v>273</v>
      </c>
      <c r="D10" s="69"/>
    </row>
    <row r="11" customHeight="1" spans="1:4">
      <c r="A11" s="34" t="s">
        <v>274</v>
      </c>
      <c r="B11" s="69">
        <v>356</v>
      </c>
      <c r="C11" s="34" t="s">
        <v>274</v>
      </c>
      <c r="D11" s="69"/>
    </row>
    <row r="12" customHeight="1" spans="1:4">
      <c r="A12" s="34" t="s">
        <v>275</v>
      </c>
      <c r="B12" s="69">
        <v>153</v>
      </c>
      <c r="C12" s="34" t="s">
        <v>275</v>
      </c>
      <c r="D12" s="69"/>
    </row>
    <row r="13" customHeight="1" spans="1:4">
      <c r="A13" s="34" t="s">
        <v>276</v>
      </c>
      <c r="B13" s="69">
        <v>7</v>
      </c>
      <c r="C13" s="34" t="s">
        <v>276</v>
      </c>
      <c r="D13" s="69"/>
    </row>
    <row r="14" customHeight="1" spans="1:4">
      <c r="A14" s="34" t="s">
        <v>277</v>
      </c>
      <c r="B14" s="69"/>
      <c r="C14" s="34" t="s">
        <v>277</v>
      </c>
      <c r="D14" s="69"/>
    </row>
    <row r="15" customHeight="1" spans="1:4">
      <c r="A15" s="34" t="s">
        <v>187</v>
      </c>
      <c r="B15" s="69"/>
      <c r="C15" s="34" t="s">
        <v>187</v>
      </c>
      <c r="D15" s="69"/>
    </row>
    <row r="16" customHeight="1" spans="1:4">
      <c r="A16" s="34" t="s">
        <v>278</v>
      </c>
      <c r="B16" s="69">
        <v>40831</v>
      </c>
      <c r="C16" s="34" t="s">
        <v>279</v>
      </c>
      <c r="D16" s="69"/>
    </row>
    <row r="17" customHeight="1" spans="1:4">
      <c r="A17" s="34" t="s">
        <v>28</v>
      </c>
      <c r="B17" s="69">
        <v>535</v>
      </c>
      <c r="C17" s="34" t="s">
        <v>280</v>
      </c>
      <c r="D17" s="69"/>
    </row>
    <row r="18" customHeight="1" spans="1:4">
      <c r="A18" s="34" t="s">
        <v>281</v>
      </c>
      <c r="B18" s="31">
        <f>SUM(B19:B21)</f>
        <v>0</v>
      </c>
      <c r="C18" s="34" t="s">
        <v>282</v>
      </c>
      <c r="D18" s="31">
        <f>SUM(D19:D21)</f>
        <v>1438</v>
      </c>
    </row>
    <row r="19" customHeight="1" spans="1:4">
      <c r="A19" s="34" t="s">
        <v>283</v>
      </c>
      <c r="B19" s="69"/>
      <c r="C19" s="34" t="s">
        <v>284</v>
      </c>
      <c r="D19" s="69"/>
    </row>
    <row r="20" customHeight="1" spans="1:4">
      <c r="A20" s="34" t="s">
        <v>285</v>
      </c>
      <c r="B20" s="69"/>
      <c r="C20" s="34" t="s">
        <v>286</v>
      </c>
      <c r="D20" s="69"/>
    </row>
    <row r="21" customHeight="1" spans="1:4">
      <c r="A21" s="34" t="s">
        <v>287</v>
      </c>
      <c r="B21" s="69"/>
      <c r="C21" s="34" t="s">
        <v>288</v>
      </c>
      <c r="D21" s="69">
        <v>1438</v>
      </c>
    </row>
    <row r="22" customHeight="1" spans="1:4">
      <c r="A22" s="34" t="s">
        <v>289</v>
      </c>
      <c r="B22" s="31"/>
      <c r="C22" s="34"/>
      <c r="D22" s="31"/>
    </row>
    <row r="23" customHeight="1" spans="1:4">
      <c r="A23" s="34" t="s">
        <v>290</v>
      </c>
      <c r="B23" s="31">
        <v>6517</v>
      </c>
      <c r="C23" s="34"/>
      <c r="D23" s="31"/>
    </row>
    <row r="24" customHeight="1" spans="1:4">
      <c r="A24" s="34" t="s">
        <v>291</v>
      </c>
      <c r="B24" s="31">
        <f>B26</f>
        <v>7008</v>
      </c>
      <c r="C24" s="34" t="s">
        <v>292</v>
      </c>
      <c r="D24" s="31">
        <v>7339</v>
      </c>
    </row>
    <row r="25" customHeight="1" spans="1:4">
      <c r="A25" s="34" t="s">
        <v>293</v>
      </c>
      <c r="B25" s="70"/>
      <c r="C25" s="34"/>
      <c r="D25" s="31"/>
    </row>
    <row r="26" customHeight="1" spans="1:4">
      <c r="A26" s="34" t="s">
        <v>294</v>
      </c>
      <c r="B26" s="31">
        <f>SUM(B27:B32)</f>
        <v>7008</v>
      </c>
      <c r="C26" s="34"/>
      <c r="D26" s="31"/>
    </row>
    <row r="27" customHeight="1" spans="1:4">
      <c r="A27" s="34" t="s">
        <v>295</v>
      </c>
      <c r="B27" s="31"/>
      <c r="C27" s="34"/>
      <c r="D27" s="31"/>
    </row>
    <row r="28" customHeight="1" spans="1:4">
      <c r="A28" s="34" t="s">
        <v>296</v>
      </c>
      <c r="B28" s="31"/>
      <c r="C28" s="34"/>
      <c r="D28" s="31"/>
    </row>
    <row r="29" customHeight="1" spans="1:4">
      <c r="A29" s="34" t="s">
        <v>297</v>
      </c>
      <c r="B29" s="31">
        <v>4830</v>
      </c>
      <c r="C29" s="34"/>
      <c r="D29" s="31"/>
    </row>
    <row r="30" customHeight="1" spans="1:4">
      <c r="A30" s="34" t="s">
        <v>298</v>
      </c>
      <c r="B30" s="31"/>
      <c r="C30" s="34"/>
      <c r="D30" s="31"/>
    </row>
    <row r="31" customHeight="1" spans="1:4">
      <c r="A31" s="34" t="s">
        <v>299</v>
      </c>
      <c r="B31" s="31"/>
      <c r="C31" s="34"/>
      <c r="D31" s="31"/>
    </row>
    <row r="32" customHeight="1" spans="1:4">
      <c r="A32" s="34" t="s">
        <v>300</v>
      </c>
      <c r="B32" s="31">
        <v>2178</v>
      </c>
      <c r="C32" s="34"/>
      <c r="D32" s="70"/>
    </row>
    <row r="33" customHeight="1" spans="1:4">
      <c r="A33" s="34" t="s">
        <v>301</v>
      </c>
      <c r="B33" s="36">
        <f>B36</f>
        <v>0</v>
      </c>
      <c r="C33" s="34" t="s">
        <v>302</v>
      </c>
      <c r="D33" s="31">
        <f>D34</f>
        <v>0</v>
      </c>
    </row>
    <row r="34" customHeight="1" spans="1:4">
      <c r="A34" s="34" t="s">
        <v>303</v>
      </c>
      <c r="B34" s="34"/>
      <c r="C34" s="34" t="s">
        <v>304</v>
      </c>
      <c r="D34" s="31"/>
    </row>
    <row r="35" customHeight="1" spans="1:4">
      <c r="A35" s="34" t="s">
        <v>305</v>
      </c>
      <c r="B35" s="34"/>
      <c r="C35" s="34" t="s">
        <v>306</v>
      </c>
      <c r="D35" s="70"/>
    </row>
    <row r="36" customHeight="1" spans="1:4">
      <c r="A36" s="34" t="s">
        <v>307</v>
      </c>
      <c r="B36" s="36">
        <f>B37</f>
        <v>0</v>
      </c>
      <c r="C36" s="34" t="s">
        <v>308</v>
      </c>
      <c r="D36" s="70"/>
    </row>
    <row r="37" customHeight="1" spans="1:4">
      <c r="A37" s="53" t="s">
        <v>309</v>
      </c>
      <c r="B37" s="31"/>
      <c r="C37" s="71" t="s">
        <v>310</v>
      </c>
      <c r="D37" s="69"/>
    </row>
    <row r="38" customHeight="1" spans="1:4">
      <c r="A38" s="34" t="s">
        <v>311</v>
      </c>
      <c r="B38" s="38">
        <f>B39</f>
        <v>0</v>
      </c>
      <c r="C38" s="34"/>
      <c r="D38" s="31"/>
    </row>
    <row r="39" customHeight="1" spans="1:4">
      <c r="A39" s="34" t="s">
        <v>312</v>
      </c>
      <c r="B39" s="69"/>
      <c r="C39" s="34"/>
      <c r="D39" s="31"/>
    </row>
    <row r="40" customHeight="1" spans="1:4">
      <c r="A40" s="34" t="s">
        <v>313</v>
      </c>
      <c r="B40" s="69"/>
      <c r="C40" s="34" t="s">
        <v>314</v>
      </c>
      <c r="D40" s="69"/>
    </row>
    <row r="41" customHeight="1" spans="1:4">
      <c r="A41" s="34" t="s">
        <v>315</v>
      </c>
      <c r="B41" s="69"/>
      <c r="C41" s="34" t="s">
        <v>316</v>
      </c>
      <c r="D41" s="69"/>
    </row>
    <row r="42" customHeight="1" spans="1:4">
      <c r="A42" s="34" t="s">
        <v>317</v>
      </c>
      <c r="B42" s="31">
        <f>B43</f>
        <v>0</v>
      </c>
      <c r="C42" s="34" t="s">
        <v>318</v>
      </c>
      <c r="D42" s="31">
        <f>D43</f>
        <v>0</v>
      </c>
    </row>
    <row r="43" customHeight="1" spans="1:4">
      <c r="A43" s="34" t="s">
        <v>319</v>
      </c>
      <c r="B43" s="31"/>
      <c r="C43" s="34" t="s">
        <v>320</v>
      </c>
      <c r="D43" s="31"/>
    </row>
    <row r="44" customHeight="1" spans="1:4">
      <c r="A44" s="34"/>
      <c r="B44" s="31"/>
      <c r="C44" s="34" t="s">
        <v>321</v>
      </c>
      <c r="D44" s="31">
        <f>'[1]L10'!AA6</f>
        <v>0</v>
      </c>
    </row>
    <row r="45" customHeight="1" spans="1:4">
      <c r="A45" s="34"/>
      <c r="B45" s="31"/>
      <c r="C45" s="34" t="s">
        <v>322</v>
      </c>
      <c r="D45" s="31">
        <f>B46-D4-D5-D18-D24-D33-D37-D40-D41-D42-D44</f>
        <v>29571</v>
      </c>
    </row>
    <row r="46" customHeight="1" spans="1:4">
      <c r="A46" s="29" t="s">
        <v>323</v>
      </c>
      <c r="B46" s="31">
        <f>SUM(B4,B5,B18,B22:B24,B33,B38,B40:B42)</f>
        <v>93990</v>
      </c>
      <c r="C46" s="29" t="s">
        <v>324</v>
      </c>
      <c r="D46" s="31">
        <f>SUM(D4,D5,D18,D24,D33,D37,D40:D42,D44:D45)</f>
        <v>93990</v>
      </c>
    </row>
  </sheetData>
  <mergeCells count="2">
    <mergeCell ref="A1:D1"/>
    <mergeCell ref="A2:D2"/>
  </mergeCells>
  <dataValidations count="1">
    <dataValidation type="decimal" operator="between"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B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B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B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B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B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B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B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B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B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B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B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B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B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B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B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B4:B24 B26:B33 B36:B43 B65540:B65560 B65562:B65569 B65572:B65579 B131076:B131096 B131098:B131105 B131108:B131115 B196612:B196632 B196634:B196641 B196644:B196651 B262148:B262168 B262170:B262177 B262180:B262187 B327684:B327704 B327706:B327713 B327716:B327723 B393220:B393240 B393242:B393249 B393252:B393259 B458756:B458776 B458778:B458785 B458788:B458795 B524292:B524312 B524314:B524321 B524324:B524331 B589828:B589848 B589850:B589857 B589860:B589867 B655364:B655384 B655386:B655393 B655396:B655403 B720900:B720920 B720922:B720929 B720932:B720939 B786436:B786456 B786458:B786465 B786468:B786475 B851972:B851992 B851994:B852001 B852004:B852011 B917508:B917528 B917530:B917537 B917540:B917547 B983044:B983064 B983066:B983073 B983076:B983083 D4:D21 D33:D34 D40:D46 D65540:D65557 D65569:D65570 D65576:D65582 D131076:D131093 D131105:D131106 D131112:D131118 D196612:D196629 D196641:D196642 D196648:D196654 D262148:D262165 D262177:D262178 D262184:D262190 D327684:D327701 D327713:D327714 D327720:D327726 D393220:D393237 D393249:D393250 D393256:D393262 D458756:D458773 D458785:D458786 D458792:D458798 D524292:D524309 D524321:D524322 D524328:D524334 D589828:D589845 D589857:D589858 D589864:D589870 D655364:D655381 D655393:D655394 D655400:D655406 D720900:D720917 D720929:D720930 D720936:D720942 D786436:D786453 D786465:D786466 D786472:D786478 D851972:D851989 D852001:D852002 D852008:D852014 D917508:D917525 D917537:D917538 D917544:D917550 D983044:D983061 D983073:D983074 D983080:D983086 IX4:IX24 IX26:IX33 IX36:IX43 IX65540:IX65560 IX65562:IX65569 IX65572:IX65579 IX131076:IX131096 IX131098:IX131105 IX131108:IX131115 IX196612:IX196632 IX196634:IX196641 IX196644:IX196651 IX262148:IX262168 IX262170:IX262177 IX262180:IX262187 IX327684:IX327704 IX327706:IX327713 IX327716:IX327723 IX393220:IX393240 IX393242:IX393249 IX393252:IX393259 IX458756:IX458776 IX458778:IX458785 IX458788:IX458795 IX524292:IX524312 IX524314:IX524321 IX524324:IX524331 IX589828:IX589848 IX589850:IX589857 IX589860:IX589867 IX655364:IX655384 IX655386:IX655393 IX655396:IX655403 IX720900:IX720920 IX720922:IX720929 IX720932:IX720939 IX786436:IX786456 IX786458:IX786465 IX786468:IX786475 IX851972:IX851992 IX851994:IX852001 IX852004:IX852011 IX917508:IX917528 IX917530:IX917537 IX917540:IX917547 IX983044:IX983064 IX983066:IX983073 IX983076:IX983083 IZ4:IZ21 IZ33:IZ34 IZ40:IZ46 IZ65540:IZ65557 IZ65569:IZ65570 IZ65576:IZ65582 IZ131076:IZ131093 IZ131105:IZ131106 IZ131112:IZ131118 IZ196612:IZ196629 IZ196641:IZ196642 IZ196648:IZ196654 IZ262148:IZ262165 IZ262177:IZ262178 IZ262184:IZ262190 IZ327684:IZ327701 IZ327713:IZ327714 IZ327720:IZ327726 IZ393220:IZ393237 IZ393249:IZ393250 IZ393256:IZ393262 IZ458756:IZ458773 IZ458785:IZ458786 IZ458792:IZ458798 IZ524292:IZ524309 IZ524321:IZ524322 IZ524328:IZ524334 IZ589828:IZ589845 IZ589857:IZ589858 IZ589864:IZ589870 IZ655364:IZ655381 IZ655393:IZ655394 IZ655400:IZ655406 IZ720900:IZ720917 IZ720929:IZ720930 IZ720936:IZ720942 IZ786436:IZ786453 IZ786465:IZ786466 IZ786472:IZ786478 IZ851972:IZ851989 IZ852001:IZ852002 IZ852008:IZ852014 IZ917508:IZ917525 IZ917537:IZ917538 IZ917544:IZ917550 IZ983044:IZ983061 IZ983073:IZ983074 IZ983080:IZ983086 ST4:ST24 ST26:ST33 ST36:ST43 ST65540:ST65560 ST65562:ST65569 ST65572:ST65579 ST131076:ST131096 ST131098:ST131105 ST131108:ST131115 ST196612:ST196632 ST196634:ST196641 ST196644:ST196651 ST262148:ST262168 ST262170:ST262177 ST262180:ST262187 ST327684:ST327704 ST327706:ST327713 ST327716:ST327723 ST393220:ST393240 ST393242:ST393249 ST393252:ST393259 ST458756:ST458776 ST458778:ST458785 ST458788:ST458795 ST524292:ST524312 ST524314:ST524321 ST524324:ST524331 ST589828:ST589848 ST589850:ST589857 ST589860:ST589867 ST655364:ST655384 ST655386:ST655393 ST655396:ST655403 ST720900:ST720920 ST720922:ST720929 ST720932:ST720939 ST786436:ST786456 ST786458:ST786465 ST786468:ST786475 ST851972:ST851992 ST851994:ST852001 ST852004:ST852011 ST917508:ST917528 ST917530:ST917537 ST917540:ST917547 ST983044:ST983064 ST983066:ST983073 ST983076:ST983083 SV4:SV21 SV33:SV34 SV40:SV46 SV65540:SV65557 SV65569:SV65570 SV65576:SV65582 SV131076:SV131093 SV131105:SV131106 SV131112:SV131118 SV196612:SV196629 SV196641:SV196642 SV196648:SV196654 SV262148:SV262165 SV262177:SV262178 SV262184:SV262190 SV327684:SV327701 SV327713:SV327714 SV327720:SV327726 SV393220:SV393237 SV393249:SV393250 SV393256:SV393262 SV458756:SV458773 SV458785:SV458786 SV458792:SV458798 SV524292:SV524309 SV524321:SV524322 SV524328:SV524334 SV589828:SV589845 SV589857:SV589858 SV589864:SV589870 SV655364:SV655381 SV655393:SV655394 SV655400:SV655406 SV720900:SV720917 SV720929:SV720930 SV720936:SV720942 SV786436:SV786453 SV786465:SV786466 SV786472:SV786478 SV851972:SV851989 SV852001:SV852002 SV852008:SV852014 SV917508:SV917525 SV917537:SV917538 SV917544:SV917550 SV983044:SV983061 SV983073:SV983074 SV983080:SV983086 ACP4:ACP24 ACP26:ACP33 ACP36:ACP43 ACP65540:ACP65560 ACP65562:ACP65569 ACP65572:ACP65579 ACP131076:ACP131096 ACP131098:ACP131105 ACP131108:ACP131115 ACP196612:ACP196632 ACP196634:ACP196641 ACP196644:ACP196651 ACP262148:ACP262168 ACP262170:ACP262177 ACP262180:ACP262187 ACP327684:ACP327704 ACP327706:ACP327713 ACP327716:ACP327723 ACP393220:ACP393240 ACP393242:ACP393249 ACP393252:ACP393259 ACP458756:ACP458776 ACP458778:ACP458785 ACP458788:ACP458795 ACP524292:ACP524312 ACP524314:ACP524321 ACP524324:ACP524331 ACP589828:ACP589848 ACP589850:ACP589857 ACP589860:ACP589867 ACP655364:ACP655384 ACP655386:ACP655393 ACP655396:ACP655403 ACP720900:ACP720920 ACP720922:ACP720929 ACP720932:ACP720939 ACP786436:ACP786456 ACP786458:ACP786465 ACP786468:ACP786475 ACP851972:ACP851992 ACP851994:ACP852001 ACP852004:ACP852011 ACP917508:ACP917528 ACP917530:ACP917537 ACP917540:ACP917547 ACP983044:ACP983064 ACP983066:ACP983073 ACP983076:ACP983083 ACR4:ACR21 ACR33:ACR34 ACR40:ACR46 ACR65540:ACR65557 ACR65569:ACR65570 ACR65576:ACR65582 ACR131076:ACR131093 ACR131105:ACR131106 ACR131112:ACR131118 ACR196612:ACR196629 ACR196641:ACR196642 ACR196648:ACR196654 ACR262148:ACR262165 ACR262177:ACR262178 ACR262184:ACR262190 ACR327684:ACR327701 ACR327713:ACR327714 ACR327720:ACR327726 ACR393220:ACR393237 ACR393249:ACR393250 ACR393256:ACR393262 ACR458756:ACR458773 ACR458785:ACR458786 ACR458792:ACR458798 ACR524292:ACR524309 ACR524321:ACR524322 ACR524328:ACR524334 ACR589828:ACR589845 ACR589857:ACR589858 ACR589864:ACR589870 ACR655364:ACR655381 ACR655393:ACR655394 ACR655400:ACR655406 ACR720900:ACR720917 ACR720929:ACR720930 ACR720936:ACR720942 ACR786436:ACR786453 ACR786465:ACR786466 ACR786472:ACR786478 ACR851972:ACR851989 ACR852001:ACR852002 ACR852008:ACR852014 ACR917508:ACR917525 ACR917537:ACR917538 ACR917544:ACR917550 ACR983044:ACR983061 ACR983073:ACR983074 ACR983080:ACR983086 AML4:AML24 AML26:AML33 AML36:AML43 AML65540:AML65560 AML65562:AML65569 AML65572:AML65579 AML131076:AML131096 AML131098:AML131105 AML131108:AML131115 AML196612:AML196632 AML196634:AML196641 AML196644:AML196651 AML262148:AML262168 AML262170:AML262177 AML262180:AML262187 AML327684:AML327704 AML327706:AML327713 AML327716:AML327723 AML393220:AML393240 AML393242:AML393249 AML393252:AML393259 AML458756:AML458776 AML458778:AML458785 AML458788:AML458795 AML524292:AML524312 AML524314:AML524321 AML524324:AML524331 AML589828:AML589848 AML589850:AML589857 AML589860:AML589867 AML655364:AML655384 AML655386:AML655393 AML655396:AML655403 AML720900:AML720920 AML720922:AML720929 AML720932:AML720939 AML786436:AML786456 AML786458:AML786465 AML786468:AML786475 AML851972:AML851992 AML851994:AML852001 AML852004:AML852011 AML917508:AML917528 AML917530:AML917537 AML917540:AML917547 AML983044:AML983064 AML983066:AML983073 AML983076:AML983083 AMN4:AMN21 AMN33:AMN34 AMN40:AMN46 AMN65540:AMN65557 AMN65569:AMN65570 AMN65576:AMN65582 AMN131076:AMN131093 AMN131105:AMN131106 AMN131112:AMN131118 AMN196612:AMN196629 AMN196641:AMN196642 AMN196648:AMN196654 AMN262148:AMN262165 AMN262177:AMN262178 AMN262184:AMN262190 AMN327684:AMN327701 AMN327713:AMN327714 AMN327720:AMN327726 AMN393220:AMN393237 AMN393249:AMN393250 AMN393256:AMN393262 AMN458756:AMN458773 AMN458785:AMN458786 AMN458792:AMN458798 AMN524292:AMN524309 AMN524321:AMN524322 AMN524328:AMN524334 AMN589828:AMN589845 AMN589857:AMN589858 AMN589864:AMN589870 AMN655364:AMN655381 AMN655393:AMN655394 AMN655400:AMN655406 AMN720900:AMN720917 AMN720929:AMN720930 AMN720936:AMN720942 AMN786436:AMN786453 AMN786465:AMN786466 AMN786472:AMN786478 AMN851972:AMN851989 AMN852001:AMN852002 AMN852008:AMN852014 AMN917508:AMN917525 AMN917537:AMN917538 AMN917544:AMN917550 AMN983044:AMN983061 AMN983073:AMN983074 AMN983080:AMN983086 AWH4:AWH24 AWH26:AWH33 AWH36:AWH43 AWH65540:AWH65560 AWH65562:AWH65569 AWH65572:AWH65579 AWH131076:AWH131096 AWH131098:AWH131105 AWH131108:AWH131115 AWH196612:AWH196632 AWH196634:AWH196641 AWH196644:AWH196651 AWH262148:AWH262168 AWH262170:AWH262177 AWH262180:AWH262187 AWH327684:AWH327704 AWH327706:AWH327713 AWH327716:AWH327723 AWH393220:AWH393240 AWH393242:AWH393249 AWH393252:AWH393259 AWH458756:AWH458776 AWH458778:AWH458785 AWH458788:AWH458795 AWH524292:AWH524312 AWH524314:AWH524321 AWH524324:AWH524331 AWH589828:AWH589848 AWH589850:AWH589857 AWH589860:AWH589867 AWH655364:AWH655384 AWH655386:AWH655393 AWH655396:AWH655403 AWH720900:AWH720920 AWH720922:AWH720929 AWH720932:AWH720939 AWH786436:AWH786456 AWH786458:AWH786465 AWH786468:AWH786475 AWH851972:AWH851992 AWH851994:AWH852001 AWH852004:AWH852011 AWH917508:AWH917528 AWH917530:AWH917537 AWH917540:AWH917547 AWH983044:AWH983064 AWH983066:AWH983073 AWH983076:AWH983083 AWJ4:AWJ21 AWJ33:AWJ34 AWJ40:AWJ46 AWJ65540:AWJ65557 AWJ65569:AWJ65570 AWJ65576:AWJ65582 AWJ131076:AWJ131093 AWJ131105:AWJ131106 AWJ131112:AWJ131118 AWJ196612:AWJ196629 AWJ196641:AWJ196642 AWJ196648:AWJ196654 AWJ262148:AWJ262165 AWJ262177:AWJ262178 AWJ262184:AWJ262190 AWJ327684:AWJ327701 AWJ327713:AWJ327714 AWJ327720:AWJ327726 AWJ393220:AWJ393237 AWJ393249:AWJ393250 AWJ393256:AWJ393262 AWJ458756:AWJ458773 AWJ458785:AWJ458786 AWJ458792:AWJ458798 AWJ524292:AWJ524309 AWJ524321:AWJ524322 AWJ524328:AWJ524334 AWJ589828:AWJ589845 AWJ589857:AWJ589858 AWJ589864:AWJ589870 AWJ655364:AWJ655381 AWJ655393:AWJ655394 AWJ655400:AWJ655406 AWJ720900:AWJ720917 AWJ720929:AWJ720930 AWJ720936:AWJ720942 AWJ786436:AWJ786453 AWJ786465:AWJ786466 AWJ786472:AWJ786478 AWJ851972:AWJ851989 AWJ852001:AWJ852002 AWJ852008:AWJ852014 AWJ917508:AWJ917525 AWJ917537:AWJ917538 AWJ917544:AWJ917550 AWJ983044:AWJ983061 AWJ983073:AWJ983074 AWJ983080:AWJ983086 BGD4:BGD24 BGD26:BGD33 BGD36:BGD43 BGD65540:BGD65560 BGD65562:BGD65569 BGD65572:BGD65579 BGD131076:BGD131096 BGD131098:BGD131105 BGD131108:BGD131115 BGD196612:BGD196632 BGD196634:BGD196641 BGD196644:BGD196651 BGD262148:BGD262168 BGD262170:BGD262177 BGD262180:BGD262187 BGD327684:BGD327704 BGD327706:BGD327713 BGD327716:BGD327723 BGD393220:BGD393240 BGD393242:BGD393249 BGD393252:BGD393259 BGD458756:BGD458776 BGD458778:BGD458785 BGD458788:BGD458795 BGD524292:BGD524312 BGD524314:BGD524321 BGD524324:BGD524331 BGD589828:BGD589848 BGD589850:BGD589857 BGD589860:BGD589867 BGD655364:BGD655384 BGD655386:BGD655393 BGD655396:BGD655403 BGD720900:BGD720920 BGD720922:BGD720929 BGD720932:BGD720939 BGD786436:BGD786456 BGD786458:BGD786465 BGD786468:BGD786475 BGD851972:BGD851992 BGD851994:BGD852001 BGD852004:BGD852011 BGD917508:BGD917528 BGD917530:BGD917537 BGD917540:BGD917547 BGD983044:BGD983064 BGD983066:BGD983073 BGD983076:BGD983083 BGF4:BGF21 BGF33:BGF34 BGF40:BGF46 BGF65540:BGF65557 BGF65569:BGF65570 BGF65576:BGF65582 BGF131076:BGF131093 BGF131105:BGF131106 BGF131112:BGF131118 BGF196612:BGF196629 BGF196641:BGF196642 BGF196648:BGF196654 BGF262148:BGF262165 BGF262177:BGF262178 BGF262184:BGF262190 BGF327684:BGF327701 BGF327713:BGF327714 BGF327720:BGF327726 BGF393220:BGF393237 BGF393249:BGF393250 BGF393256:BGF393262 BGF458756:BGF458773 BGF458785:BGF458786 BGF458792:BGF458798 BGF524292:BGF524309 BGF524321:BGF524322 BGF524328:BGF524334 BGF589828:BGF589845 BGF589857:BGF589858 BGF589864:BGF589870 BGF655364:BGF655381 BGF655393:BGF655394 BGF655400:BGF655406 BGF720900:BGF720917 BGF720929:BGF720930 BGF720936:BGF720942 BGF786436:BGF786453 BGF786465:BGF786466 BGF786472:BGF786478 BGF851972:BGF851989 BGF852001:BGF852002 BGF852008:BGF852014 BGF917508:BGF917525 BGF917537:BGF917538 BGF917544:BGF917550 BGF983044:BGF983061 BGF983073:BGF983074 BGF983080:BGF983086 BPZ4:BPZ24 BPZ26:BPZ33 BPZ36:BPZ43 BPZ65540:BPZ65560 BPZ65562:BPZ65569 BPZ65572:BPZ65579 BPZ131076:BPZ131096 BPZ131098:BPZ131105 BPZ131108:BPZ131115 BPZ196612:BPZ196632 BPZ196634:BPZ196641 BPZ196644:BPZ196651 BPZ262148:BPZ262168 BPZ262170:BPZ262177 BPZ262180:BPZ262187 BPZ327684:BPZ327704 BPZ327706:BPZ327713 BPZ327716:BPZ327723 BPZ393220:BPZ393240 BPZ393242:BPZ393249 BPZ393252:BPZ393259 BPZ458756:BPZ458776 BPZ458778:BPZ458785 BPZ458788:BPZ458795 BPZ524292:BPZ524312 BPZ524314:BPZ524321 BPZ524324:BPZ524331 BPZ589828:BPZ589848 BPZ589850:BPZ589857 BPZ589860:BPZ589867 BPZ655364:BPZ655384 BPZ655386:BPZ655393 BPZ655396:BPZ655403 BPZ720900:BPZ720920 BPZ720922:BPZ720929 BPZ720932:BPZ720939 BPZ786436:BPZ786456 BPZ786458:BPZ786465 BPZ786468:BPZ786475 BPZ851972:BPZ851992 BPZ851994:BPZ852001 BPZ852004:BPZ852011 BPZ917508:BPZ917528 BPZ917530:BPZ917537 BPZ917540:BPZ917547 BPZ983044:BPZ983064 BPZ983066:BPZ983073 BPZ983076:BPZ983083 BQB4:BQB21 BQB33:BQB34 BQB40:BQB46 BQB65540:BQB65557 BQB65569:BQB65570 BQB65576:BQB65582 BQB131076:BQB131093 BQB131105:BQB131106 BQB131112:BQB131118 BQB196612:BQB196629 BQB196641:BQB196642 BQB196648:BQB196654 BQB262148:BQB262165 BQB262177:BQB262178 BQB262184:BQB262190 BQB327684:BQB327701 BQB327713:BQB327714 BQB327720:BQB327726 BQB393220:BQB393237 BQB393249:BQB393250 BQB393256:BQB393262 BQB458756:BQB458773 BQB458785:BQB458786 BQB458792:BQB458798 BQB524292:BQB524309 BQB524321:BQB524322 BQB524328:BQB524334 BQB589828:BQB589845 BQB589857:BQB589858 BQB589864:BQB589870 BQB655364:BQB655381 BQB655393:BQB655394 BQB655400:BQB655406 BQB720900:BQB720917 BQB720929:BQB720930 BQB720936:BQB720942 BQB786436:BQB786453 BQB786465:BQB786466 BQB786472:BQB786478 BQB851972:BQB851989 BQB852001:BQB852002 BQB852008:BQB852014 BQB917508:BQB917525 BQB917537:BQB917538 BQB917544:BQB917550 BQB983044:BQB983061 BQB983073:BQB983074 BQB983080:BQB983086 BZV4:BZV24 BZV26:BZV33 BZV36:BZV43 BZV65540:BZV65560 BZV65562:BZV65569 BZV65572:BZV65579 BZV131076:BZV131096 BZV131098:BZV131105 BZV131108:BZV131115 BZV196612:BZV196632 BZV196634:BZV196641 BZV196644:BZV196651 BZV262148:BZV262168 BZV262170:BZV262177 BZV262180:BZV262187 BZV327684:BZV327704 BZV327706:BZV327713 BZV327716:BZV327723 BZV393220:BZV393240 BZV393242:BZV393249 BZV393252:BZV393259 BZV458756:BZV458776 BZV458778:BZV458785 BZV458788:BZV458795 BZV524292:BZV524312 BZV524314:BZV524321 BZV524324:BZV524331 BZV589828:BZV589848 BZV589850:BZV589857 BZV589860:BZV589867 BZV655364:BZV655384 BZV655386:BZV655393 BZV655396:BZV655403 BZV720900:BZV720920 BZV720922:BZV720929 BZV720932:BZV720939 BZV786436:BZV786456 BZV786458:BZV786465 BZV786468:BZV786475 BZV851972:BZV851992 BZV851994:BZV852001 BZV852004:BZV852011 BZV917508:BZV917528 BZV917530:BZV917537 BZV917540:BZV917547 BZV983044:BZV983064 BZV983066:BZV983073 BZV983076:BZV983083 BZX4:BZX21 BZX33:BZX34 BZX40:BZX46 BZX65540:BZX65557 BZX65569:BZX65570 BZX65576:BZX65582 BZX131076:BZX131093 BZX131105:BZX131106 BZX131112:BZX131118 BZX196612:BZX196629 BZX196641:BZX196642 BZX196648:BZX196654 BZX262148:BZX262165 BZX262177:BZX262178 BZX262184:BZX262190 BZX327684:BZX327701 BZX327713:BZX327714 BZX327720:BZX327726 BZX393220:BZX393237 BZX393249:BZX393250 BZX393256:BZX393262 BZX458756:BZX458773 BZX458785:BZX458786 BZX458792:BZX458798 BZX524292:BZX524309 BZX524321:BZX524322 BZX524328:BZX524334 BZX589828:BZX589845 BZX589857:BZX589858 BZX589864:BZX589870 BZX655364:BZX655381 BZX655393:BZX655394 BZX655400:BZX655406 BZX720900:BZX720917 BZX720929:BZX720930 BZX720936:BZX720942 BZX786436:BZX786453 BZX786465:BZX786466 BZX786472:BZX786478 BZX851972:BZX851989 BZX852001:BZX852002 BZX852008:BZX852014 BZX917508:BZX917525 BZX917537:BZX917538 BZX917544:BZX917550 BZX983044:BZX983061 BZX983073:BZX983074 BZX983080:BZX983086 CJR4:CJR24 CJR26:CJR33 CJR36:CJR43 CJR65540:CJR65560 CJR65562:CJR65569 CJR65572:CJR65579 CJR131076:CJR131096 CJR131098:CJR131105 CJR131108:CJR131115 CJR196612:CJR196632 CJR196634:CJR196641 CJR196644:CJR196651 CJR262148:CJR262168 CJR262170:CJR262177 CJR262180:CJR262187 CJR327684:CJR327704 CJR327706:CJR327713 CJR327716:CJR327723 CJR393220:CJR393240 CJR393242:CJR393249 CJR393252:CJR393259 CJR458756:CJR458776 CJR458778:CJR458785 CJR458788:CJR458795 CJR524292:CJR524312 CJR524314:CJR524321 CJR524324:CJR524331 CJR589828:CJR589848 CJR589850:CJR589857 CJR589860:CJR589867 CJR655364:CJR655384 CJR655386:CJR655393 CJR655396:CJR655403 CJR720900:CJR720920 CJR720922:CJR720929 CJR720932:CJR720939 CJR786436:CJR786456 CJR786458:CJR786465 CJR786468:CJR786475 CJR851972:CJR851992 CJR851994:CJR852001 CJR852004:CJR852011 CJR917508:CJR917528 CJR917530:CJR917537 CJR917540:CJR917547 CJR983044:CJR983064 CJR983066:CJR983073 CJR983076:CJR983083 CJT4:CJT21 CJT33:CJT34 CJT40:CJT46 CJT65540:CJT65557 CJT65569:CJT65570 CJT65576:CJT65582 CJT131076:CJT131093 CJT131105:CJT131106 CJT131112:CJT131118 CJT196612:CJT196629 CJT196641:CJT196642 CJT196648:CJT196654 CJT262148:CJT262165 CJT262177:CJT262178 CJT262184:CJT262190 CJT327684:CJT327701 CJT327713:CJT327714 CJT327720:CJT327726 CJT393220:CJT393237 CJT393249:CJT393250 CJT393256:CJT393262 CJT458756:CJT458773 CJT458785:CJT458786 CJT458792:CJT458798 CJT524292:CJT524309 CJT524321:CJT524322 CJT524328:CJT524334 CJT589828:CJT589845 CJT589857:CJT589858 CJT589864:CJT589870 CJT655364:CJT655381 CJT655393:CJT655394 CJT655400:CJT655406 CJT720900:CJT720917 CJT720929:CJT720930 CJT720936:CJT720942 CJT786436:CJT786453 CJT786465:CJT786466 CJT786472:CJT786478 CJT851972:CJT851989 CJT852001:CJT852002 CJT852008:CJT852014 CJT917508:CJT917525 CJT917537:CJT917538 CJT917544:CJT917550 CJT983044:CJT983061 CJT983073:CJT983074 CJT983080:CJT983086 CTN4:CTN24 CTN26:CTN33 CTN36:CTN43 CTN65540:CTN65560 CTN65562:CTN65569 CTN65572:CTN65579 CTN131076:CTN131096 CTN131098:CTN131105 CTN131108:CTN131115 CTN196612:CTN196632 CTN196634:CTN196641 CTN196644:CTN196651 CTN262148:CTN262168 CTN262170:CTN262177 CTN262180:CTN262187 CTN327684:CTN327704 CTN327706:CTN327713 CTN327716:CTN327723 CTN393220:CTN393240 CTN393242:CTN393249 CTN393252:CTN393259 CTN458756:CTN458776 CTN458778:CTN458785 CTN458788:CTN458795 CTN524292:CTN524312 CTN524314:CTN524321 CTN524324:CTN524331 CTN589828:CTN589848 CTN589850:CTN589857 CTN589860:CTN589867 CTN655364:CTN655384 CTN655386:CTN655393 CTN655396:CTN655403 CTN720900:CTN720920 CTN720922:CTN720929 CTN720932:CTN720939 CTN786436:CTN786456 CTN786458:CTN786465 CTN786468:CTN786475 CTN851972:CTN851992 CTN851994:CTN852001 CTN852004:CTN852011 CTN917508:CTN917528 CTN917530:CTN917537 CTN917540:CTN917547 CTN983044:CTN983064 CTN983066:CTN983073 CTN983076:CTN983083 CTP4:CTP21 CTP33:CTP34 CTP40:CTP46 CTP65540:CTP65557 CTP65569:CTP65570 CTP65576:CTP65582 CTP131076:CTP131093 CTP131105:CTP131106 CTP131112:CTP131118 CTP196612:CTP196629 CTP196641:CTP196642 CTP196648:CTP196654 CTP262148:CTP262165 CTP262177:CTP262178 CTP262184:CTP262190 CTP327684:CTP327701 CTP327713:CTP327714 CTP327720:CTP327726 CTP393220:CTP393237 CTP393249:CTP393250 CTP393256:CTP393262 CTP458756:CTP458773 CTP458785:CTP458786 CTP458792:CTP458798 CTP524292:CTP524309 CTP524321:CTP524322 CTP524328:CTP524334 CTP589828:CTP589845 CTP589857:CTP589858 CTP589864:CTP589870 CTP655364:CTP655381 CTP655393:CTP655394 CTP655400:CTP655406 CTP720900:CTP720917 CTP720929:CTP720930 CTP720936:CTP720942 CTP786436:CTP786453 CTP786465:CTP786466 CTP786472:CTP786478 CTP851972:CTP851989 CTP852001:CTP852002 CTP852008:CTP852014 CTP917508:CTP917525 CTP917537:CTP917538 CTP917544:CTP917550 CTP983044:CTP983061 CTP983073:CTP983074 CTP983080:CTP983086 DDJ4:DDJ24 DDJ26:DDJ33 DDJ36:DDJ43 DDJ65540:DDJ65560 DDJ65562:DDJ65569 DDJ65572:DDJ65579 DDJ131076:DDJ131096 DDJ131098:DDJ131105 DDJ131108:DDJ131115 DDJ196612:DDJ196632 DDJ196634:DDJ196641 DDJ196644:DDJ196651 DDJ262148:DDJ262168 DDJ262170:DDJ262177 DDJ262180:DDJ262187 DDJ327684:DDJ327704 DDJ327706:DDJ327713 DDJ327716:DDJ327723 DDJ393220:DDJ393240 DDJ393242:DDJ393249 DDJ393252:DDJ393259 DDJ458756:DDJ458776 DDJ458778:DDJ458785 DDJ458788:DDJ458795 DDJ524292:DDJ524312 DDJ524314:DDJ524321 DDJ524324:DDJ524331 DDJ589828:DDJ589848 DDJ589850:DDJ589857 DDJ589860:DDJ589867 DDJ655364:DDJ655384 DDJ655386:DDJ655393 DDJ655396:DDJ655403 DDJ720900:DDJ720920 DDJ720922:DDJ720929 DDJ720932:DDJ720939 DDJ786436:DDJ786456 DDJ786458:DDJ786465 DDJ786468:DDJ786475 DDJ851972:DDJ851992 DDJ851994:DDJ852001 DDJ852004:DDJ852011 DDJ917508:DDJ917528 DDJ917530:DDJ917537 DDJ917540:DDJ917547 DDJ983044:DDJ983064 DDJ983066:DDJ983073 DDJ983076:DDJ983083 DDL4:DDL21 DDL33:DDL34 DDL40:DDL46 DDL65540:DDL65557 DDL65569:DDL65570 DDL65576:DDL65582 DDL131076:DDL131093 DDL131105:DDL131106 DDL131112:DDL131118 DDL196612:DDL196629 DDL196641:DDL196642 DDL196648:DDL196654 DDL262148:DDL262165 DDL262177:DDL262178 DDL262184:DDL262190 DDL327684:DDL327701 DDL327713:DDL327714 DDL327720:DDL327726 DDL393220:DDL393237 DDL393249:DDL393250 DDL393256:DDL393262 DDL458756:DDL458773 DDL458785:DDL458786 DDL458792:DDL458798 DDL524292:DDL524309 DDL524321:DDL524322 DDL524328:DDL524334 DDL589828:DDL589845 DDL589857:DDL589858 DDL589864:DDL589870 DDL655364:DDL655381 DDL655393:DDL655394 DDL655400:DDL655406 DDL720900:DDL720917 DDL720929:DDL720930 DDL720936:DDL720942 DDL786436:DDL786453 DDL786465:DDL786466 DDL786472:DDL786478 DDL851972:DDL851989 DDL852001:DDL852002 DDL852008:DDL852014 DDL917508:DDL917525 DDL917537:DDL917538 DDL917544:DDL917550 DDL983044:DDL983061 DDL983073:DDL983074 DDL983080:DDL983086 DNF4:DNF24 DNF26:DNF33 DNF36:DNF43 DNF65540:DNF65560 DNF65562:DNF65569 DNF65572:DNF65579 DNF131076:DNF131096 DNF131098:DNF131105 DNF131108:DNF131115 DNF196612:DNF196632 DNF196634:DNF196641 DNF196644:DNF196651 DNF262148:DNF262168 DNF262170:DNF262177 DNF262180:DNF262187 DNF327684:DNF327704 DNF327706:DNF327713 DNF327716:DNF327723 DNF393220:DNF393240 DNF393242:DNF393249 DNF393252:DNF393259 DNF458756:DNF458776 DNF458778:DNF458785 DNF458788:DNF458795 DNF524292:DNF524312 DNF524314:DNF524321 DNF524324:DNF524331 DNF589828:DNF589848 DNF589850:DNF589857 DNF589860:DNF589867 DNF655364:DNF655384 DNF655386:DNF655393 DNF655396:DNF655403 DNF720900:DNF720920 DNF720922:DNF720929 DNF720932:DNF720939 DNF786436:DNF786456 DNF786458:DNF786465 DNF786468:DNF786475 DNF851972:DNF851992 DNF851994:DNF852001 DNF852004:DNF852011 DNF917508:DNF917528 DNF917530:DNF917537 DNF917540:DNF917547 DNF983044:DNF983064 DNF983066:DNF983073 DNF983076:DNF983083 DNH4:DNH21 DNH33:DNH34 DNH40:DNH46 DNH65540:DNH65557 DNH65569:DNH65570 DNH65576:DNH65582 DNH131076:DNH131093 DNH131105:DNH131106 DNH131112:DNH131118 DNH196612:DNH196629 DNH196641:DNH196642 DNH196648:DNH196654 DNH262148:DNH262165 DNH262177:DNH262178 DNH262184:DNH262190 DNH327684:DNH327701 DNH327713:DNH327714 DNH327720:DNH327726 DNH393220:DNH393237 DNH393249:DNH393250 DNH393256:DNH393262 DNH458756:DNH458773 DNH458785:DNH458786 DNH458792:DNH458798 DNH524292:DNH524309 DNH524321:DNH524322 DNH524328:DNH524334 DNH589828:DNH589845 DNH589857:DNH589858 DNH589864:DNH589870 DNH655364:DNH655381 DNH655393:DNH655394 DNH655400:DNH655406 DNH720900:DNH720917 DNH720929:DNH720930 DNH720936:DNH720942 DNH786436:DNH786453 DNH786465:DNH786466 DNH786472:DNH786478 DNH851972:DNH851989 DNH852001:DNH852002 DNH852008:DNH852014 DNH917508:DNH917525 DNH917537:DNH917538 DNH917544:DNH917550 DNH983044:DNH983061 DNH983073:DNH983074 DNH983080:DNH983086 DXB4:DXB24 DXB26:DXB33 DXB36:DXB43 DXB65540:DXB65560 DXB65562:DXB65569 DXB65572:DXB65579 DXB131076:DXB131096 DXB131098:DXB131105 DXB131108:DXB131115 DXB196612:DXB196632 DXB196634:DXB196641 DXB196644:DXB196651 DXB262148:DXB262168 DXB262170:DXB262177 DXB262180:DXB262187 DXB327684:DXB327704 DXB327706:DXB327713 DXB327716:DXB327723 DXB393220:DXB393240 DXB393242:DXB393249 DXB393252:DXB393259 DXB458756:DXB458776 DXB458778:DXB458785 DXB458788:DXB458795 DXB524292:DXB524312 DXB524314:DXB524321 DXB524324:DXB524331 DXB589828:DXB589848 DXB589850:DXB589857 DXB589860:DXB589867 DXB655364:DXB655384 DXB655386:DXB655393 DXB655396:DXB655403 DXB720900:DXB720920 DXB720922:DXB720929 DXB720932:DXB720939 DXB786436:DXB786456 DXB786458:DXB786465 DXB786468:DXB786475 DXB851972:DXB851992 DXB851994:DXB852001 DXB852004:DXB852011 DXB917508:DXB917528 DXB917530:DXB917537 DXB917540:DXB917547 DXB983044:DXB983064 DXB983066:DXB983073 DXB983076:DXB983083 DXD4:DXD21 DXD33:DXD34 DXD40:DXD46 DXD65540:DXD65557 DXD65569:DXD65570 DXD65576:DXD65582 DXD131076:DXD131093 DXD131105:DXD131106 DXD131112:DXD131118 DXD196612:DXD196629 DXD196641:DXD196642 DXD196648:DXD196654 DXD262148:DXD262165 DXD262177:DXD262178 DXD262184:DXD262190 DXD327684:DXD327701 DXD327713:DXD327714 DXD327720:DXD327726 DXD393220:DXD393237 DXD393249:DXD393250 DXD393256:DXD393262 DXD458756:DXD458773 DXD458785:DXD458786 DXD458792:DXD458798 DXD524292:DXD524309 DXD524321:DXD524322 DXD524328:DXD524334 DXD589828:DXD589845 DXD589857:DXD589858 DXD589864:DXD589870 DXD655364:DXD655381 DXD655393:DXD655394 DXD655400:DXD655406 DXD720900:DXD720917 DXD720929:DXD720930 DXD720936:DXD720942 DXD786436:DXD786453 DXD786465:DXD786466 DXD786472:DXD786478 DXD851972:DXD851989 DXD852001:DXD852002 DXD852008:DXD852014 DXD917508:DXD917525 DXD917537:DXD917538 DXD917544:DXD917550 DXD983044:DXD983061 DXD983073:DXD983074 DXD983080:DXD983086 EGX4:EGX24 EGX26:EGX33 EGX36:EGX43 EGX65540:EGX65560 EGX65562:EGX65569 EGX65572:EGX65579 EGX131076:EGX131096 EGX131098:EGX131105 EGX131108:EGX131115 EGX196612:EGX196632 EGX196634:EGX196641 EGX196644:EGX196651 EGX262148:EGX262168 EGX262170:EGX262177 EGX262180:EGX262187 EGX327684:EGX327704 EGX327706:EGX327713 EGX327716:EGX327723 EGX393220:EGX393240 EGX393242:EGX393249 EGX393252:EGX393259 EGX458756:EGX458776 EGX458778:EGX458785 EGX458788:EGX458795 EGX524292:EGX524312 EGX524314:EGX524321 EGX524324:EGX524331 EGX589828:EGX589848 EGX589850:EGX589857 EGX589860:EGX589867 EGX655364:EGX655384 EGX655386:EGX655393 EGX655396:EGX655403 EGX720900:EGX720920 EGX720922:EGX720929 EGX720932:EGX720939 EGX786436:EGX786456 EGX786458:EGX786465 EGX786468:EGX786475 EGX851972:EGX851992 EGX851994:EGX852001 EGX852004:EGX852011 EGX917508:EGX917528 EGX917530:EGX917537 EGX917540:EGX917547 EGX983044:EGX983064 EGX983066:EGX983073 EGX983076:EGX983083 EGZ4:EGZ21 EGZ33:EGZ34 EGZ40:EGZ46 EGZ65540:EGZ65557 EGZ65569:EGZ65570 EGZ65576:EGZ65582 EGZ131076:EGZ131093 EGZ131105:EGZ131106 EGZ131112:EGZ131118 EGZ196612:EGZ196629 EGZ196641:EGZ196642 EGZ196648:EGZ196654 EGZ262148:EGZ262165 EGZ262177:EGZ262178 EGZ262184:EGZ262190 EGZ327684:EGZ327701 EGZ327713:EGZ327714 EGZ327720:EGZ327726 EGZ393220:EGZ393237 EGZ393249:EGZ393250 EGZ393256:EGZ393262 EGZ458756:EGZ458773 EGZ458785:EGZ458786 EGZ458792:EGZ458798 EGZ524292:EGZ524309 EGZ524321:EGZ524322 EGZ524328:EGZ524334 EGZ589828:EGZ589845 EGZ589857:EGZ589858 EGZ589864:EGZ589870 EGZ655364:EGZ655381 EGZ655393:EGZ655394 EGZ655400:EGZ655406 EGZ720900:EGZ720917 EGZ720929:EGZ720930 EGZ720936:EGZ720942 EGZ786436:EGZ786453 EGZ786465:EGZ786466 EGZ786472:EGZ786478 EGZ851972:EGZ851989 EGZ852001:EGZ852002 EGZ852008:EGZ852014 EGZ917508:EGZ917525 EGZ917537:EGZ917538 EGZ917544:EGZ917550 EGZ983044:EGZ983061 EGZ983073:EGZ983074 EGZ983080:EGZ983086 EQT4:EQT24 EQT26:EQT33 EQT36:EQT43 EQT65540:EQT65560 EQT65562:EQT65569 EQT65572:EQT65579 EQT131076:EQT131096 EQT131098:EQT131105 EQT131108:EQT131115 EQT196612:EQT196632 EQT196634:EQT196641 EQT196644:EQT196651 EQT262148:EQT262168 EQT262170:EQT262177 EQT262180:EQT262187 EQT327684:EQT327704 EQT327706:EQT327713 EQT327716:EQT327723 EQT393220:EQT393240 EQT393242:EQT393249 EQT393252:EQT393259 EQT458756:EQT458776 EQT458778:EQT458785 EQT458788:EQT458795 EQT524292:EQT524312 EQT524314:EQT524321 EQT524324:EQT524331 EQT589828:EQT589848 EQT589850:EQT589857 EQT589860:EQT589867 EQT655364:EQT655384 EQT655386:EQT655393 EQT655396:EQT655403 EQT720900:EQT720920 EQT720922:EQT720929 EQT720932:EQT720939 EQT786436:EQT786456 EQT786458:EQT786465 EQT786468:EQT786475 EQT851972:EQT851992 EQT851994:EQT852001 EQT852004:EQT852011 EQT917508:EQT917528 EQT917530:EQT917537 EQT917540:EQT917547 EQT983044:EQT983064 EQT983066:EQT983073 EQT983076:EQT983083 EQV4:EQV21 EQV33:EQV34 EQV40:EQV46 EQV65540:EQV65557 EQV65569:EQV65570 EQV65576:EQV65582 EQV131076:EQV131093 EQV131105:EQV131106 EQV131112:EQV131118 EQV196612:EQV196629 EQV196641:EQV196642 EQV196648:EQV196654 EQV262148:EQV262165 EQV262177:EQV262178 EQV262184:EQV262190 EQV327684:EQV327701 EQV327713:EQV327714 EQV327720:EQV327726 EQV393220:EQV393237 EQV393249:EQV393250 EQV393256:EQV393262 EQV458756:EQV458773 EQV458785:EQV458786 EQV458792:EQV458798 EQV524292:EQV524309 EQV524321:EQV524322 EQV524328:EQV524334 EQV589828:EQV589845 EQV589857:EQV589858 EQV589864:EQV589870 EQV655364:EQV655381 EQV655393:EQV655394 EQV655400:EQV655406 EQV720900:EQV720917 EQV720929:EQV720930 EQV720936:EQV720942 EQV786436:EQV786453 EQV786465:EQV786466 EQV786472:EQV786478 EQV851972:EQV851989 EQV852001:EQV852002 EQV852008:EQV852014 EQV917508:EQV917525 EQV917537:EQV917538 EQV917544:EQV917550 EQV983044:EQV983061 EQV983073:EQV983074 EQV983080:EQV983086 FAP4:FAP24 FAP26:FAP33 FAP36:FAP43 FAP65540:FAP65560 FAP65562:FAP65569 FAP65572:FAP65579 FAP131076:FAP131096 FAP131098:FAP131105 FAP131108:FAP131115 FAP196612:FAP196632 FAP196634:FAP196641 FAP196644:FAP196651 FAP262148:FAP262168 FAP262170:FAP262177 FAP262180:FAP262187 FAP327684:FAP327704 FAP327706:FAP327713 FAP327716:FAP327723 FAP393220:FAP393240 FAP393242:FAP393249 FAP393252:FAP393259 FAP458756:FAP458776 FAP458778:FAP458785 FAP458788:FAP458795 FAP524292:FAP524312 FAP524314:FAP524321 FAP524324:FAP524331 FAP589828:FAP589848 FAP589850:FAP589857 FAP589860:FAP589867 FAP655364:FAP655384 FAP655386:FAP655393 FAP655396:FAP655403 FAP720900:FAP720920 FAP720922:FAP720929 FAP720932:FAP720939 FAP786436:FAP786456 FAP786458:FAP786465 FAP786468:FAP786475 FAP851972:FAP851992 FAP851994:FAP852001 FAP852004:FAP852011 FAP917508:FAP917528 FAP917530:FAP917537 FAP917540:FAP917547 FAP983044:FAP983064 FAP983066:FAP983073 FAP983076:FAP983083 FAR4:FAR21 FAR33:FAR34 FAR40:FAR46 FAR65540:FAR65557 FAR65569:FAR65570 FAR65576:FAR65582 FAR131076:FAR131093 FAR131105:FAR131106 FAR131112:FAR131118 FAR196612:FAR196629 FAR196641:FAR196642 FAR196648:FAR196654 FAR262148:FAR262165 FAR262177:FAR262178 FAR262184:FAR262190 FAR327684:FAR327701 FAR327713:FAR327714 FAR327720:FAR327726 FAR393220:FAR393237 FAR393249:FAR393250 FAR393256:FAR393262 FAR458756:FAR458773 FAR458785:FAR458786 FAR458792:FAR458798 FAR524292:FAR524309 FAR524321:FAR524322 FAR524328:FAR524334 FAR589828:FAR589845 FAR589857:FAR589858 FAR589864:FAR589870 FAR655364:FAR655381 FAR655393:FAR655394 FAR655400:FAR655406 FAR720900:FAR720917 FAR720929:FAR720930 FAR720936:FAR720942 FAR786436:FAR786453 FAR786465:FAR786466 FAR786472:FAR786478 FAR851972:FAR851989 FAR852001:FAR852002 FAR852008:FAR852014 FAR917508:FAR917525 FAR917537:FAR917538 FAR917544:FAR917550 FAR983044:FAR983061 FAR983073:FAR983074 FAR983080:FAR983086 FKL4:FKL24 FKL26:FKL33 FKL36:FKL43 FKL65540:FKL65560 FKL65562:FKL65569 FKL65572:FKL65579 FKL131076:FKL131096 FKL131098:FKL131105 FKL131108:FKL131115 FKL196612:FKL196632 FKL196634:FKL196641 FKL196644:FKL196651 FKL262148:FKL262168 FKL262170:FKL262177 FKL262180:FKL262187 FKL327684:FKL327704 FKL327706:FKL327713 FKL327716:FKL327723 FKL393220:FKL393240 FKL393242:FKL393249 FKL393252:FKL393259 FKL458756:FKL458776 FKL458778:FKL458785 FKL458788:FKL458795 FKL524292:FKL524312 FKL524314:FKL524321 FKL524324:FKL524331 FKL589828:FKL589848 FKL589850:FKL589857 FKL589860:FKL589867 FKL655364:FKL655384 FKL655386:FKL655393 FKL655396:FKL655403 FKL720900:FKL720920 FKL720922:FKL720929 FKL720932:FKL720939 FKL786436:FKL786456 FKL786458:FKL786465 FKL786468:FKL786475 FKL851972:FKL851992 FKL851994:FKL852001 FKL852004:FKL852011 FKL917508:FKL917528 FKL917530:FKL917537 FKL917540:FKL917547 FKL983044:FKL983064 FKL983066:FKL983073 FKL983076:FKL983083 FKN4:FKN21 FKN33:FKN34 FKN40:FKN46 FKN65540:FKN65557 FKN65569:FKN65570 FKN65576:FKN65582 FKN131076:FKN131093 FKN131105:FKN131106 FKN131112:FKN131118 FKN196612:FKN196629 FKN196641:FKN196642 FKN196648:FKN196654 FKN262148:FKN262165 FKN262177:FKN262178 FKN262184:FKN262190 FKN327684:FKN327701 FKN327713:FKN327714 FKN327720:FKN327726 FKN393220:FKN393237 FKN393249:FKN393250 FKN393256:FKN393262 FKN458756:FKN458773 FKN458785:FKN458786 FKN458792:FKN458798 FKN524292:FKN524309 FKN524321:FKN524322 FKN524328:FKN524334 FKN589828:FKN589845 FKN589857:FKN589858 FKN589864:FKN589870 FKN655364:FKN655381 FKN655393:FKN655394 FKN655400:FKN655406 FKN720900:FKN720917 FKN720929:FKN720930 FKN720936:FKN720942 FKN786436:FKN786453 FKN786465:FKN786466 FKN786472:FKN786478 FKN851972:FKN851989 FKN852001:FKN852002 FKN852008:FKN852014 FKN917508:FKN917525 FKN917537:FKN917538 FKN917544:FKN917550 FKN983044:FKN983061 FKN983073:FKN983074 FKN983080:FKN983086 FUH4:FUH24 FUH26:FUH33 FUH36:FUH43 FUH65540:FUH65560 FUH65562:FUH65569 FUH65572:FUH65579 FUH131076:FUH131096 FUH131098:FUH131105 FUH131108:FUH131115 FUH196612:FUH196632 FUH196634:FUH196641 FUH196644:FUH196651 FUH262148:FUH262168 FUH262170:FUH262177 FUH262180:FUH262187 FUH327684:FUH327704 FUH327706:FUH327713 FUH327716:FUH327723 FUH393220:FUH393240 FUH393242:FUH393249 FUH393252:FUH393259 FUH458756:FUH458776 FUH458778:FUH458785 FUH458788:FUH458795 FUH524292:FUH524312 FUH524314:FUH524321 FUH524324:FUH524331 FUH589828:FUH589848 FUH589850:FUH589857 FUH589860:FUH589867 FUH655364:FUH655384 FUH655386:FUH655393 FUH655396:FUH655403 FUH720900:FUH720920 FUH720922:FUH720929 FUH720932:FUH720939 FUH786436:FUH786456 FUH786458:FUH786465 FUH786468:FUH786475 FUH851972:FUH851992 FUH851994:FUH852001 FUH852004:FUH852011 FUH917508:FUH917528 FUH917530:FUH917537 FUH917540:FUH917547 FUH983044:FUH983064 FUH983066:FUH983073 FUH983076:FUH983083 FUJ4:FUJ21 FUJ33:FUJ34 FUJ40:FUJ46 FUJ65540:FUJ65557 FUJ65569:FUJ65570 FUJ65576:FUJ65582 FUJ131076:FUJ131093 FUJ131105:FUJ131106 FUJ131112:FUJ131118 FUJ196612:FUJ196629 FUJ196641:FUJ196642 FUJ196648:FUJ196654 FUJ262148:FUJ262165 FUJ262177:FUJ262178 FUJ262184:FUJ262190 FUJ327684:FUJ327701 FUJ327713:FUJ327714 FUJ327720:FUJ327726 FUJ393220:FUJ393237 FUJ393249:FUJ393250 FUJ393256:FUJ393262 FUJ458756:FUJ458773 FUJ458785:FUJ458786 FUJ458792:FUJ458798 FUJ524292:FUJ524309 FUJ524321:FUJ524322 FUJ524328:FUJ524334 FUJ589828:FUJ589845 FUJ589857:FUJ589858 FUJ589864:FUJ589870 FUJ655364:FUJ655381 FUJ655393:FUJ655394 FUJ655400:FUJ655406 FUJ720900:FUJ720917 FUJ720929:FUJ720930 FUJ720936:FUJ720942 FUJ786436:FUJ786453 FUJ786465:FUJ786466 FUJ786472:FUJ786478 FUJ851972:FUJ851989 FUJ852001:FUJ852002 FUJ852008:FUJ852014 FUJ917508:FUJ917525 FUJ917537:FUJ917538 FUJ917544:FUJ917550 FUJ983044:FUJ983061 FUJ983073:FUJ983074 FUJ983080:FUJ983086 GED4:GED24 GED26:GED33 GED36:GED43 GED65540:GED65560 GED65562:GED65569 GED65572:GED65579 GED131076:GED131096 GED131098:GED131105 GED131108:GED131115 GED196612:GED196632 GED196634:GED196641 GED196644:GED196651 GED262148:GED262168 GED262170:GED262177 GED262180:GED262187 GED327684:GED327704 GED327706:GED327713 GED327716:GED327723 GED393220:GED393240 GED393242:GED393249 GED393252:GED393259 GED458756:GED458776 GED458778:GED458785 GED458788:GED458795 GED524292:GED524312 GED524314:GED524321 GED524324:GED524331 GED589828:GED589848 GED589850:GED589857 GED589860:GED589867 GED655364:GED655384 GED655386:GED655393 GED655396:GED655403 GED720900:GED720920 GED720922:GED720929 GED720932:GED720939 GED786436:GED786456 GED786458:GED786465 GED786468:GED786475 GED851972:GED851992 GED851994:GED852001 GED852004:GED852011 GED917508:GED917528 GED917530:GED917537 GED917540:GED917547 GED983044:GED983064 GED983066:GED983073 GED983076:GED983083 GEF4:GEF21 GEF33:GEF34 GEF40:GEF46 GEF65540:GEF65557 GEF65569:GEF65570 GEF65576:GEF65582 GEF131076:GEF131093 GEF131105:GEF131106 GEF131112:GEF131118 GEF196612:GEF196629 GEF196641:GEF196642 GEF196648:GEF196654 GEF262148:GEF262165 GEF262177:GEF262178 GEF262184:GEF262190 GEF327684:GEF327701 GEF327713:GEF327714 GEF327720:GEF327726 GEF393220:GEF393237 GEF393249:GEF393250 GEF393256:GEF393262 GEF458756:GEF458773 GEF458785:GEF458786 GEF458792:GEF458798 GEF524292:GEF524309 GEF524321:GEF524322 GEF524328:GEF524334 GEF589828:GEF589845 GEF589857:GEF589858 GEF589864:GEF589870 GEF655364:GEF655381 GEF655393:GEF655394 GEF655400:GEF655406 GEF720900:GEF720917 GEF720929:GEF720930 GEF720936:GEF720942 GEF786436:GEF786453 GEF786465:GEF786466 GEF786472:GEF786478 GEF851972:GEF851989 GEF852001:GEF852002 GEF852008:GEF852014 GEF917508:GEF917525 GEF917537:GEF917538 GEF917544:GEF917550 GEF983044:GEF983061 GEF983073:GEF983074 GEF983080:GEF983086 GNZ4:GNZ24 GNZ26:GNZ33 GNZ36:GNZ43 GNZ65540:GNZ65560 GNZ65562:GNZ65569 GNZ65572:GNZ65579 GNZ131076:GNZ131096 GNZ131098:GNZ131105 GNZ131108:GNZ131115 GNZ196612:GNZ196632 GNZ196634:GNZ196641 GNZ196644:GNZ196651 GNZ262148:GNZ262168 GNZ262170:GNZ262177 GNZ262180:GNZ262187 GNZ327684:GNZ327704 GNZ327706:GNZ327713 GNZ327716:GNZ327723 GNZ393220:GNZ393240 GNZ393242:GNZ393249 GNZ393252:GNZ393259 GNZ458756:GNZ458776 GNZ458778:GNZ458785 GNZ458788:GNZ458795 GNZ524292:GNZ524312 GNZ524314:GNZ524321 GNZ524324:GNZ524331 GNZ589828:GNZ589848 GNZ589850:GNZ589857 GNZ589860:GNZ589867 GNZ655364:GNZ655384 GNZ655386:GNZ655393 GNZ655396:GNZ655403 GNZ720900:GNZ720920 GNZ720922:GNZ720929 GNZ720932:GNZ720939 GNZ786436:GNZ786456 GNZ786458:GNZ786465 GNZ786468:GNZ786475 GNZ851972:GNZ851992 GNZ851994:GNZ852001 GNZ852004:GNZ852011 GNZ917508:GNZ917528 GNZ917530:GNZ917537 GNZ917540:GNZ917547 GNZ983044:GNZ983064 GNZ983066:GNZ983073 GNZ983076:GNZ983083 GOB4:GOB21 GOB33:GOB34 GOB40:GOB46 GOB65540:GOB65557 GOB65569:GOB65570 GOB65576:GOB65582 GOB131076:GOB131093 GOB131105:GOB131106 GOB131112:GOB131118 GOB196612:GOB196629 GOB196641:GOB196642 GOB196648:GOB196654 GOB262148:GOB262165 GOB262177:GOB262178 GOB262184:GOB262190 GOB327684:GOB327701 GOB327713:GOB327714 GOB327720:GOB327726 GOB393220:GOB393237 GOB393249:GOB393250 GOB393256:GOB393262 GOB458756:GOB458773 GOB458785:GOB458786 GOB458792:GOB458798 GOB524292:GOB524309 GOB524321:GOB524322 GOB524328:GOB524334 GOB589828:GOB589845 GOB589857:GOB589858 GOB589864:GOB589870 GOB655364:GOB655381 GOB655393:GOB655394 GOB655400:GOB655406 GOB720900:GOB720917 GOB720929:GOB720930 GOB720936:GOB720942 GOB786436:GOB786453 GOB786465:GOB786466 GOB786472:GOB786478 GOB851972:GOB851989 GOB852001:GOB852002 GOB852008:GOB852014 GOB917508:GOB917525 GOB917537:GOB917538 GOB917544:GOB917550 GOB983044:GOB983061 GOB983073:GOB983074 GOB983080:GOB983086 GXV4:GXV24 GXV26:GXV33 GXV36:GXV43 GXV65540:GXV65560 GXV65562:GXV65569 GXV65572:GXV65579 GXV131076:GXV131096 GXV131098:GXV131105 GXV131108:GXV131115 GXV196612:GXV196632 GXV196634:GXV196641 GXV196644:GXV196651 GXV262148:GXV262168 GXV262170:GXV262177 GXV262180:GXV262187 GXV327684:GXV327704 GXV327706:GXV327713 GXV327716:GXV327723 GXV393220:GXV393240 GXV393242:GXV393249 GXV393252:GXV393259 GXV458756:GXV458776 GXV458778:GXV458785 GXV458788:GXV458795 GXV524292:GXV524312 GXV524314:GXV524321 GXV524324:GXV524331 GXV589828:GXV589848 GXV589850:GXV589857 GXV589860:GXV589867 GXV655364:GXV655384 GXV655386:GXV655393 GXV655396:GXV655403 GXV720900:GXV720920 GXV720922:GXV720929 GXV720932:GXV720939 GXV786436:GXV786456 GXV786458:GXV786465 GXV786468:GXV786475 GXV851972:GXV851992 GXV851994:GXV852001 GXV852004:GXV852011 GXV917508:GXV917528 GXV917530:GXV917537 GXV917540:GXV917547 GXV983044:GXV983064 GXV983066:GXV983073 GXV983076:GXV983083 GXX4:GXX21 GXX33:GXX34 GXX40:GXX46 GXX65540:GXX65557 GXX65569:GXX65570 GXX65576:GXX65582 GXX131076:GXX131093 GXX131105:GXX131106 GXX131112:GXX131118 GXX196612:GXX196629 GXX196641:GXX196642 GXX196648:GXX196654 GXX262148:GXX262165 GXX262177:GXX262178 GXX262184:GXX262190 GXX327684:GXX327701 GXX327713:GXX327714 GXX327720:GXX327726 GXX393220:GXX393237 GXX393249:GXX393250 GXX393256:GXX393262 GXX458756:GXX458773 GXX458785:GXX458786 GXX458792:GXX458798 GXX524292:GXX524309 GXX524321:GXX524322 GXX524328:GXX524334 GXX589828:GXX589845 GXX589857:GXX589858 GXX589864:GXX589870 GXX655364:GXX655381 GXX655393:GXX655394 GXX655400:GXX655406 GXX720900:GXX720917 GXX720929:GXX720930 GXX720936:GXX720942 GXX786436:GXX786453 GXX786465:GXX786466 GXX786472:GXX786478 GXX851972:GXX851989 GXX852001:GXX852002 GXX852008:GXX852014 GXX917508:GXX917525 GXX917537:GXX917538 GXX917544:GXX917550 GXX983044:GXX983061 GXX983073:GXX983074 GXX983080:GXX983086 HHR4:HHR24 HHR26:HHR33 HHR36:HHR43 HHR65540:HHR65560 HHR65562:HHR65569 HHR65572:HHR65579 HHR131076:HHR131096 HHR131098:HHR131105 HHR131108:HHR131115 HHR196612:HHR196632 HHR196634:HHR196641 HHR196644:HHR196651 HHR262148:HHR262168 HHR262170:HHR262177 HHR262180:HHR262187 HHR327684:HHR327704 HHR327706:HHR327713 HHR327716:HHR327723 HHR393220:HHR393240 HHR393242:HHR393249 HHR393252:HHR393259 HHR458756:HHR458776 HHR458778:HHR458785 HHR458788:HHR458795 HHR524292:HHR524312 HHR524314:HHR524321 HHR524324:HHR524331 HHR589828:HHR589848 HHR589850:HHR589857 HHR589860:HHR589867 HHR655364:HHR655384 HHR655386:HHR655393 HHR655396:HHR655403 HHR720900:HHR720920 HHR720922:HHR720929 HHR720932:HHR720939 HHR786436:HHR786456 HHR786458:HHR786465 HHR786468:HHR786475 HHR851972:HHR851992 HHR851994:HHR852001 HHR852004:HHR852011 HHR917508:HHR917528 HHR917530:HHR917537 HHR917540:HHR917547 HHR983044:HHR983064 HHR983066:HHR983073 HHR983076:HHR983083 HHT4:HHT21 HHT33:HHT34 HHT40:HHT46 HHT65540:HHT65557 HHT65569:HHT65570 HHT65576:HHT65582 HHT131076:HHT131093 HHT131105:HHT131106 HHT131112:HHT131118 HHT196612:HHT196629 HHT196641:HHT196642 HHT196648:HHT196654 HHT262148:HHT262165 HHT262177:HHT262178 HHT262184:HHT262190 HHT327684:HHT327701 HHT327713:HHT327714 HHT327720:HHT327726 HHT393220:HHT393237 HHT393249:HHT393250 HHT393256:HHT393262 HHT458756:HHT458773 HHT458785:HHT458786 HHT458792:HHT458798 HHT524292:HHT524309 HHT524321:HHT524322 HHT524328:HHT524334 HHT589828:HHT589845 HHT589857:HHT589858 HHT589864:HHT589870 HHT655364:HHT655381 HHT655393:HHT655394 HHT655400:HHT655406 HHT720900:HHT720917 HHT720929:HHT720930 HHT720936:HHT720942 HHT786436:HHT786453 HHT786465:HHT786466 HHT786472:HHT786478 HHT851972:HHT851989 HHT852001:HHT852002 HHT852008:HHT852014 HHT917508:HHT917525 HHT917537:HHT917538 HHT917544:HHT917550 HHT983044:HHT983061 HHT983073:HHT983074 HHT983080:HHT983086 HRN4:HRN24 HRN26:HRN33 HRN36:HRN43 HRN65540:HRN65560 HRN65562:HRN65569 HRN65572:HRN65579 HRN131076:HRN131096 HRN131098:HRN131105 HRN131108:HRN131115 HRN196612:HRN196632 HRN196634:HRN196641 HRN196644:HRN196651 HRN262148:HRN262168 HRN262170:HRN262177 HRN262180:HRN262187 HRN327684:HRN327704 HRN327706:HRN327713 HRN327716:HRN327723 HRN393220:HRN393240 HRN393242:HRN393249 HRN393252:HRN393259 HRN458756:HRN458776 HRN458778:HRN458785 HRN458788:HRN458795 HRN524292:HRN524312 HRN524314:HRN524321 HRN524324:HRN524331 HRN589828:HRN589848 HRN589850:HRN589857 HRN589860:HRN589867 HRN655364:HRN655384 HRN655386:HRN655393 HRN655396:HRN655403 HRN720900:HRN720920 HRN720922:HRN720929 HRN720932:HRN720939 HRN786436:HRN786456 HRN786458:HRN786465 HRN786468:HRN786475 HRN851972:HRN851992 HRN851994:HRN852001 HRN852004:HRN852011 HRN917508:HRN917528 HRN917530:HRN917537 HRN917540:HRN917547 HRN983044:HRN983064 HRN983066:HRN983073 HRN983076:HRN983083 HRP4:HRP21 HRP33:HRP34 HRP40:HRP46 HRP65540:HRP65557 HRP65569:HRP65570 HRP65576:HRP65582 HRP131076:HRP131093 HRP131105:HRP131106 HRP131112:HRP131118 HRP196612:HRP196629 HRP196641:HRP196642 HRP196648:HRP196654 HRP262148:HRP262165 HRP262177:HRP262178 HRP262184:HRP262190 HRP327684:HRP327701 HRP327713:HRP327714 HRP327720:HRP327726 HRP393220:HRP393237 HRP393249:HRP393250 HRP393256:HRP393262 HRP458756:HRP458773 HRP458785:HRP458786 HRP458792:HRP458798 HRP524292:HRP524309 HRP524321:HRP524322 HRP524328:HRP524334 HRP589828:HRP589845 HRP589857:HRP589858 HRP589864:HRP589870 HRP655364:HRP655381 HRP655393:HRP655394 HRP655400:HRP655406 HRP720900:HRP720917 HRP720929:HRP720930 HRP720936:HRP720942 HRP786436:HRP786453 HRP786465:HRP786466 HRP786472:HRP786478 HRP851972:HRP851989 HRP852001:HRP852002 HRP852008:HRP852014 HRP917508:HRP917525 HRP917537:HRP917538 HRP917544:HRP917550 HRP983044:HRP983061 HRP983073:HRP983074 HRP983080:HRP983086 IBJ4:IBJ24 IBJ26:IBJ33 IBJ36:IBJ43 IBJ65540:IBJ65560 IBJ65562:IBJ65569 IBJ65572:IBJ65579 IBJ131076:IBJ131096 IBJ131098:IBJ131105 IBJ131108:IBJ131115 IBJ196612:IBJ196632 IBJ196634:IBJ196641 IBJ196644:IBJ196651 IBJ262148:IBJ262168 IBJ262170:IBJ262177 IBJ262180:IBJ262187 IBJ327684:IBJ327704 IBJ327706:IBJ327713 IBJ327716:IBJ327723 IBJ393220:IBJ393240 IBJ393242:IBJ393249 IBJ393252:IBJ393259 IBJ458756:IBJ458776 IBJ458778:IBJ458785 IBJ458788:IBJ458795 IBJ524292:IBJ524312 IBJ524314:IBJ524321 IBJ524324:IBJ524331 IBJ589828:IBJ589848 IBJ589850:IBJ589857 IBJ589860:IBJ589867 IBJ655364:IBJ655384 IBJ655386:IBJ655393 IBJ655396:IBJ655403 IBJ720900:IBJ720920 IBJ720922:IBJ720929 IBJ720932:IBJ720939 IBJ786436:IBJ786456 IBJ786458:IBJ786465 IBJ786468:IBJ786475 IBJ851972:IBJ851992 IBJ851994:IBJ852001 IBJ852004:IBJ852011 IBJ917508:IBJ917528 IBJ917530:IBJ917537 IBJ917540:IBJ917547 IBJ983044:IBJ983064 IBJ983066:IBJ983073 IBJ983076:IBJ983083 IBL4:IBL21 IBL33:IBL34 IBL40:IBL46 IBL65540:IBL65557 IBL65569:IBL65570 IBL65576:IBL65582 IBL131076:IBL131093 IBL131105:IBL131106 IBL131112:IBL131118 IBL196612:IBL196629 IBL196641:IBL196642 IBL196648:IBL196654 IBL262148:IBL262165 IBL262177:IBL262178 IBL262184:IBL262190 IBL327684:IBL327701 IBL327713:IBL327714 IBL327720:IBL327726 IBL393220:IBL393237 IBL393249:IBL393250 IBL393256:IBL393262 IBL458756:IBL458773 IBL458785:IBL458786 IBL458792:IBL458798 IBL524292:IBL524309 IBL524321:IBL524322 IBL524328:IBL524334 IBL589828:IBL589845 IBL589857:IBL589858 IBL589864:IBL589870 IBL655364:IBL655381 IBL655393:IBL655394 IBL655400:IBL655406 IBL720900:IBL720917 IBL720929:IBL720930 IBL720936:IBL720942 IBL786436:IBL786453 IBL786465:IBL786466 IBL786472:IBL786478 IBL851972:IBL851989 IBL852001:IBL852002 IBL852008:IBL852014 IBL917508:IBL917525 IBL917537:IBL917538 IBL917544:IBL917550 IBL983044:IBL983061 IBL983073:IBL983074 IBL983080:IBL983086 ILF4:ILF24 ILF26:ILF33 ILF36:ILF43 ILF65540:ILF65560 ILF65562:ILF65569 ILF65572:ILF65579 ILF131076:ILF131096 ILF131098:ILF131105 ILF131108:ILF131115 ILF196612:ILF196632 ILF196634:ILF196641 ILF196644:ILF196651 ILF262148:ILF262168 ILF262170:ILF262177 ILF262180:ILF262187 ILF327684:ILF327704 ILF327706:ILF327713 ILF327716:ILF327723 ILF393220:ILF393240 ILF393242:ILF393249 ILF393252:ILF393259 ILF458756:ILF458776 ILF458778:ILF458785 ILF458788:ILF458795 ILF524292:ILF524312 ILF524314:ILF524321 ILF524324:ILF524331 ILF589828:ILF589848 ILF589850:ILF589857 ILF589860:ILF589867 ILF655364:ILF655384 ILF655386:ILF655393 ILF655396:ILF655403 ILF720900:ILF720920 ILF720922:ILF720929 ILF720932:ILF720939 ILF786436:ILF786456 ILF786458:ILF786465 ILF786468:ILF786475 ILF851972:ILF851992 ILF851994:ILF852001 ILF852004:ILF852011 ILF917508:ILF917528 ILF917530:ILF917537 ILF917540:ILF917547 ILF983044:ILF983064 ILF983066:ILF983073 ILF983076:ILF983083 ILH4:ILH21 ILH33:ILH34 ILH40:ILH46 ILH65540:ILH65557 ILH65569:ILH65570 ILH65576:ILH65582 ILH131076:ILH131093 ILH131105:ILH131106 ILH131112:ILH131118 ILH196612:ILH196629 ILH196641:ILH196642 ILH196648:ILH196654 ILH262148:ILH262165 ILH262177:ILH262178 ILH262184:ILH262190 ILH327684:ILH327701 ILH327713:ILH327714 ILH327720:ILH327726 ILH393220:ILH393237 ILH393249:ILH393250 ILH393256:ILH393262 ILH458756:ILH458773 ILH458785:ILH458786 ILH458792:ILH458798 ILH524292:ILH524309 ILH524321:ILH524322 ILH524328:ILH524334 ILH589828:ILH589845 ILH589857:ILH589858 ILH589864:ILH589870 ILH655364:ILH655381 ILH655393:ILH655394 ILH655400:ILH655406 ILH720900:ILH720917 ILH720929:ILH720930 ILH720936:ILH720942 ILH786436:ILH786453 ILH786465:ILH786466 ILH786472:ILH786478 ILH851972:ILH851989 ILH852001:ILH852002 ILH852008:ILH852014 ILH917508:ILH917525 ILH917537:ILH917538 ILH917544:ILH917550 ILH983044:ILH983061 ILH983073:ILH983074 ILH983080:ILH983086 IVB4:IVB24 IVB26:IVB33 IVB36:IVB43 IVB65540:IVB65560 IVB65562:IVB65569 IVB65572:IVB65579 IVB131076:IVB131096 IVB131098:IVB131105 IVB131108:IVB131115 IVB196612:IVB196632 IVB196634:IVB196641 IVB196644:IVB196651 IVB262148:IVB262168 IVB262170:IVB262177 IVB262180:IVB262187 IVB327684:IVB327704 IVB327706:IVB327713 IVB327716:IVB327723 IVB393220:IVB393240 IVB393242:IVB393249 IVB393252:IVB393259 IVB458756:IVB458776 IVB458778:IVB458785 IVB458788:IVB458795 IVB524292:IVB524312 IVB524314:IVB524321 IVB524324:IVB524331 IVB589828:IVB589848 IVB589850:IVB589857 IVB589860:IVB589867 IVB655364:IVB655384 IVB655386:IVB655393 IVB655396:IVB655403 IVB720900:IVB720920 IVB720922:IVB720929 IVB720932:IVB720939 IVB786436:IVB786456 IVB786458:IVB786465 IVB786468:IVB786475 IVB851972:IVB851992 IVB851994:IVB852001 IVB852004:IVB852011 IVB917508:IVB917528 IVB917530:IVB917537 IVB917540:IVB917547 IVB983044:IVB983064 IVB983066:IVB983073 IVB983076:IVB983083 IVD4:IVD21 IVD33:IVD34 IVD40:IVD46 IVD65540:IVD65557 IVD65569:IVD65570 IVD65576:IVD65582 IVD131076:IVD131093 IVD131105:IVD131106 IVD131112:IVD131118 IVD196612:IVD196629 IVD196641:IVD196642 IVD196648:IVD196654 IVD262148:IVD262165 IVD262177:IVD262178 IVD262184:IVD262190 IVD327684:IVD327701 IVD327713:IVD327714 IVD327720:IVD327726 IVD393220:IVD393237 IVD393249:IVD393250 IVD393256:IVD393262 IVD458756:IVD458773 IVD458785:IVD458786 IVD458792:IVD458798 IVD524292:IVD524309 IVD524321:IVD524322 IVD524328:IVD524334 IVD589828:IVD589845 IVD589857:IVD589858 IVD589864:IVD589870 IVD655364:IVD655381 IVD655393:IVD655394 IVD655400:IVD655406 IVD720900:IVD720917 IVD720929:IVD720930 IVD720936:IVD720942 IVD786436:IVD786453 IVD786465:IVD786466 IVD786472:IVD786478 IVD851972:IVD851989 IVD852001:IVD852002 IVD852008:IVD852014 IVD917508:IVD917525 IVD917537:IVD917538 IVD917544:IVD917550 IVD983044:IVD983061 IVD983073:IVD983074 IVD983080:IVD983086 JEX4:JEX24 JEX26:JEX33 JEX36:JEX43 JEX65540:JEX65560 JEX65562:JEX65569 JEX65572:JEX65579 JEX131076:JEX131096 JEX131098:JEX131105 JEX131108:JEX131115 JEX196612:JEX196632 JEX196634:JEX196641 JEX196644:JEX196651 JEX262148:JEX262168 JEX262170:JEX262177 JEX262180:JEX262187 JEX327684:JEX327704 JEX327706:JEX327713 JEX327716:JEX327723 JEX393220:JEX393240 JEX393242:JEX393249 JEX393252:JEX393259 JEX458756:JEX458776 JEX458778:JEX458785 JEX458788:JEX458795 JEX524292:JEX524312 JEX524314:JEX524321 JEX524324:JEX524331 JEX589828:JEX589848 JEX589850:JEX589857 JEX589860:JEX589867 JEX655364:JEX655384 JEX655386:JEX655393 JEX655396:JEX655403 JEX720900:JEX720920 JEX720922:JEX720929 JEX720932:JEX720939 JEX786436:JEX786456 JEX786458:JEX786465 JEX786468:JEX786475 JEX851972:JEX851992 JEX851994:JEX852001 JEX852004:JEX852011 JEX917508:JEX917528 JEX917530:JEX917537 JEX917540:JEX917547 JEX983044:JEX983064 JEX983066:JEX983073 JEX983076:JEX983083 JEZ4:JEZ21 JEZ33:JEZ34 JEZ40:JEZ46 JEZ65540:JEZ65557 JEZ65569:JEZ65570 JEZ65576:JEZ65582 JEZ131076:JEZ131093 JEZ131105:JEZ131106 JEZ131112:JEZ131118 JEZ196612:JEZ196629 JEZ196641:JEZ196642 JEZ196648:JEZ196654 JEZ262148:JEZ262165 JEZ262177:JEZ262178 JEZ262184:JEZ262190 JEZ327684:JEZ327701 JEZ327713:JEZ327714 JEZ327720:JEZ327726 JEZ393220:JEZ393237 JEZ393249:JEZ393250 JEZ393256:JEZ393262 JEZ458756:JEZ458773 JEZ458785:JEZ458786 JEZ458792:JEZ458798 JEZ524292:JEZ524309 JEZ524321:JEZ524322 JEZ524328:JEZ524334 JEZ589828:JEZ589845 JEZ589857:JEZ589858 JEZ589864:JEZ589870 JEZ655364:JEZ655381 JEZ655393:JEZ655394 JEZ655400:JEZ655406 JEZ720900:JEZ720917 JEZ720929:JEZ720930 JEZ720936:JEZ720942 JEZ786436:JEZ786453 JEZ786465:JEZ786466 JEZ786472:JEZ786478 JEZ851972:JEZ851989 JEZ852001:JEZ852002 JEZ852008:JEZ852014 JEZ917508:JEZ917525 JEZ917537:JEZ917538 JEZ917544:JEZ917550 JEZ983044:JEZ983061 JEZ983073:JEZ983074 JEZ983080:JEZ983086 JOT4:JOT24 JOT26:JOT33 JOT36:JOT43 JOT65540:JOT65560 JOT65562:JOT65569 JOT65572:JOT65579 JOT131076:JOT131096 JOT131098:JOT131105 JOT131108:JOT131115 JOT196612:JOT196632 JOT196634:JOT196641 JOT196644:JOT196651 JOT262148:JOT262168 JOT262170:JOT262177 JOT262180:JOT262187 JOT327684:JOT327704 JOT327706:JOT327713 JOT327716:JOT327723 JOT393220:JOT393240 JOT393242:JOT393249 JOT393252:JOT393259 JOT458756:JOT458776 JOT458778:JOT458785 JOT458788:JOT458795 JOT524292:JOT524312 JOT524314:JOT524321 JOT524324:JOT524331 JOT589828:JOT589848 JOT589850:JOT589857 JOT589860:JOT589867 JOT655364:JOT655384 JOT655386:JOT655393 JOT655396:JOT655403 JOT720900:JOT720920 JOT720922:JOT720929 JOT720932:JOT720939 JOT786436:JOT786456 JOT786458:JOT786465 JOT786468:JOT786475 JOT851972:JOT851992 JOT851994:JOT852001 JOT852004:JOT852011 JOT917508:JOT917528 JOT917530:JOT917537 JOT917540:JOT917547 JOT983044:JOT983064 JOT983066:JOT983073 JOT983076:JOT983083 JOV4:JOV21 JOV33:JOV34 JOV40:JOV46 JOV65540:JOV65557 JOV65569:JOV65570 JOV65576:JOV65582 JOV131076:JOV131093 JOV131105:JOV131106 JOV131112:JOV131118 JOV196612:JOV196629 JOV196641:JOV196642 JOV196648:JOV196654 JOV262148:JOV262165 JOV262177:JOV262178 JOV262184:JOV262190 JOV327684:JOV327701 JOV327713:JOV327714 JOV327720:JOV327726 JOV393220:JOV393237 JOV393249:JOV393250 JOV393256:JOV393262 JOV458756:JOV458773 JOV458785:JOV458786 JOV458792:JOV458798 JOV524292:JOV524309 JOV524321:JOV524322 JOV524328:JOV524334 JOV589828:JOV589845 JOV589857:JOV589858 JOV589864:JOV589870 JOV655364:JOV655381 JOV655393:JOV655394 JOV655400:JOV655406 JOV720900:JOV720917 JOV720929:JOV720930 JOV720936:JOV720942 JOV786436:JOV786453 JOV786465:JOV786466 JOV786472:JOV786478 JOV851972:JOV851989 JOV852001:JOV852002 JOV852008:JOV852014 JOV917508:JOV917525 JOV917537:JOV917538 JOV917544:JOV917550 JOV983044:JOV983061 JOV983073:JOV983074 JOV983080:JOV983086 JYP4:JYP24 JYP26:JYP33 JYP36:JYP43 JYP65540:JYP65560 JYP65562:JYP65569 JYP65572:JYP65579 JYP131076:JYP131096 JYP131098:JYP131105 JYP131108:JYP131115 JYP196612:JYP196632 JYP196634:JYP196641 JYP196644:JYP196651 JYP262148:JYP262168 JYP262170:JYP262177 JYP262180:JYP262187 JYP327684:JYP327704 JYP327706:JYP327713 JYP327716:JYP327723 JYP393220:JYP393240 JYP393242:JYP393249 JYP393252:JYP393259 JYP458756:JYP458776 JYP458778:JYP458785 JYP458788:JYP458795 JYP524292:JYP524312 JYP524314:JYP524321 JYP524324:JYP524331 JYP589828:JYP589848 JYP589850:JYP589857 JYP589860:JYP589867 JYP655364:JYP655384 JYP655386:JYP655393 JYP655396:JYP655403 JYP720900:JYP720920 JYP720922:JYP720929 JYP720932:JYP720939 JYP786436:JYP786456 JYP786458:JYP786465 JYP786468:JYP786475 JYP851972:JYP851992 JYP851994:JYP852001 JYP852004:JYP852011 JYP917508:JYP917528 JYP917530:JYP917537 JYP917540:JYP917547 JYP983044:JYP983064 JYP983066:JYP983073 JYP983076:JYP983083 JYR4:JYR21 JYR33:JYR34 JYR40:JYR46 JYR65540:JYR65557 JYR65569:JYR65570 JYR65576:JYR65582 JYR131076:JYR131093 JYR131105:JYR131106 JYR131112:JYR131118 JYR196612:JYR196629 JYR196641:JYR196642 JYR196648:JYR196654 JYR262148:JYR262165 JYR262177:JYR262178 JYR262184:JYR262190 JYR327684:JYR327701 JYR327713:JYR327714 JYR327720:JYR327726 JYR393220:JYR393237 JYR393249:JYR393250 JYR393256:JYR393262 JYR458756:JYR458773 JYR458785:JYR458786 JYR458792:JYR458798 JYR524292:JYR524309 JYR524321:JYR524322 JYR524328:JYR524334 JYR589828:JYR589845 JYR589857:JYR589858 JYR589864:JYR589870 JYR655364:JYR655381 JYR655393:JYR655394 JYR655400:JYR655406 JYR720900:JYR720917 JYR720929:JYR720930 JYR720936:JYR720942 JYR786436:JYR786453 JYR786465:JYR786466 JYR786472:JYR786478 JYR851972:JYR851989 JYR852001:JYR852002 JYR852008:JYR852014 JYR917508:JYR917525 JYR917537:JYR917538 JYR917544:JYR917550 JYR983044:JYR983061 JYR983073:JYR983074 JYR983080:JYR983086 KIL4:KIL24 KIL26:KIL33 KIL36:KIL43 KIL65540:KIL65560 KIL65562:KIL65569 KIL65572:KIL65579 KIL131076:KIL131096 KIL131098:KIL131105 KIL131108:KIL131115 KIL196612:KIL196632 KIL196634:KIL196641 KIL196644:KIL196651 KIL262148:KIL262168 KIL262170:KIL262177 KIL262180:KIL262187 KIL327684:KIL327704 KIL327706:KIL327713 KIL327716:KIL327723 KIL393220:KIL393240 KIL393242:KIL393249 KIL393252:KIL393259 KIL458756:KIL458776 KIL458778:KIL458785 KIL458788:KIL458795 KIL524292:KIL524312 KIL524314:KIL524321 KIL524324:KIL524331 KIL589828:KIL589848 KIL589850:KIL589857 KIL589860:KIL589867 KIL655364:KIL655384 KIL655386:KIL655393 KIL655396:KIL655403 KIL720900:KIL720920 KIL720922:KIL720929 KIL720932:KIL720939 KIL786436:KIL786456 KIL786458:KIL786465 KIL786468:KIL786475 KIL851972:KIL851992 KIL851994:KIL852001 KIL852004:KIL852011 KIL917508:KIL917528 KIL917530:KIL917537 KIL917540:KIL917547 KIL983044:KIL983064 KIL983066:KIL983073 KIL983076:KIL983083 KIN4:KIN21 KIN33:KIN34 KIN40:KIN46 KIN65540:KIN65557 KIN65569:KIN65570 KIN65576:KIN65582 KIN131076:KIN131093 KIN131105:KIN131106 KIN131112:KIN131118 KIN196612:KIN196629 KIN196641:KIN196642 KIN196648:KIN196654 KIN262148:KIN262165 KIN262177:KIN262178 KIN262184:KIN262190 KIN327684:KIN327701 KIN327713:KIN327714 KIN327720:KIN327726 KIN393220:KIN393237 KIN393249:KIN393250 KIN393256:KIN393262 KIN458756:KIN458773 KIN458785:KIN458786 KIN458792:KIN458798 KIN524292:KIN524309 KIN524321:KIN524322 KIN524328:KIN524334 KIN589828:KIN589845 KIN589857:KIN589858 KIN589864:KIN589870 KIN655364:KIN655381 KIN655393:KIN655394 KIN655400:KIN655406 KIN720900:KIN720917 KIN720929:KIN720930 KIN720936:KIN720942 KIN786436:KIN786453 KIN786465:KIN786466 KIN786472:KIN786478 KIN851972:KIN851989 KIN852001:KIN852002 KIN852008:KIN852014 KIN917508:KIN917525 KIN917537:KIN917538 KIN917544:KIN917550 KIN983044:KIN983061 KIN983073:KIN983074 KIN983080:KIN983086 KSH4:KSH24 KSH26:KSH33 KSH36:KSH43 KSH65540:KSH65560 KSH65562:KSH65569 KSH65572:KSH65579 KSH131076:KSH131096 KSH131098:KSH131105 KSH131108:KSH131115 KSH196612:KSH196632 KSH196634:KSH196641 KSH196644:KSH196651 KSH262148:KSH262168 KSH262170:KSH262177 KSH262180:KSH262187 KSH327684:KSH327704 KSH327706:KSH327713 KSH327716:KSH327723 KSH393220:KSH393240 KSH393242:KSH393249 KSH393252:KSH393259 KSH458756:KSH458776 KSH458778:KSH458785 KSH458788:KSH458795 KSH524292:KSH524312 KSH524314:KSH524321 KSH524324:KSH524331 KSH589828:KSH589848 KSH589850:KSH589857 KSH589860:KSH589867 KSH655364:KSH655384 KSH655386:KSH655393 KSH655396:KSH655403 KSH720900:KSH720920 KSH720922:KSH720929 KSH720932:KSH720939 KSH786436:KSH786456 KSH786458:KSH786465 KSH786468:KSH786475 KSH851972:KSH851992 KSH851994:KSH852001 KSH852004:KSH852011 KSH917508:KSH917528 KSH917530:KSH917537 KSH917540:KSH917547 KSH983044:KSH983064 KSH983066:KSH983073 KSH983076:KSH983083 KSJ4:KSJ21 KSJ33:KSJ34 KSJ40:KSJ46 KSJ65540:KSJ65557 KSJ65569:KSJ65570 KSJ65576:KSJ65582 KSJ131076:KSJ131093 KSJ131105:KSJ131106 KSJ131112:KSJ131118 KSJ196612:KSJ196629 KSJ196641:KSJ196642 KSJ196648:KSJ196654 KSJ262148:KSJ262165 KSJ262177:KSJ262178 KSJ262184:KSJ262190 KSJ327684:KSJ327701 KSJ327713:KSJ327714 KSJ327720:KSJ327726 KSJ393220:KSJ393237 KSJ393249:KSJ393250 KSJ393256:KSJ393262 KSJ458756:KSJ458773 KSJ458785:KSJ458786 KSJ458792:KSJ458798 KSJ524292:KSJ524309 KSJ524321:KSJ524322 KSJ524328:KSJ524334 KSJ589828:KSJ589845 KSJ589857:KSJ589858 KSJ589864:KSJ589870 KSJ655364:KSJ655381 KSJ655393:KSJ655394 KSJ655400:KSJ655406 KSJ720900:KSJ720917 KSJ720929:KSJ720930 KSJ720936:KSJ720942 KSJ786436:KSJ786453 KSJ786465:KSJ786466 KSJ786472:KSJ786478 KSJ851972:KSJ851989 KSJ852001:KSJ852002 KSJ852008:KSJ852014 KSJ917508:KSJ917525 KSJ917537:KSJ917538 KSJ917544:KSJ917550 KSJ983044:KSJ983061 KSJ983073:KSJ983074 KSJ983080:KSJ983086 LCD4:LCD24 LCD26:LCD33 LCD36:LCD43 LCD65540:LCD65560 LCD65562:LCD65569 LCD65572:LCD65579 LCD131076:LCD131096 LCD131098:LCD131105 LCD131108:LCD131115 LCD196612:LCD196632 LCD196634:LCD196641 LCD196644:LCD196651 LCD262148:LCD262168 LCD262170:LCD262177 LCD262180:LCD262187 LCD327684:LCD327704 LCD327706:LCD327713 LCD327716:LCD327723 LCD393220:LCD393240 LCD393242:LCD393249 LCD393252:LCD393259 LCD458756:LCD458776 LCD458778:LCD458785 LCD458788:LCD458795 LCD524292:LCD524312 LCD524314:LCD524321 LCD524324:LCD524331 LCD589828:LCD589848 LCD589850:LCD589857 LCD589860:LCD589867 LCD655364:LCD655384 LCD655386:LCD655393 LCD655396:LCD655403 LCD720900:LCD720920 LCD720922:LCD720929 LCD720932:LCD720939 LCD786436:LCD786456 LCD786458:LCD786465 LCD786468:LCD786475 LCD851972:LCD851992 LCD851994:LCD852001 LCD852004:LCD852011 LCD917508:LCD917528 LCD917530:LCD917537 LCD917540:LCD917547 LCD983044:LCD983064 LCD983066:LCD983073 LCD983076:LCD983083 LCF4:LCF21 LCF33:LCF34 LCF40:LCF46 LCF65540:LCF65557 LCF65569:LCF65570 LCF65576:LCF65582 LCF131076:LCF131093 LCF131105:LCF131106 LCF131112:LCF131118 LCF196612:LCF196629 LCF196641:LCF196642 LCF196648:LCF196654 LCF262148:LCF262165 LCF262177:LCF262178 LCF262184:LCF262190 LCF327684:LCF327701 LCF327713:LCF327714 LCF327720:LCF327726 LCF393220:LCF393237 LCF393249:LCF393250 LCF393256:LCF393262 LCF458756:LCF458773 LCF458785:LCF458786 LCF458792:LCF458798 LCF524292:LCF524309 LCF524321:LCF524322 LCF524328:LCF524334 LCF589828:LCF589845 LCF589857:LCF589858 LCF589864:LCF589870 LCF655364:LCF655381 LCF655393:LCF655394 LCF655400:LCF655406 LCF720900:LCF720917 LCF720929:LCF720930 LCF720936:LCF720942 LCF786436:LCF786453 LCF786465:LCF786466 LCF786472:LCF786478 LCF851972:LCF851989 LCF852001:LCF852002 LCF852008:LCF852014 LCF917508:LCF917525 LCF917537:LCF917538 LCF917544:LCF917550 LCF983044:LCF983061 LCF983073:LCF983074 LCF983080:LCF983086 LLZ4:LLZ24 LLZ26:LLZ33 LLZ36:LLZ43 LLZ65540:LLZ65560 LLZ65562:LLZ65569 LLZ65572:LLZ65579 LLZ131076:LLZ131096 LLZ131098:LLZ131105 LLZ131108:LLZ131115 LLZ196612:LLZ196632 LLZ196634:LLZ196641 LLZ196644:LLZ196651 LLZ262148:LLZ262168 LLZ262170:LLZ262177 LLZ262180:LLZ262187 LLZ327684:LLZ327704 LLZ327706:LLZ327713 LLZ327716:LLZ327723 LLZ393220:LLZ393240 LLZ393242:LLZ393249 LLZ393252:LLZ393259 LLZ458756:LLZ458776 LLZ458778:LLZ458785 LLZ458788:LLZ458795 LLZ524292:LLZ524312 LLZ524314:LLZ524321 LLZ524324:LLZ524331 LLZ589828:LLZ589848 LLZ589850:LLZ589857 LLZ589860:LLZ589867 LLZ655364:LLZ655384 LLZ655386:LLZ655393 LLZ655396:LLZ655403 LLZ720900:LLZ720920 LLZ720922:LLZ720929 LLZ720932:LLZ720939 LLZ786436:LLZ786456 LLZ786458:LLZ786465 LLZ786468:LLZ786475 LLZ851972:LLZ851992 LLZ851994:LLZ852001 LLZ852004:LLZ852011 LLZ917508:LLZ917528 LLZ917530:LLZ917537 LLZ917540:LLZ917547 LLZ983044:LLZ983064 LLZ983066:LLZ983073 LLZ983076:LLZ983083 LMB4:LMB21 LMB33:LMB34 LMB40:LMB46 LMB65540:LMB65557 LMB65569:LMB65570 LMB65576:LMB65582 LMB131076:LMB131093 LMB131105:LMB131106 LMB131112:LMB131118 LMB196612:LMB196629 LMB196641:LMB196642 LMB196648:LMB196654 LMB262148:LMB262165 LMB262177:LMB262178 LMB262184:LMB262190 LMB327684:LMB327701 LMB327713:LMB327714 LMB327720:LMB327726 LMB393220:LMB393237 LMB393249:LMB393250 LMB393256:LMB393262 LMB458756:LMB458773 LMB458785:LMB458786 LMB458792:LMB458798 LMB524292:LMB524309 LMB524321:LMB524322 LMB524328:LMB524334 LMB589828:LMB589845 LMB589857:LMB589858 LMB589864:LMB589870 LMB655364:LMB655381 LMB655393:LMB655394 LMB655400:LMB655406 LMB720900:LMB720917 LMB720929:LMB720930 LMB720936:LMB720942 LMB786436:LMB786453 LMB786465:LMB786466 LMB786472:LMB786478 LMB851972:LMB851989 LMB852001:LMB852002 LMB852008:LMB852014 LMB917508:LMB917525 LMB917537:LMB917538 LMB917544:LMB917550 LMB983044:LMB983061 LMB983073:LMB983074 LMB983080:LMB983086 LVV4:LVV24 LVV26:LVV33 LVV36:LVV43 LVV65540:LVV65560 LVV65562:LVV65569 LVV65572:LVV65579 LVV131076:LVV131096 LVV131098:LVV131105 LVV131108:LVV131115 LVV196612:LVV196632 LVV196634:LVV196641 LVV196644:LVV196651 LVV262148:LVV262168 LVV262170:LVV262177 LVV262180:LVV262187 LVV327684:LVV327704 LVV327706:LVV327713 LVV327716:LVV327723 LVV393220:LVV393240 LVV393242:LVV393249 LVV393252:LVV393259 LVV458756:LVV458776 LVV458778:LVV458785 LVV458788:LVV458795 LVV524292:LVV524312 LVV524314:LVV524321 LVV524324:LVV524331 LVV589828:LVV589848 LVV589850:LVV589857 LVV589860:LVV589867 LVV655364:LVV655384 LVV655386:LVV655393 LVV655396:LVV655403 LVV720900:LVV720920 LVV720922:LVV720929 LVV720932:LVV720939 LVV786436:LVV786456 LVV786458:LVV786465 LVV786468:LVV786475 LVV851972:LVV851992 LVV851994:LVV852001 LVV852004:LVV852011 LVV917508:LVV917528 LVV917530:LVV917537 LVV917540:LVV917547 LVV983044:LVV983064 LVV983066:LVV983073 LVV983076:LVV983083 LVX4:LVX21 LVX33:LVX34 LVX40:LVX46 LVX65540:LVX65557 LVX65569:LVX65570 LVX65576:LVX65582 LVX131076:LVX131093 LVX131105:LVX131106 LVX131112:LVX131118 LVX196612:LVX196629 LVX196641:LVX196642 LVX196648:LVX196654 LVX262148:LVX262165 LVX262177:LVX262178 LVX262184:LVX262190 LVX327684:LVX327701 LVX327713:LVX327714 LVX327720:LVX327726 LVX393220:LVX393237 LVX393249:LVX393250 LVX393256:LVX393262 LVX458756:LVX458773 LVX458785:LVX458786 LVX458792:LVX458798 LVX524292:LVX524309 LVX524321:LVX524322 LVX524328:LVX524334 LVX589828:LVX589845 LVX589857:LVX589858 LVX589864:LVX589870 LVX655364:LVX655381 LVX655393:LVX655394 LVX655400:LVX655406 LVX720900:LVX720917 LVX720929:LVX720930 LVX720936:LVX720942 LVX786436:LVX786453 LVX786465:LVX786466 LVX786472:LVX786478 LVX851972:LVX851989 LVX852001:LVX852002 LVX852008:LVX852014 LVX917508:LVX917525 LVX917537:LVX917538 LVX917544:LVX917550 LVX983044:LVX983061 LVX983073:LVX983074 LVX983080:LVX983086 MFR4:MFR24 MFR26:MFR33 MFR36:MFR43 MFR65540:MFR65560 MFR65562:MFR65569 MFR65572:MFR65579 MFR131076:MFR131096 MFR131098:MFR131105 MFR131108:MFR131115 MFR196612:MFR196632 MFR196634:MFR196641 MFR196644:MFR196651 MFR262148:MFR262168 MFR262170:MFR262177 MFR262180:MFR262187 MFR327684:MFR327704 MFR327706:MFR327713 MFR327716:MFR327723 MFR393220:MFR393240 MFR393242:MFR393249 MFR393252:MFR393259 MFR458756:MFR458776 MFR458778:MFR458785 MFR458788:MFR458795 MFR524292:MFR524312 MFR524314:MFR524321 MFR524324:MFR524331 MFR589828:MFR589848 MFR589850:MFR589857 MFR589860:MFR589867 MFR655364:MFR655384 MFR655386:MFR655393 MFR655396:MFR655403 MFR720900:MFR720920 MFR720922:MFR720929 MFR720932:MFR720939 MFR786436:MFR786456 MFR786458:MFR786465 MFR786468:MFR786475 MFR851972:MFR851992 MFR851994:MFR852001 MFR852004:MFR852011 MFR917508:MFR917528 MFR917530:MFR917537 MFR917540:MFR917547 MFR983044:MFR983064 MFR983066:MFR983073 MFR983076:MFR983083 MFT4:MFT21 MFT33:MFT34 MFT40:MFT46 MFT65540:MFT65557 MFT65569:MFT65570 MFT65576:MFT65582 MFT131076:MFT131093 MFT131105:MFT131106 MFT131112:MFT131118 MFT196612:MFT196629 MFT196641:MFT196642 MFT196648:MFT196654 MFT262148:MFT262165 MFT262177:MFT262178 MFT262184:MFT262190 MFT327684:MFT327701 MFT327713:MFT327714 MFT327720:MFT327726 MFT393220:MFT393237 MFT393249:MFT393250 MFT393256:MFT393262 MFT458756:MFT458773 MFT458785:MFT458786 MFT458792:MFT458798 MFT524292:MFT524309 MFT524321:MFT524322 MFT524328:MFT524334 MFT589828:MFT589845 MFT589857:MFT589858 MFT589864:MFT589870 MFT655364:MFT655381 MFT655393:MFT655394 MFT655400:MFT655406 MFT720900:MFT720917 MFT720929:MFT720930 MFT720936:MFT720942 MFT786436:MFT786453 MFT786465:MFT786466 MFT786472:MFT786478 MFT851972:MFT851989 MFT852001:MFT852002 MFT852008:MFT852014 MFT917508:MFT917525 MFT917537:MFT917538 MFT917544:MFT917550 MFT983044:MFT983061 MFT983073:MFT983074 MFT983080:MFT983086 MPN4:MPN24 MPN26:MPN33 MPN36:MPN43 MPN65540:MPN65560 MPN65562:MPN65569 MPN65572:MPN65579 MPN131076:MPN131096 MPN131098:MPN131105 MPN131108:MPN131115 MPN196612:MPN196632 MPN196634:MPN196641 MPN196644:MPN196651 MPN262148:MPN262168 MPN262170:MPN262177 MPN262180:MPN262187 MPN327684:MPN327704 MPN327706:MPN327713 MPN327716:MPN327723 MPN393220:MPN393240 MPN393242:MPN393249 MPN393252:MPN393259 MPN458756:MPN458776 MPN458778:MPN458785 MPN458788:MPN458795 MPN524292:MPN524312 MPN524314:MPN524321 MPN524324:MPN524331 MPN589828:MPN589848 MPN589850:MPN589857 MPN589860:MPN589867 MPN655364:MPN655384 MPN655386:MPN655393 MPN655396:MPN655403 MPN720900:MPN720920 MPN720922:MPN720929 MPN720932:MPN720939 MPN786436:MPN786456 MPN786458:MPN786465 MPN786468:MPN786475 MPN851972:MPN851992 MPN851994:MPN852001 MPN852004:MPN852011 MPN917508:MPN917528 MPN917530:MPN917537 MPN917540:MPN917547 MPN983044:MPN983064 MPN983066:MPN983073 MPN983076:MPN983083 MPP4:MPP21 MPP33:MPP34 MPP40:MPP46 MPP65540:MPP65557 MPP65569:MPP65570 MPP65576:MPP65582 MPP131076:MPP131093 MPP131105:MPP131106 MPP131112:MPP131118 MPP196612:MPP196629 MPP196641:MPP196642 MPP196648:MPP196654 MPP262148:MPP262165 MPP262177:MPP262178 MPP262184:MPP262190 MPP327684:MPP327701 MPP327713:MPP327714 MPP327720:MPP327726 MPP393220:MPP393237 MPP393249:MPP393250 MPP393256:MPP393262 MPP458756:MPP458773 MPP458785:MPP458786 MPP458792:MPP458798 MPP524292:MPP524309 MPP524321:MPP524322 MPP524328:MPP524334 MPP589828:MPP589845 MPP589857:MPP589858 MPP589864:MPP589870 MPP655364:MPP655381 MPP655393:MPP655394 MPP655400:MPP655406 MPP720900:MPP720917 MPP720929:MPP720930 MPP720936:MPP720942 MPP786436:MPP786453 MPP786465:MPP786466 MPP786472:MPP786478 MPP851972:MPP851989 MPP852001:MPP852002 MPP852008:MPP852014 MPP917508:MPP917525 MPP917537:MPP917538 MPP917544:MPP917550 MPP983044:MPP983061 MPP983073:MPP983074 MPP983080:MPP983086 MZJ4:MZJ24 MZJ26:MZJ33 MZJ36:MZJ43 MZJ65540:MZJ65560 MZJ65562:MZJ65569 MZJ65572:MZJ65579 MZJ131076:MZJ131096 MZJ131098:MZJ131105 MZJ131108:MZJ131115 MZJ196612:MZJ196632 MZJ196634:MZJ196641 MZJ196644:MZJ196651 MZJ262148:MZJ262168 MZJ262170:MZJ262177 MZJ262180:MZJ262187 MZJ327684:MZJ327704 MZJ327706:MZJ327713 MZJ327716:MZJ327723 MZJ393220:MZJ393240 MZJ393242:MZJ393249 MZJ393252:MZJ393259 MZJ458756:MZJ458776 MZJ458778:MZJ458785 MZJ458788:MZJ458795 MZJ524292:MZJ524312 MZJ524314:MZJ524321 MZJ524324:MZJ524331 MZJ589828:MZJ589848 MZJ589850:MZJ589857 MZJ589860:MZJ589867 MZJ655364:MZJ655384 MZJ655386:MZJ655393 MZJ655396:MZJ655403 MZJ720900:MZJ720920 MZJ720922:MZJ720929 MZJ720932:MZJ720939 MZJ786436:MZJ786456 MZJ786458:MZJ786465 MZJ786468:MZJ786475 MZJ851972:MZJ851992 MZJ851994:MZJ852001 MZJ852004:MZJ852011 MZJ917508:MZJ917528 MZJ917530:MZJ917537 MZJ917540:MZJ917547 MZJ983044:MZJ983064 MZJ983066:MZJ983073 MZJ983076:MZJ983083 MZL4:MZL21 MZL33:MZL34 MZL40:MZL46 MZL65540:MZL65557 MZL65569:MZL65570 MZL65576:MZL65582 MZL131076:MZL131093 MZL131105:MZL131106 MZL131112:MZL131118 MZL196612:MZL196629 MZL196641:MZL196642 MZL196648:MZL196654 MZL262148:MZL262165 MZL262177:MZL262178 MZL262184:MZL262190 MZL327684:MZL327701 MZL327713:MZL327714 MZL327720:MZL327726 MZL393220:MZL393237 MZL393249:MZL393250 MZL393256:MZL393262 MZL458756:MZL458773 MZL458785:MZL458786 MZL458792:MZL458798 MZL524292:MZL524309 MZL524321:MZL524322 MZL524328:MZL524334 MZL589828:MZL589845 MZL589857:MZL589858 MZL589864:MZL589870 MZL655364:MZL655381 MZL655393:MZL655394 MZL655400:MZL655406 MZL720900:MZL720917 MZL720929:MZL720930 MZL720936:MZL720942 MZL786436:MZL786453 MZL786465:MZL786466 MZL786472:MZL786478 MZL851972:MZL851989 MZL852001:MZL852002 MZL852008:MZL852014 MZL917508:MZL917525 MZL917537:MZL917538 MZL917544:MZL917550 MZL983044:MZL983061 MZL983073:MZL983074 MZL983080:MZL983086 NJF4:NJF24 NJF26:NJF33 NJF36:NJF43 NJF65540:NJF65560 NJF65562:NJF65569 NJF65572:NJF65579 NJF131076:NJF131096 NJF131098:NJF131105 NJF131108:NJF131115 NJF196612:NJF196632 NJF196634:NJF196641 NJF196644:NJF196651 NJF262148:NJF262168 NJF262170:NJF262177 NJF262180:NJF262187 NJF327684:NJF327704 NJF327706:NJF327713 NJF327716:NJF327723 NJF393220:NJF393240 NJF393242:NJF393249 NJF393252:NJF393259 NJF458756:NJF458776 NJF458778:NJF458785 NJF458788:NJF458795 NJF524292:NJF524312 NJF524314:NJF524321 NJF524324:NJF524331 NJF589828:NJF589848 NJF589850:NJF589857 NJF589860:NJF589867 NJF655364:NJF655384 NJF655386:NJF655393 NJF655396:NJF655403 NJF720900:NJF720920 NJF720922:NJF720929 NJF720932:NJF720939 NJF786436:NJF786456 NJF786458:NJF786465 NJF786468:NJF786475 NJF851972:NJF851992 NJF851994:NJF852001 NJF852004:NJF852011 NJF917508:NJF917528 NJF917530:NJF917537 NJF917540:NJF917547 NJF983044:NJF983064 NJF983066:NJF983073 NJF983076:NJF983083 NJH4:NJH21 NJH33:NJH34 NJH40:NJH46 NJH65540:NJH65557 NJH65569:NJH65570 NJH65576:NJH65582 NJH131076:NJH131093 NJH131105:NJH131106 NJH131112:NJH131118 NJH196612:NJH196629 NJH196641:NJH196642 NJH196648:NJH196654 NJH262148:NJH262165 NJH262177:NJH262178 NJH262184:NJH262190 NJH327684:NJH327701 NJH327713:NJH327714 NJH327720:NJH327726 NJH393220:NJH393237 NJH393249:NJH393250 NJH393256:NJH393262 NJH458756:NJH458773 NJH458785:NJH458786 NJH458792:NJH458798 NJH524292:NJH524309 NJH524321:NJH524322 NJH524328:NJH524334 NJH589828:NJH589845 NJH589857:NJH589858 NJH589864:NJH589870 NJH655364:NJH655381 NJH655393:NJH655394 NJH655400:NJH655406 NJH720900:NJH720917 NJH720929:NJH720930 NJH720936:NJH720942 NJH786436:NJH786453 NJH786465:NJH786466 NJH786472:NJH786478 NJH851972:NJH851989 NJH852001:NJH852002 NJH852008:NJH852014 NJH917508:NJH917525 NJH917537:NJH917538 NJH917544:NJH917550 NJH983044:NJH983061 NJH983073:NJH983074 NJH983080:NJH983086 NTB4:NTB24 NTB26:NTB33 NTB36:NTB43 NTB65540:NTB65560 NTB65562:NTB65569 NTB65572:NTB65579 NTB131076:NTB131096 NTB131098:NTB131105 NTB131108:NTB131115 NTB196612:NTB196632 NTB196634:NTB196641 NTB196644:NTB196651 NTB262148:NTB262168 NTB262170:NTB262177 NTB262180:NTB262187 NTB327684:NTB327704 NTB327706:NTB327713 NTB327716:NTB327723 NTB393220:NTB393240 NTB393242:NTB393249 NTB393252:NTB393259 NTB458756:NTB458776 NTB458778:NTB458785 NTB458788:NTB458795 NTB524292:NTB524312 NTB524314:NTB524321 NTB524324:NTB524331 NTB589828:NTB589848 NTB589850:NTB589857 NTB589860:NTB589867 NTB655364:NTB655384 NTB655386:NTB655393 NTB655396:NTB655403 NTB720900:NTB720920 NTB720922:NTB720929 NTB720932:NTB720939 NTB786436:NTB786456 NTB786458:NTB786465 NTB786468:NTB786475 NTB851972:NTB851992 NTB851994:NTB852001 NTB852004:NTB852011 NTB917508:NTB917528 NTB917530:NTB917537 NTB917540:NTB917547 NTB983044:NTB983064 NTB983066:NTB983073 NTB983076:NTB983083 NTD4:NTD21 NTD33:NTD34 NTD40:NTD46 NTD65540:NTD65557 NTD65569:NTD65570 NTD65576:NTD65582 NTD131076:NTD131093 NTD131105:NTD131106 NTD131112:NTD131118 NTD196612:NTD196629 NTD196641:NTD196642 NTD196648:NTD196654 NTD262148:NTD262165 NTD262177:NTD262178 NTD262184:NTD262190 NTD327684:NTD327701 NTD327713:NTD327714 NTD327720:NTD327726 NTD393220:NTD393237 NTD393249:NTD393250 NTD393256:NTD393262 NTD458756:NTD458773 NTD458785:NTD458786 NTD458792:NTD458798 NTD524292:NTD524309 NTD524321:NTD524322 NTD524328:NTD524334 NTD589828:NTD589845 NTD589857:NTD589858 NTD589864:NTD589870 NTD655364:NTD655381 NTD655393:NTD655394 NTD655400:NTD655406 NTD720900:NTD720917 NTD720929:NTD720930 NTD720936:NTD720942 NTD786436:NTD786453 NTD786465:NTD786466 NTD786472:NTD786478 NTD851972:NTD851989 NTD852001:NTD852002 NTD852008:NTD852014 NTD917508:NTD917525 NTD917537:NTD917538 NTD917544:NTD917550 NTD983044:NTD983061 NTD983073:NTD983074 NTD983080:NTD983086 OCX4:OCX24 OCX26:OCX33 OCX36:OCX43 OCX65540:OCX65560 OCX65562:OCX65569 OCX65572:OCX65579 OCX131076:OCX131096 OCX131098:OCX131105 OCX131108:OCX131115 OCX196612:OCX196632 OCX196634:OCX196641 OCX196644:OCX196651 OCX262148:OCX262168 OCX262170:OCX262177 OCX262180:OCX262187 OCX327684:OCX327704 OCX327706:OCX327713 OCX327716:OCX327723 OCX393220:OCX393240 OCX393242:OCX393249 OCX393252:OCX393259 OCX458756:OCX458776 OCX458778:OCX458785 OCX458788:OCX458795 OCX524292:OCX524312 OCX524314:OCX524321 OCX524324:OCX524331 OCX589828:OCX589848 OCX589850:OCX589857 OCX589860:OCX589867 OCX655364:OCX655384 OCX655386:OCX655393 OCX655396:OCX655403 OCX720900:OCX720920 OCX720922:OCX720929 OCX720932:OCX720939 OCX786436:OCX786456 OCX786458:OCX786465 OCX786468:OCX786475 OCX851972:OCX851992 OCX851994:OCX852001 OCX852004:OCX852011 OCX917508:OCX917528 OCX917530:OCX917537 OCX917540:OCX917547 OCX983044:OCX983064 OCX983066:OCX983073 OCX983076:OCX983083 OCZ4:OCZ21 OCZ33:OCZ34 OCZ40:OCZ46 OCZ65540:OCZ65557 OCZ65569:OCZ65570 OCZ65576:OCZ65582 OCZ131076:OCZ131093 OCZ131105:OCZ131106 OCZ131112:OCZ131118 OCZ196612:OCZ196629 OCZ196641:OCZ196642 OCZ196648:OCZ196654 OCZ262148:OCZ262165 OCZ262177:OCZ262178 OCZ262184:OCZ262190 OCZ327684:OCZ327701 OCZ327713:OCZ327714 OCZ327720:OCZ327726 OCZ393220:OCZ393237 OCZ393249:OCZ393250 OCZ393256:OCZ393262 OCZ458756:OCZ458773 OCZ458785:OCZ458786 OCZ458792:OCZ458798 OCZ524292:OCZ524309 OCZ524321:OCZ524322 OCZ524328:OCZ524334 OCZ589828:OCZ589845 OCZ589857:OCZ589858 OCZ589864:OCZ589870 OCZ655364:OCZ655381 OCZ655393:OCZ655394 OCZ655400:OCZ655406 OCZ720900:OCZ720917 OCZ720929:OCZ720930 OCZ720936:OCZ720942 OCZ786436:OCZ786453 OCZ786465:OCZ786466 OCZ786472:OCZ786478 OCZ851972:OCZ851989 OCZ852001:OCZ852002 OCZ852008:OCZ852014 OCZ917508:OCZ917525 OCZ917537:OCZ917538 OCZ917544:OCZ917550 OCZ983044:OCZ983061 OCZ983073:OCZ983074 OCZ983080:OCZ983086 OMT4:OMT24 OMT26:OMT33 OMT36:OMT43 OMT65540:OMT65560 OMT65562:OMT65569 OMT65572:OMT65579 OMT131076:OMT131096 OMT131098:OMT131105 OMT131108:OMT131115 OMT196612:OMT196632 OMT196634:OMT196641 OMT196644:OMT196651 OMT262148:OMT262168 OMT262170:OMT262177 OMT262180:OMT262187 OMT327684:OMT327704 OMT327706:OMT327713 OMT327716:OMT327723 OMT393220:OMT393240 OMT393242:OMT393249 OMT393252:OMT393259 OMT458756:OMT458776 OMT458778:OMT458785 OMT458788:OMT458795 OMT524292:OMT524312 OMT524314:OMT524321 OMT524324:OMT524331 OMT589828:OMT589848 OMT589850:OMT589857 OMT589860:OMT589867 OMT655364:OMT655384 OMT655386:OMT655393 OMT655396:OMT655403 OMT720900:OMT720920 OMT720922:OMT720929 OMT720932:OMT720939 OMT786436:OMT786456 OMT786458:OMT786465 OMT786468:OMT786475 OMT851972:OMT851992 OMT851994:OMT852001 OMT852004:OMT852011 OMT917508:OMT917528 OMT917530:OMT917537 OMT917540:OMT917547 OMT983044:OMT983064 OMT983066:OMT983073 OMT983076:OMT983083 OMV4:OMV21 OMV33:OMV34 OMV40:OMV46 OMV65540:OMV65557 OMV65569:OMV65570 OMV65576:OMV65582 OMV131076:OMV131093 OMV131105:OMV131106 OMV131112:OMV131118 OMV196612:OMV196629 OMV196641:OMV196642 OMV196648:OMV196654 OMV262148:OMV262165 OMV262177:OMV262178 OMV262184:OMV262190 OMV327684:OMV327701 OMV327713:OMV327714 OMV327720:OMV327726 OMV393220:OMV393237 OMV393249:OMV393250 OMV393256:OMV393262 OMV458756:OMV458773 OMV458785:OMV458786 OMV458792:OMV458798 OMV524292:OMV524309 OMV524321:OMV524322 OMV524328:OMV524334 OMV589828:OMV589845 OMV589857:OMV589858 OMV589864:OMV589870 OMV655364:OMV655381 OMV655393:OMV655394 OMV655400:OMV655406 OMV720900:OMV720917 OMV720929:OMV720930 OMV720936:OMV720942 OMV786436:OMV786453 OMV786465:OMV786466 OMV786472:OMV786478 OMV851972:OMV851989 OMV852001:OMV852002 OMV852008:OMV852014 OMV917508:OMV917525 OMV917537:OMV917538 OMV917544:OMV917550 OMV983044:OMV983061 OMV983073:OMV983074 OMV983080:OMV983086 OWP4:OWP24 OWP26:OWP33 OWP36:OWP43 OWP65540:OWP65560 OWP65562:OWP65569 OWP65572:OWP65579 OWP131076:OWP131096 OWP131098:OWP131105 OWP131108:OWP131115 OWP196612:OWP196632 OWP196634:OWP196641 OWP196644:OWP196651 OWP262148:OWP262168 OWP262170:OWP262177 OWP262180:OWP262187 OWP327684:OWP327704 OWP327706:OWP327713 OWP327716:OWP327723 OWP393220:OWP393240 OWP393242:OWP393249 OWP393252:OWP393259 OWP458756:OWP458776 OWP458778:OWP458785 OWP458788:OWP458795 OWP524292:OWP524312 OWP524314:OWP524321 OWP524324:OWP524331 OWP589828:OWP589848 OWP589850:OWP589857 OWP589860:OWP589867 OWP655364:OWP655384 OWP655386:OWP655393 OWP655396:OWP655403 OWP720900:OWP720920 OWP720922:OWP720929 OWP720932:OWP720939 OWP786436:OWP786456 OWP786458:OWP786465 OWP786468:OWP786475 OWP851972:OWP851992 OWP851994:OWP852001 OWP852004:OWP852011 OWP917508:OWP917528 OWP917530:OWP917537 OWP917540:OWP917547 OWP983044:OWP983064 OWP983066:OWP983073 OWP983076:OWP983083 OWR4:OWR21 OWR33:OWR34 OWR40:OWR46 OWR65540:OWR65557 OWR65569:OWR65570 OWR65576:OWR65582 OWR131076:OWR131093 OWR131105:OWR131106 OWR131112:OWR131118 OWR196612:OWR196629 OWR196641:OWR196642 OWR196648:OWR196654 OWR262148:OWR262165 OWR262177:OWR262178 OWR262184:OWR262190 OWR327684:OWR327701 OWR327713:OWR327714 OWR327720:OWR327726 OWR393220:OWR393237 OWR393249:OWR393250 OWR393256:OWR393262 OWR458756:OWR458773 OWR458785:OWR458786 OWR458792:OWR458798 OWR524292:OWR524309 OWR524321:OWR524322 OWR524328:OWR524334 OWR589828:OWR589845 OWR589857:OWR589858 OWR589864:OWR589870 OWR655364:OWR655381 OWR655393:OWR655394 OWR655400:OWR655406 OWR720900:OWR720917 OWR720929:OWR720930 OWR720936:OWR720942 OWR786436:OWR786453 OWR786465:OWR786466 OWR786472:OWR786478 OWR851972:OWR851989 OWR852001:OWR852002 OWR852008:OWR852014 OWR917508:OWR917525 OWR917537:OWR917538 OWR917544:OWR917550 OWR983044:OWR983061 OWR983073:OWR983074 OWR983080:OWR983086 PGL4:PGL24 PGL26:PGL33 PGL36:PGL43 PGL65540:PGL65560 PGL65562:PGL65569 PGL65572:PGL65579 PGL131076:PGL131096 PGL131098:PGL131105 PGL131108:PGL131115 PGL196612:PGL196632 PGL196634:PGL196641 PGL196644:PGL196651 PGL262148:PGL262168 PGL262170:PGL262177 PGL262180:PGL262187 PGL327684:PGL327704 PGL327706:PGL327713 PGL327716:PGL327723 PGL393220:PGL393240 PGL393242:PGL393249 PGL393252:PGL393259 PGL458756:PGL458776 PGL458778:PGL458785 PGL458788:PGL458795 PGL524292:PGL524312 PGL524314:PGL524321 PGL524324:PGL524331 PGL589828:PGL589848 PGL589850:PGL589857 PGL589860:PGL589867 PGL655364:PGL655384 PGL655386:PGL655393 PGL655396:PGL655403 PGL720900:PGL720920 PGL720922:PGL720929 PGL720932:PGL720939 PGL786436:PGL786456 PGL786458:PGL786465 PGL786468:PGL786475 PGL851972:PGL851992 PGL851994:PGL852001 PGL852004:PGL852011 PGL917508:PGL917528 PGL917530:PGL917537 PGL917540:PGL917547 PGL983044:PGL983064 PGL983066:PGL983073 PGL983076:PGL983083 PGN4:PGN21 PGN33:PGN34 PGN40:PGN46 PGN65540:PGN65557 PGN65569:PGN65570 PGN65576:PGN65582 PGN131076:PGN131093 PGN131105:PGN131106 PGN131112:PGN131118 PGN196612:PGN196629 PGN196641:PGN196642 PGN196648:PGN196654 PGN262148:PGN262165 PGN262177:PGN262178 PGN262184:PGN262190 PGN327684:PGN327701 PGN327713:PGN327714 PGN327720:PGN327726 PGN393220:PGN393237 PGN393249:PGN393250 PGN393256:PGN393262 PGN458756:PGN458773 PGN458785:PGN458786 PGN458792:PGN458798 PGN524292:PGN524309 PGN524321:PGN524322 PGN524328:PGN524334 PGN589828:PGN589845 PGN589857:PGN589858 PGN589864:PGN589870 PGN655364:PGN655381 PGN655393:PGN655394 PGN655400:PGN655406 PGN720900:PGN720917 PGN720929:PGN720930 PGN720936:PGN720942 PGN786436:PGN786453 PGN786465:PGN786466 PGN786472:PGN786478 PGN851972:PGN851989 PGN852001:PGN852002 PGN852008:PGN852014 PGN917508:PGN917525 PGN917537:PGN917538 PGN917544:PGN917550 PGN983044:PGN983061 PGN983073:PGN983074 PGN983080:PGN983086 PQH4:PQH24 PQH26:PQH33 PQH36:PQH43 PQH65540:PQH65560 PQH65562:PQH65569 PQH65572:PQH65579 PQH131076:PQH131096 PQH131098:PQH131105 PQH131108:PQH131115 PQH196612:PQH196632 PQH196634:PQH196641 PQH196644:PQH196651 PQH262148:PQH262168 PQH262170:PQH262177 PQH262180:PQH262187 PQH327684:PQH327704 PQH327706:PQH327713 PQH327716:PQH327723 PQH393220:PQH393240 PQH393242:PQH393249 PQH393252:PQH393259 PQH458756:PQH458776 PQH458778:PQH458785 PQH458788:PQH458795 PQH524292:PQH524312 PQH524314:PQH524321 PQH524324:PQH524331 PQH589828:PQH589848 PQH589850:PQH589857 PQH589860:PQH589867 PQH655364:PQH655384 PQH655386:PQH655393 PQH655396:PQH655403 PQH720900:PQH720920 PQH720922:PQH720929 PQH720932:PQH720939 PQH786436:PQH786456 PQH786458:PQH786465 PQH786468:PQH786475 PQH851972:PQH851992 PQH851994:PQH852001 PQH852004:PQH852011 PQH917508:PQH917528 PQH917530:PQH917537 PQH917540:PQH917547 PQH983044:PQH983064 PQH983066:PQH983073 PQH983076:PQH983083 PQJ4:PQJ21 PQJ33:PQJ34 PQJ40:PQJ46 PQJ65540:PQJ65557 PQJ65569:PQJ65570 PQJ65576:PQJ65582 PQJ131076:PQJ131093 PQJ131105:PQJ131106 PQJ131112:PQJ131118 PQJ196612:PQJ196629 PQJ196641:PQJ196642 PQJ196648:PQJ196654 PQJ262148:PQJ262165 PQJ262177:PQJ262178 PQJ262184:PQJ262190 PQJ327684:PQJ327701 PQJ327713:PQJ327714 PQJ327720:PQJ327726 PQJ393220:PQJ393237 PQJ393249:PQJ393250 PQJ393256:PQJ393262 PQJ458756:PQJ458773 PQJ458785:PQJ458786 PQJ458792:PQJ458798 PQJ524292:PQJ524309 PQJ524321:PQJ524322 PQJ524328:PQJ524334 PQJ589828:PQJ589845 PQJ589857:PQJ589858 PQJ589864:PQJ589870 PQJ655364:PQJ655381 PQJ655393:PQJ655394 PQJ655400:PQJ655406 PQJ720900:PQJ720917 PQJ720929:PQJ720930 PQJ720936:PQJ720942 PQJ786436:PQJ786453 PQJ786465:PQJ786466 PQJ786472:PQJ786478 PQJ851972:PQJ851989 PQJ852001:PQJ852002 PQJ852008:PQJ852014 PQJ917508:PQJ917525 PQJ917537:PQJ917538 PQJ917544:PQJ917550 PQJ983044:PQJ983061 PQJ983073:PQJ983074 PQJ983080:PQJ983086 QAD4:QAD24 QAD26:QAD33 QAD36:QAD43 QAD65540:QAD65560 QAD65562:QAD65569 QAD65572:QAD65579 QAD131076:QAD131096 QAD131098:QAD131105 QAD131108:QAD131115 QAD196612:QAD196632 QAD196634:QAD196641 QAD196644:QAD196651 QAD262148:QAD262168 QAD262170:QAD262177 QAD262180:QAD262187 QAD327684:QAD327704 QAD327706:QAD327713 QAD327716:QAD327723 QAD393220:QAD393240 QAD393242:QAD393249 QAD393252:QAD393259 QAD458756:QAD458776 QAD458778:QAD458785 QAD458788:QAD458795 QAD524292:QAD524312 QAD524314:QAD524321 QAD524324:QAD524331 QAD589828:QAD589848 QAD589850:QAD589857 QAD589860:QAD589867 QAD655364:QAD655384 QAD655386:QAD655393 QAD655396:QAD655403 QAD720900:QAD720920 QAD720922:QAD720929 QAD720932:QAD720939 QAD786436:QAD786456 QAD786458:QAD786465 QAD786468:QAD786475 QAD851972:QAD851992 QAD851994:QAD852001 QAD852004:QAD852011 QAD917508:QAD917528 QAD917530:QAD917537 QAD917540:QAD917547 QAD983044:QAD983064 QAD983066:QAD983073 QAD983076:QAD983083 QAF4:QAF21 QAF33:QAF34 QAF40:QAF46 QAF65540:QAF65557 QAF65569:QAF65570 QAF65576:QAF65582 QAF131076:QAF131093 QAF131105:QAF131106 QAF131112:QAF131118 QAF196612:QAF196629 QAF196641:QAF196642 QAF196648:QAF196654 QAF262148:QAF262165 QAF262177:QAF262178 QAF262184:QAF262190 QAF327684:QAF327701 QAF327713:QAF327714 QAF327720:QAF327726 QAF393220:QAF393237 QAF393249:QAF393250 QAF393256:QAF393262 QAF458756:QAF458773 QAF458785:QAF458786 QAF458792:QAF458798 QAF524292:QAF524309 QAF524321:QAF524322 QAF524328:QAF524334 QAF589828:QAF589845 QAF589857:QAF589858 QAF589864:QAF589870 QAF655364:QAF655381 QAF655393:QAF655394 QAF655400:QAF655406 QAF720900:QAF720917 QAF720929:QAF720930 QAF720936:QAF720942 QAF786436:QAF786453 QAF786465:QAF786466 QAF786472:QAF786478 QAF851972:QAF851989 QAF852001:QAF852002 QAF852008:QAF852014 QAF917508:QAF917525 QAF917537:QAF917538 QAF917544:QAF917550 QAF983044:QAF983061 QAF983073:QAF983074 QAF983080:QAF983086 QJZ4:QJZ24 QJZ26:QJZ33 QJZ36:QJZ43 QJZ65540:QJZ65560 QJZ65562:QJZ65569 QJZ65572:QJZ65579 QJZ131076:QJZ131096 QJZ131098:QJZ131105 QJZ131108:QJZ131115 QJZ196612:QJZ196632 QJZ196634:QJZ196641 QJZ196644:QJZ196651 QJZ262148:QJZ262168 QJZ262170:QJZ262177 QJZ262180:QJZ262187 QJZ327684:QJZ327704 QJZ327706:QJZ327713 QJZ327716:QJZ327723 QJZ393220:QJZ393240 QJZ393242:QJZ393249 QJZ393252:QJZ393259 QJZ458756:QJZ458776 QJZ458778:QJZ458785 QJZ458788:QJZ458795 QJZ524292:QJZ524312 QJZ524314:QJZ524321 QJZ524324:QJZ524331 QJZ589828:QJZ589848 QJZ589850:QJZ589857 QJZ589860:QJZ589867 QJZ655364:QJZ655384 QJZ655386:QJZ655393 QJZ655396:QJZ655403 QJZ720900:QJZ720920 QJZ720922:QJZ720929 QJZ720932:QJZ720939 QJZ786436:QJZ786456 QJZ786458:QJZ786465 QJZ786468:QJZ786475 QJZ851972:QJZ851992 QJZ851994:QJZ852001 QJZ852004:QJZ852011 QJZ917508:QJZ917528 QJZ917530:QJZ917537 QJZ917540:QJZ917547 QJZ983044:QJZ983064 QJZ983066:QJZ983073 QJZ983076:QJZ983083 QKB4:QKB21 QKB33:QKB34 QKB40:QKB46 QKB65540:QKB65557 QKB65569:QKB65570 QKB65576:QKB65582 QKB131076:QKB131093 QKB131105:QKB131106 QKB131112:QKB131118 QKB196612:QKB196629 QKB196641:QKB196642 QKB196648:QKB196654 QKB262148:QKB262165 QKB262177:QKB262178 QKB262184:QKB262190 QKB327684:QKB327701 QKB327713:QKB327714 QKB327720:QKB327726 QKB393220:QKB393237 QKB393249:QKB393250 QKB393256:QKB393262 QKB458756:QKB458773 QKB458785:QKB458786 QKB458792:QKB458798 QKB524292:QKB524309 QKB524321:QKB524322 QKB524328:QKB524334 QKB589828:QKB589845 QKB589857:QKB589858 QKB589864:QKB589870 QKB655364:QKB655381 QKB655393:QKB655394 QKB655400:QKB655406 QKB720900:QKB720917 QKB720929:QKB720930 QKB720936:QKB720942 QKB786436:QKB786453 QKB786465:QKB786466 QKB786472:QKB786478 QKB851972:QKB851989 QKB852001:QKB852002 QKB852008:QKB852014 QKB917508:QKB917525 QKB917537:QKB917538 QKB917544:QKB917550 QKB983044:QKB983061 QKB983073:QKB983074 QKB983080:QKB983086 QTV4:QTV24 QTV26:QTV33 QTV36:QTV43 QTV65540:QTV65560 QTV65562:QTV65569 QTV65572:QTV65579 QTV131076:QTV131096 QTV131098:QTV131105 QTV131108:QTV131115 QTV196612:QTV196632 QTV196634:QTV196641 QTV196644:QTV196651 QTV262148:QTV262168 QTV262170:QTV262177 QTV262180:QTV262187 QTV327684:QTV327704 QTV327706:QTV327713 QTV327716:QTV327723 QTV393220:QTV393240 QTV393242:QTV393249 QTV393252:QTV393259 QTV458756:QTV458776 QTV458778:QTV458785 QTV458788:QTV458795 QTV524292:QTV524312 QTV524314:QTV524321 QTV524324:QTV524331 QTV589828:QTV589848 QTV589850:QTV589857 QTV589860:QTV589867 QTV655364:QTV655384 QTV655386:QTV655393 QTV655396:QTV655403 QTV720900:QTV720920 QTV720922:QTV720929 QTV720932:QTV720939 QTV786436:QTV786456 QTV786458:QTV786465 QTV786468:QTV786475 QTV851972:QTV851992 QTV851994:QTV852001 QTV852004:QTV852011 QTV917508:QTV917528 QTV917530:QTV917537 QTV917540:QTV917547 QTV983044:QTV983064 QTV983066:QTV983073 QTV983076:QTV983083 QTX4:QTX21 QTX33:QTX34 QTX40:QTX46 QTX65540:QTX65557 QTX65569:QTX65570 QTX65576:QTX65582 QTX131076:QTX131093 QTX131105:QTX131106 QTX131112:QTX131118 QTX196612:QTX196629 QTX196641:QTX196642 QTX196648:QTX196654 QTX262148:QTX262165 QTX262177:QTX262178 QTX262184:QTX262190 QTX327684:QTX327701 QTX327713:QTX327714 QTX327720:QTX327726 QTX393220:QTX393237 QTX393249:QTX393250 QTX393256:QTX393262 QTX458756:QTX458773 QTX458785:QTX458786 QTX458792:QTX458798 QTX524292:QTX524309 QTX524321:QTX524322 QTX524328:QTX524334 QTX589828:QTX589845 QTX589857:QTX589858 QTX589864:QTX589870 QTX655364:QTX655381 QTX655393:QTX655394 QTX655400:QTX655406 QTX720900:QTX720917 QTX720929:QTX720930 QTX720936:QTX720942 QTX786436:QTX786453 QTX786465:QTX786466 QTX786472:QTX786478 QTX851972:QTX851989 QTX852001:QTX852002 QTX852008:QTX852014 QTX917508:QTX917525 QTX917537:QTX917538 QTX917544:QTX917550 QTX983044:QTX983061 QTX983073:QTX983074 QTX983080:QTX983086 RDR4:RDR24 RDR26:RDR33 RDR36:RDR43 RDR65540:RDR65560 RDR65562:RDR65569 RDR65572:RDR65579 RDR131076:RDR131096 RDR131098:RDR131105 RDR131108:RDR131115 RDR196612:RDR196632 RDR196634:RDR196641 RDR196644:RDR196651 RDR262148:RDR262168 RDR262170:RDR262177 RDR262180:RDR262187 RDR327684:RDR327704 RDR327706:RDR327713 RDR327716:RDR327723 RDR393220:RDR393240 RDR393242:RDR393249 RDR393252:RDR393259 RDR458756:RDR458776 RDR458778:RDR458785 RDR458788:RDR458795 RDR524292:RDR524312 RDR524314:RDR524321 RDR524324:RDR524331 RDR589828:RDR589848 RDR589850:RDR589857 RDR589860:RDR589867 RDR655364:RDR655384 RDR655386:RDR655393 RDR655396:RDR655403 RDR720900:RDR720920 RDR720922:RDR720929 RDR720932:RDR720939 RDR786436:RDR786456 RDR786458:RDR786465 RDR786468:RDR786475 RDR851972:RDR851992 RDR851994:RDR852001 RDR852004:RDR852011 RDR917508:RDR917528 RDR917530:RDR917537 RDR917540:RDR917547 RDR983044:RDR983064 RDR983066:RDR983073 RDR983076:RDR983083 RDT4:RDT21 RDT33:RDT34 RDT40:RDT46 RDT65540:RDT65557 RDT65569:RDT65570 RDT65576:RDT65582 RDT131076:RDT131093 RDT131105:RDT131106 RDT131112:RDT131118 RDT196612:RDT196629 RDT196641:RDT196642 RDT196648:RDT196654 RDT262148:RDT262165 RDT262177:RDT262178 RDT262184:RDT262190 RDT327684:RDT327701 RDT327713:RDT327714 RDT327720:RDT327726 RDT393220:RDT393237 RDT393249:RDT393250 RDT393256:RDT393262 RDT458756:RDT458773 RDT458785:RDT458786 RDT458792:RDT458798 RDT524292:RDT524309 RDT524321:RDT524322 RDT524328:RDT524334 RDT589828:RDT589845 RDT589857:RDT589858 RDT589864:RDT589870 RDT655364:RDT655381 RDT655393:RDT655394 RDT655400:RDT655406 RDT720900:RDT720917 RDT720929:RDT720930 RDT720936:RDT720942 RDT786436:RDT786453 RDT786465:RDT786466 RDT786472:RDT786478 RDT851972:RDT851989 RDT852001:RDT852002 RDT852008:RDT852014 RDT917508:RDT917525 RDT917537:RDT917538 RDT917544:RDT917550 RDT983044:RDT983061 RDT983073:RDT983074 RDT983080:RDT983086 RNN4:RNN24 RNN26:RNN33 RNN36:RNN43 RNN65540:RNN65560 RNN65562:RNN65569 RNN65572:RNN65579 RNN131076:RNN131096 RNN131098:RNN131105 RNN131108:RNN131115 RNN196612:RNN196632 RNN196634:RNN196641 RNN196644:RNN196651 RNN262148:RNN262168 RNN262170:RNN262177 RNN262180:RNN262187 RNN327684:RNN327704 RNN327706:RNN327713 RNN327716:RNN327723 RNN393220:RNN393240 RNN393242:RNN393249 RNN393252:RNN393259 RNN458756:RNN458776 RNN458778:RNN458785 RNN458788:RNN458795 RNN524292:RNN524312 RNN524314:RNN524321 RNN524324:RNN524331 RNN589828:RNN589848 RNN589850:RNN589857 RNN589860:RNN589867 RNN655364:RNN655384 RNN655386:RNN655393 RNN655396:RNN655403 RNN720900:RNN720920 RNN720922:RNN720929 RNN720932:RNN720939 RNN786436:RNN786456 RNN786458:RNN786465 RNN786468:RNN786475 RNN851972:RNN851992 RNN851994:RNN852001 RNN852004:RNN852011 RNN917508:RNN917528 RNN917530:RNN917537 RNN917540:RNN917547 RNN983044:RNN983064 RNN983066:RNN983073 RNN983076:RNN983083 RNP4:RNP21 RNP33:RNP34 RNP40:RNP46 RNP65540:RNP65557 RNP65569:RNP65570 RNP65576:RNP65582 RNP131076:RNP131093 RNP131105:RNP131106 RNP131112:RNP131118 RNP196612:RNP196629 RNP196641:RNP196642 RNP196648:RNP196654 RNP262148:RNP262165 RNP262177:RNP262178 RNP262184:RNP262190 RNP327684:RNP327701 RNP327713:RNP327714 RNP327720:RNP327726 RNP393220:RNP393237 RNP393249:RNP393250 RNP393256:RNP393262 RNP458756:RNP458773 RNP458785:RNP458786 RNP458792:RNP458798 RNP524292:RNP524309 RNP524321:RNP524322 RNP524328:RNP524334 RNP589828:RNP589845 RNP589857:RNP589858 RNP589864:RNP589870 RNP655364:RNP655381 RNP655393:RNP655394 RNP655400:RNP655406 RNP720900:RNP720917 RNP720929:RNP720930 RNP720936:RNP720942 RNP786436:RNP786453 RNP786465:RNP786466 RNP786472:RNP786478 RNP851972:RNP851989 RNP852001:RNP852002 RNP852008:RNP852014 RNP917508:RNP917525 RNP917537:RNP917538 RNP917544:RNP917550 RNP983044:RNP983061 RNP983073:RNP983074 RNP983080:RNP983086 RXJ4:RXJ24 RXJ26:RXJ33 RXJ36:RXJ43 RXJ65540:RXJ65560 RXJ65562:RXJ65569 RXJ65572:RXJ65579 RXJ131076:RXJ131096 RXJ131098:RXJ131105 RXJ131108:RXJ131115 RXJ196612:RXJ196632 RXJ196634:RXJ196641 RXJ196644:RXJ196651 RXJ262148:RXJ262168 RXJ262170:RXJ262177 RXJ262180:RXJ262187 RXJ327684:RXJ327704 RXJ327706:RXJ327713 RXJ327716:RXJ327723 RXJ393220:RXJ393240 RXJ393242:RXJ393249 RXJ393252:RXJ393259 RXJ458756:RXJ458776 RXJ458778:RXJ458785 RXJ458788:RXJ458795 RXJ524292:RXJ524312 RXJ524314:RXJ524321 RXJ524324:RXJ524331 RXJ589828:RXJ589848 RXJ589850:RXJ589857 RXJ589860:RXJ589867 RXJ655364:RXJ655384 RXJ655386:RXJ655393 RXJ655396:RXJ655403 RXJ720900:RXJ720920 RXJ720922:RXJ720929 RXJ720932:RXJ720939 RXJ786436:RXJ786456 RXJ786458:RXJ786465 RXJ786468:RXJ786475 RXJ851972:RXJ851992 RXJ851994:RXJ852001 RXJ852004:RXJ852011 RXJ917508:RXJ917528 RXJ917530:RXJ917537 RXJ917540:RXJ917547 RXJ983044:RXJ983064 RXJ983066:RXJ983073 RXJ983076:RXJ983083 RXL4:RXL21 RXL33:RXL34 RXL40:RXL46 RXL65540:RXL65557 RXL65569:RXL65570 RXL65576:RXL65582 RXL131076:RXL131093 RXL131105:RXL131106 RXL131112:RXL131118 RXL196612:RXL196629 RXL196641:RXL196642 RXL196648:RXL196654 RXL262148:RXL262165 RXL262177:RXL262178 RXL262184:RXL262190 RXL327684:RXL327701 RXL327713:RXL327714 RXL327720:RXL327726 RXL393220:RXL393237 RXL393249:RXL393250 RXL393256:RXL393262 RXL458756:RXL458773 RXL458785:RXL458786 RXL458792:RXL458798 RXL524292:RXL524309 RXL524321:RXL524322 RXL524328:RXL524334 RXL589828:RXL589845 RXL589857:RXL589858 RXL589864:RXL589870 RXL655364:RXL655381 RXL655393:RXL655394 RXL655400:RXL655406 RXL720900:RXL720917 RXL720929:RXL720930 RXL720936:RXL720942 RXL786436:RXL786453 RXL786465:RXL786466 RXL786472:RXL786478 RXL851972:RXL851989 RXL852001:RXL852002 RXL852008:RXL852014 RXL917508:RXL917525 RXL917537:RXL917538 RXL917544:RXL917550 RXL983044:RXL983061 RXL983073:RXL983074 RXL983080:RXL983086 SHF4:SHF24 SHF26:SHF33 SHF36:SHF43 SHF65540:SHF65560 SHF65562:SHF65569 SHF65572:SHF65579 SHF131076:SHF131096 SHF131098:SHF131105 SHF131108:SHF131115 SHF196612:SHF196632 SHF196634:SHF196641 SHF196644:SHF196651 SHF262148:SHF262168 SHF262170:SHF262177 SHF262180:SHF262187 SHF327684:SHF327704 SHF327706:SHF327713 SHF327716:SHF327723 SHF393220:SHF393240 SHF393242:SHF393249 SHF393252:SHF393259 SHF458756:SHF458776 SHF458778:SHF458785 SHF458788:SHF458795 SHF524292:SHF524312 SHF524314:SHF524321 SHF524324:SHF524331 SHF589828:SHF589848 SHF589850:SHF589857 SHF589860:SHF589867 SHF655364:SHF655384 SHF655386:SHF655393 SHF655396:SHF655403 SHF720900:SHF720920 SHF720922:SHF720929 SHF720932:SHF720939 SHF786436:SHF786456 SHF786458:SHF786465 SHF786468:SHF786475 SHF851972:SHF851992 SHF851994:SHF852001 SHF852004:SHF852011 SHF917508:SHF917528 SHF917530:SHF917537 SHF917540:SHF917547 SHF983044:SHF983064 SHF983066:SHF983073 SHF983076:SHF983083 SHH4:SHH21 SHH33:SHH34 SHH40:SHH46 SHH65540:SHH65557 SHH65569:SHH65570 SHH65576:SHH65582 SHH131076:SHH131093 SHH131105:SHH131106 SHH131112:SHH131118 SHH196612:SHH196629 SHH196641:SHH196642 SHH196648:SHH196654 SHH262148:SHH262165 SHH262177:SHH262178 SHH262184:SHH262190 SHH327684:SHH327701 SHH327713:SHH327714 SHH327720:SHH327726 SHH393220:SHH393237 SHH393249:SHH393250 SHH393256:SHH393262 SHH458756:SHH458773 SHH458785:SHH458786 SHH458792:SHH458798 SHH524292:SHH524309 SHH524321:SHH524322 SHH524328:SHH524334 SHH589828:SHH589845 SHH589857:SHH589858 SHH589864:SHH589870 SHH655364:SHH655381 SHH655393:SHH655394 SHH655400:SHH655406 SHH720900:SHH720917 SHH720929:SHH720930 SHH720936:SHH720942 SHH786436:SHH786453 SHH786465:SHH786466 SHH786472:SHH786478 SHH851972:SHH851989 SHH852001:SHH852002 SHH852008:SHH852014 SHH917508:SHH917525 SHH917537:SHH917538 SHH917544:SHH917550 SHH983044:SHH983061 SHH983073:SHH983074 SHH983080:SHH983086 SRB4:SRB24 SRB26:SRB33 SRB36:SRB43 SRB65540:SRB65560 SRB65562:SRB65569 SRB65572:SRB65579 SRB131076:SRB131096 SRB131098:SRB131105 SRB131108:SRB131115 SRB196612:SRB196632 SRB196634:SRB196641 SRB196644:SRB196651 SRB262148:SRB262168 SRB262170:SRB262177 SRB262180:SRB262187 SRB327684:SRB327704 SRB327706:SRB327713 SRB327716:SRB327723 SRB393220:SRB393240 SRB393242:SRB393249 SRB393252:SRB393259 SRB458756:SRB458776 SRB458778:SRB458785 SRB458788:SRB458795 SRB524292:SRB524312 SRB524314:SRB524321 SRB524324:SRB524331 SRB589828:SRB589848 SRB589850:SRB589857 SRB589860:SRB589867 SRB655364:SRB655384 SRB655386:SRB655393 SRB655396:SRB655403 SRB720900:SRB720920 SRB720922:SRB720929 SRB720932:SRB720939 SRB786436:SRB786456 SRB786458:SRB786465 SRB786468:SRB786475 SRB851972:SRB851992 SRB851994:SRB852001 SRB852004:SRB852011 SRB917508:SRB917528 SRB917530:SRB917537 SRB917540:SRB917547 SRB983044:SRB983064 SRB983066:SRB983073 SRB983076:SRB983083 SRD4:SRD21 SRD33:SRD34 SRD40:SRD46 SRD65540:SRD65557 SRD65569:SRD65570 SRD65576:SRD65582 SRD131076:SRD131093 SRD131105:SRD131106 SRD131112:SRD131118 SRD196612:SRD196629 SRD196641:SRD196642 SRD196648:SRD196654 SRD262148:SRD262165 SRD262177:SRD262178 SRD262184:SRD262190 SRD327684:SRD327701 SRD327713:SRD327714 SRD327720:SRD327726 SRD393220:SRD393237 SRD393249:SRD393250 SRD393256:SRD393262 SRD458756:SRD458773 SRD458785:SRD458786 SRD458792:SRD458798 SRD524292:SRD524309 SRD524321:SRD524322 SRD524328:SRD524334 SRD589828:SRD589845 SRD589857:SRD589858 SRD589864:SRD589870 SRD655364:SRD655381 SRD655393:SRD655394 SRD655400:SRD655406 SRD720900:SRD720917 SRD720929:SRD720930 SRD720936:SRD720942 SRD786436:SRD786453 SRD786465:SRD786466 SRD786472:SRD786478 SRD851972:SRD851989 SRD852001:SRD852002 SRD852008:SRD852014 SRD917508:SRD917525 SRD917537:SRD917538 SRD917544:SRD917550 SRD983044:SRD983061 SRD983073:SRD983074 SRD983080:SRD983086 TAX4:TAX24 TAX26:TAX33 TAX36:TAX43 TAX65540:TAX65560 TAX65562:TAX65569 TAX65572:TAX65579 TAX131076:TAX131096 TAX131098:TAX131105 TAX131108:TAX131115 TAX196612:TAX196632 TAX196634:TAX196641 TAX196644:TAX196651 TAX262148:TAX262168 TAX262170:TAX262177 TAX262180:TAX262187 TAX327684:TAX327704 TAX327706:TAX327713 TAX327716:TAX327723 TAX393220:TAX393240 TAX393242:TAX393249 TAX393252:TAX393259 TAX458756:TAX458776 TAX458778:TAX458785 TAX458788:TAX458795 TAX524292:TAX524312 TAX524314:TAX524321 TAX524324:TAX524331 TAX589828:TAX589848 TAX589850:TAX589857 TAX589860:TAX589867 TAX655364:TAX655384 TAX655386:TAX655393 TAX655396:TAX655403 TAX720900:TAX720920 TAX720922:TAX720929 TAX720932:TAX720939 TAX786436:TAX786456 TAX786458:TAX786465 TAX786468:TAX786475 TAX851972:TAX851992 TAX851994:TAX852001 TAX852004:TAX852011 TAX917508:TAX917528 TAX917530:TAX917537 TAX917540:TAX917547 TAX983044:TAX983064 TAX983066:TAX983073 TAX983076:TAX983083 TAZ4:TAZ21 TAZ33:TAZ34 TAZ40:TAZ46 TAZ65540:TAZ65557 TAZ65569:TAZ65570 TAZ65576:TAZ65582 TAZ131076:TAZ131093 TAZ131105:TAZ131106 TAZ131112:TAZ131118 TAZ196612:TAZ196629 TAZ196641:TAZ196642 TAZ196648:TAZ196654 TAZ262148:TAZ262165 TAZ262177:TAZ262178 TAZ262184:TAZ262190 TAZ327684:TAZ327701 TAZ327713:TAZ327714 TAZ327720:TAZ327726 TAZ393220:TAZ393237 TAZ393249:TAZ393250 TAZ393256:TAZ393262 TAZ458756:TAZ458773 TAZ458785:TAZ458786 TAZ458792:TAZ458798 TAZ524292:TAZ524309 TAZ524321:TAZ524322 TAZ524328:TAZ524334 TAZ589828:TAZ589845 TAZ589857:TAZ589858 TAZ589864:TAZ589870 TAZ655364:TAZ655381 TAZ655393:TAZ655394 TAZ655400:TAZ655406 TAZ720900:TAZ720917 TAZ720929:TAZ720930 TAZ720936:TAZ720942 TAZ786436:TAZ786453 TAZ786465:TAZ786466 TAZ786472:TAZ786478 TAZ851972:TAZ851989 TAZ852001:TAZ852002 TAZ852008:TAZ852014 TAZ917508:TAZ917525 TAZ917537:TAZ917538 TAZ917544:TAZ917550 TAZ983044:TAZ983061 TAZ983073:TAZ983074 TAZ983080:TAZ983086 TKT4:TKT24 TKT26:TKT33 TKT36:TKT43 TKT65540:TKT65560 TKT65562:TKT65569 TKT65572:TKT65579 TKT131076:TKT131096 TKT131098:TKT131105 TKT131108:TKT131115 TKT196612:TKT196632 TKT196634:TKT196641 TKT196644:TKT196651 TKT262148:TKT262168 TKT262170:TKT262177 TKT262180:TKT262187 TKT327684:TKT327704 TKT327706:TKT327713 TKT327716:TKT327723 TKT393220:TKT393240 TKT393242:TKT393249 TKT393252:TKT393259 TKT458756:TKT458776 TKT458778:TKT458785 TKT458788:TKT458795 TKT524292:TKT524312 TKT524314:TKT524321 TKT524324:TKT524331 TKT589828:TKT589848 TKT589850:TKT589857 TKT589860:TKT589867 TKT655364:TKT655384 TKT655386:TKT655393 TKT655396:TKT655403 TKT720900:TKT720920 TKT720922:TKT720929 TKT720932:TKT720939 TKT786436:TKT786456 TKT786458:TKT786465 TKT786468:TKT786475 TKT851972:TKT851992 TKT851994:TKT852001 TKT852004:TKT852011 TKT917508:TKT917528 TKT917530:TKT917537 TKT917540:TKT917547 TKT983044:TKT983064 TKT983066:TKT983073 TKT983076:TKT983083 TKV4:TKV21 TKV33:TKV34 TKV40:TKV46 TKV65540:TKV65557 TKV65569:TKV65570 TKV65576:TKV65582 TKV131076:TKV131093 TKV131105:TKV131106 TKV131112:TKV131118 TKV196612:TKV196629 TKV196641:TKV196642 TKV196648:TKV196654 TKV262148:TKV262165 TKV262177:TKV262178 TKV262184:TKV262190 TKV327684:TKV327701 TKV327713:TKV327714 TKV327720:TKV327726 TKV393220:TKV393237 TKV393249:TKV393250 TKV393256:TKV393262 TKV458756:TKV458773 TKV458785:TKV458786 TKV458792:TKV458798 TKV524292:TKV524309 TKV524321:TKV524322 TKV524328:TKV524334 TKV589828:TKV589845 TKV589857:TKV589858 TKV589864:TKV589870 TKV655364:TKV655381 TKV655393:TKV655394 TKV655400:TKV655406 TKV720900:TKV720917 TKV720929:TKV720930 TKV720936:TKV720942 TKV786436:TKV786453 TKV786465:TKV786466 TKV786472:TKV786478 TKV851972:TKV851989 TKV852001:TKV852002 TKV852008:TKV852014 TKV917508:TKV917525 TKV917537:TKV917538 TKV917544:TKV917550 TKV983044:TKV983061 TKV983073:TKV983074 TKV983080:TKV983086 TUP4:TUP24 TUP26:TUP33 TUP36:TUP43 TUP65540:TUP65560 TUP65562:TUP65569 TUP65572:TUP65579 TUP131076:TUP131096 TUP131098:TUP131105 TUP131108:TUP131115 TUP196612:TUP196632 TUP196634:TUP196641 TUP196644:TUP196651 TUP262148:TUP262168 TUP262170:TUP262177 TUP262180:TUP262187 TUP327684:TUP327704 TUP327706:TUP327713 TUP327716:TUP327723 TUP393220:TUP393240 TUP393242:TUP393249 TUP393252:TUP393259 TUP458756:TUP458776 TUP458778:TUP458785 TUP458788:TUP458795 TUP524292:TUP524312 TUP524314:TUP524321 TUP524324:TUP524331 TUP589828:TUP589848 TUP589850:TUP589857 TUP589860:TUP589867 TUP655364:TUP655384 TUP655386:TUP655393 TUP655396:TUP655403 TUP720900:TUP720920 TUP720922:TUP720929 TUP720932:TUP720939 TUP786436:TUP786456 TUP786458:TUP786465 TUP786468:TUP786475 TUP851972:TUP851992 TUP851994:TUP852001 TUP852004:TUP852011 TUP917508:TUP917528 TUP917530:TUP917537 TUP917540:TUP917547 TUP983044:TUP983064 TUP983066:TUP983073 TUP983076:TUP983083 TUR4:TUR21 TUR33:TUR34 TUR40:TUR46 TUR65540:TUR65557 TUR65569:TUR65570 TUR65576:TUR65582 TUR131076:TUR131093 TUR131105:TUR131106 TUR131112:TUR131118 TUR196612:TUR196629 TUR196641:TUR196642 TUR196648:TUR196654 TUR262148:TUR262165 TUR262177:TUR262178 TUR262184:TUR262190 TUR327684:TUR327701 TUR327713:TUR327714 TUR327720:TUR327726 TUR393220:TUR393237 TUR393249:TUR393250 TUR393256:TUR393262 TUR458756:TUR458773 TUR458785:TUR458786 TUR458792:TUR458798 TUR524292:TUR524309 TUR524321:TUR524322 TUR524328:TUR524334 TUR589828:TUR589845 TUR589857:TUR589858 TUR589864:TUR589870 TUR655364:TUR655381 TUR655393:TUR655394 TUR655400:TUR655406 TUR720900:TUR720917 TUR720929:TUR720930 TUR720936:TUR720942 TUR786436:TUR786453 TUR786465:TUR786466 TUR786472:TUR786478 TUR851972:TUR851989 TUR852001:TUR852002 TUR852008:TUR852014 TUR917508:TUR917525 TUR917537:TUR917538 TUR917544:TUR917550 TUR983044:TUR983061 TUR983073:TUR983074 TUR983080:TUR983086 UEL4:UEL24 UEL26:UEL33 UEL36:UEL43 UEL65540:UEL65560 UEL65562:UEL65569 UEL65572:UEL65579 UEL131076:UEL131096 UEL131098:UEL131105 UEL131108:UEL131115 UEL196612:UEL196632 UEL196634:UEL196641 UEL196644:UEL196651 UEL262148:UEL262168 UEL262170:UEL262177 UEL262180:UEL262187 UEL327684:UEL327704 UEL327706:UEL327713 UEL327716:UEL327723 UEL393220:UEL393240 UEL393242:UEL393249 UEL393252:UEL393259 UEL458756:UEL458776 UEL458778:UEL458785 UEL458788:UEL458795 UEL524292:UEL524312 UEL524314:UEL524321 UEL524324:UEL524331 UEL589828:UEL589848 UEL589850:UEL589857 UEL589860:UEL589867 UEL655364:UEL655384 UEL655386:UEL655393 UEL655396:UEL655403 UEL720900:UEL720920 UEL720922:UEL720929 UEL720932:UEL720939 UEL786436:UEL786456 UEL786458:UEL786465 UEL786468:UEL786475 UEL851972:UEL851992 UEL851994:UEL852001 UEL852004:UEL852011 UEL917508:UEL917528 UEL917530:UEL917537 UEL917540:UEL917547 UEL983044:UEL983064 UEL983066:UEL983073 UEL983076:UEL983083 UEN4:UEN21 UEN33:UEN34 UEN40:UEN46 UEN65540:UEN65557 UEN65569:UEN65570 UEN65576:UEN65582 UEN131076:UEN131093 UEN131105:UEN131106 UEN131112:UEN131118 UEN196612:UEN196629 UEN196641:UEN196642 UEN196648:UEN196654 UEN262148:UEN262165 UEN262177:UEN262178 UEN262184:UEN262190 UEN327684:UEN327701 UEN327713:UEN327714 UEN327720:UEN327726 UEN393220:UEN393237 UEN393249:UEN393250 UEN393256:UEN393262 UEN458756:UEN458773 UEN458785:UEN458786 UEN458792:UEN458798 UEN524292:UEN524309 UEN524321:UEN524322 UEN524328:UEN524334 UEN589828:UEN589845 UEN589857:UEN589858 UEN589864:UEN589870 UEN655364:UEN655381 UEN655393:UEN655394 UEN655400:UEN655406 UEN720900:UEN720917 UEN720929:UEN720930 UEN720936:UEN720942 UEN786436:UEN786453 UEN786465:UEN786466 UEN786472:UEN786478 UEN851972:UEN851989 UEN852001:UEN852002 UEN852008:UEN852014 UEN917508:UEN917525 UEN917537:UEN917538 UEN917544:UEN917550 UEN983044:UEN983061 UEN983073:UEN983074 UEN983080:UEN983086 UOH4:UOH24 UOH26:UOH33 UOH36:UOH43 UOH65540:UOH65560 UOH65562:UOH65569 UOH65572:UOH65579 UOH131076:UOH131096 UOH131098:UOH131105 UOH131108:UOH131115 UOH196612:UOH196632 UOH196634:UOH196641 UOH196644:UOH196651 UOH262148:UOH262168 UOH262170:UOH262177 UOH262180:UOH262187 UOH327684:UOH327704 UOH327706:UOH327713 UOH327716:UOH327723 UOH393220:UOH393240 UOH393242:UOH393249 UOH393252:UOH393259 UOH458756:UOH458776 UOH458778:UOH458785 UOH458788:UOH458795 UOH524292:UOH524312 UOH524314:UOH524321 UOH524324:UOH524331 UOH589828:UOH589848 UOH589850:UOH589857 UOH589860:UOH589867 UOH655364:UOH655384 UOH655386:UOH655393 UOH655396:UOH655403 UOH720900:UOH720920 UOH720922:UOH720929 UOH720932:UOH720939 UOH786436:UOH786456 UOH786458:UOH786465 UOH786468:UOH786475 UOH851972:UOH851992 UOH851994:UOH852001 UOH852004:UOH852011 UOH917508:UOH917528 UOH917530:UOH917537 UOH917540:UOH917547 UOH983044:UOH983064 UOH983066:UOH983073 UOH983076:UOH983083 UOJ4:UOJ21 UOJ33:UOJ34 UOJ40:UOJ46 UOJ65540:UOJ65557 UOJ65569:UOJ65570 UOJ65576:UOJ65582 UOJ131076:UOJ131093 UOJ131105:UOJ131106 UOJ131112:UOJ131118 UOJ196612:UOJ196629 UOJ196641:UOJ196642 UOJ196648:UOJ196654 UOJ262148:UOJ262165 UOJ262177:UOJ262178 UOJ262184:UOJ262190 UOJ327684:UOJ327701 UOJ327713:UOJ327714 UOJ327720:UOJ327726 UOJ393220:UOJ393237 UOJ393249:UOJ393250 UOJ393256:UOJ393262 UOJ458756:UOJ458773 UOJ458785:UOJ458786 UOJ458792:UOJ458798 UOJ524292:UOJ524309 UOJ524321:UOJ524322 UOJ524328:UOJ524334 UOJ589828:UOJ589845 UOJ589857:UOJ589858 UOJ589864:UOJ589870 UOJ655364:UOJ655381 UOJ655393:UOJ655394 UOJ655400:UOJ655406 UOJ720900:UOJ720917 UOJ720929:UOJ720930 UOJ720936:UOJ720942 UOJ786436:UOJ786453 UOJ786465:UOJ786466 UOJ786472:UOJ786478 UOJ851972:UOJ851989 UOJ852001:UOJ852002 UOJ852008:UOJ852014 UOJ917508:UOJ917525 UOJ917537:UOJ917538 UOJ917544:UOJ917550 UOJ983044:UOJ983061 UOJ983073:UOJ983074 UOJ983080:UOJ983086 UYD4:UYD24 UYD26:UYD33 UYD36:UYD43 UYD65540:UYD65560 UYD65562:UYD65569 UYD65572:UYD65579 UYD131076:UYD131096 UYD131098:UYD131105 UYD131108:UYD131115 UYD196612:UYD196632 UYD196634:UYD196641 UYD196644:UYD196651 UYD262148:UYD262168 UYD262170:UYD262177 UYD262180:UYD262187 UYD327684:UYD327704 UYD327706:UYD327713 UYD327716:UYD327723 UYD393220:UYD393240 UYD393242:UYD393249 UYD393252:UYD393259 UYD458756:UYD458776 UYD458778:UYD458785 UYD458788:UYD458795 UYD524292:UYD524312 UYD524314:UYD524321 UYD524324:UYD524331 UYD589828:UYD589848 UYD589850:UYD589857 UYD589860:UYD589867 UYD655364:UYD655384 UYD655386:UYD655393 UYD655396:UYD655403 UYD720900:UYD720920 UYD720922:UYD720929 UYD720932:UYD720939 UYD786436:UYD786456 UYD786458:UYD786465 UYD786468:UYD786475 UYD851972:UYD851992 UYD851994:UYD852001 UYD852004:UYD852011 UYD917508:UYD917528 UYD917530:UYD917537 UYD917540:UYD917547 UYD983044:UYD983064 UYD983066:UYD983073 UYD983076:UYD983083 UYF4:UYF21 UYF33:UYF34 UYF40:UYF46 UYF65540:UYF65557 UYF65569:UYF65570 UYF65576:UYF65582 UYF131076:UYF131093 UYF131105:UYF131106 UYF131112:UYF131118 UYF196612:UYF196629 UYF196641:UYF196642 UYF196648:UYF196654 UYF262148:UYF262165 UYF262177:UYF262178 UYF262184:UYF262190 UYF327684:UYF327701 UYF327713:UYF327714 UYF327720:UYF327726 UYF393220:UYF393237 UYF393249:UYF393250 UYF393256:UYF393262 UYF458756:UYF458773 UYF458785:UYF458786 UYF458792:UYF458798 UYF524292:UYF524309 UYF524321:UYF524322 UYF524328:UYF524334 UYF589828:UYF589845 UYF589857:UYF589858 UYF589864:UYF589870 UYF655364:UYF655381 UYF655393:UYF655394 UYF655400:UYF655406 UYF720900:UYF720917 UYF720929:UYF720930 UYF720936:UYF720942 UYF786436:UYF786453 UYF786465:UYF786466 UYF786472:UYF786478 UYF851972:UYF851989 UYF852001:UYF852002 UYF852008:UYF852014 UYF917508:UYF917525 UYF917537:UYF917538 UYF917544:UYF917550 UYF983044:UYF983061 UYF983073:UYF983074 UYF983080:UYF983086 VHZ4:VHZ24 VHZ26:VHZ33 VHZ36:VHZ43 VHZ65540:VHZ65560 VHZ65562:VHZ65569 VHZ65572:VHZ65579 VHZ131076:VHZ131096 VHZ131098:VHZ131105 VHZ131108:VHZ131115 VHZ196612:VHZ196632 VHZ196634:VHZ196641 VHZ196644:VHZ196651 VHZ262148:VHZ262168 VHZ262170:VHZ262177 VHZ262180:VHZ262187 VHZ327684:VHZ327704 VHZ327706:VHZ327713 VHZ327716:VHZ327723 VHZ393220:VHZ393240 VHZ393242:VHZ393249 VHZ393252:VHZ393259 VHZ458756:VHZ458776 VHZ458778:VHZ458785 VHZ458788:VHZ458795 VHZ524292:VHZ524312 VHZ524314:VHZ524321 VHZ524324:VHZ524331 VHZ589828:VHZ589848 VHZ589850:VHZ589857 VHZ589860:VHZ589867 VHZ655364:VHZ655384 VHZ655386:VHZ655393 VHZ655396:VHZ655403 VHZ720900:VHZ720920 VHZ720922:VHZ720929 VHZ720932:VHZ720939 VHZ786436:VHZ786456 VHZ786458:VHZ786465 VHZ786468:VHZ786475 VHZ851972:VHZ851992 VHZ851994:VHZ852001 VHZ852004:VHZ852011 VHZ917508:VHZ917528 VHZ917530:VHZ917537 VHZ917540:VHZ917547 VHZ983044:VHZ983064 VHZ983066:VHZ983073 VHZ983076:VHZ983083 VIB4:VIB21 VIB33:VIB34 VIB40:VIB46 VIB65540:VIB65557 VIB65569:VIB65570 VIB65576:VIB65582 VIB131076:VIB131093 VIB131105:VIB131106 VIB131112:VIB131118 VIB196612:VIB196629 VIB196641:VIB196642 VIB196648:VIB196654 VIB262148:VIB262165 VIB262177:VIB262178 VIB262184:VIB262190 VIB327684:VIB327701 VIB327713:VIB327714 VIB327720:VIB327726 VIB393220:VIB393237 VIB393249:VIB393250 VIB393256:VIB393262 VIB458756:VIB458773 VIB458785:VIB458786 VIB458792:VIB458798 VIB524292:VIB524309 VIB524321:VIB524322 VIB524328:VIB524334 VIB589828:VIB589845 VIB589857:VIB589858 VIB589864:VIB589870 VIB655364:VIB655381 VIB655393:VIB655394 VIB655400:VIB655406 VIB720900:VIB720917 VIB720929:VIB720930 VIB720936:VIB720942 VIB786436:VIB786453 VIB786465:VIB786466 VIB786472:VIB786478 VIB851972:VIB851989 VIB852001:VIB852002 VIB852008:VIB852014 VIB917508:VIB917525 VIB917537:VIB917538 VIB917544:VIB917550 VIB983044:VIB983061 VIB983073:VIB983074 VIB983080:VIB983086 VRV4:VRV24 VRV26:VRV33 VRV36:VRV43 VRV65540:VRV65560 VRV65562:VRV65569 VRV65572:VRV65579 VRV131076:VRV131096 VRV131098:VRV131105 VRV131108:VRV131115 VRV196612:VRV196632 VRV196634:VRV196641 VRV196644:VRV196651 VRV262148:VRV262168 VRV262170:VRV262177 VRV262180:VRV262187 VRV327684:VRV327704 VRV327706:VRV327713 VRV327716:VRV327723 VRV393220:VRV393240 VRV393242:VRV393249 VRV393252:VRV393259 VRV458756:VRV458776 VRV458778:VRV458785 VRV458788:VRV458795 VRV524292:VRV524312 VRV524314:VRV524321 VRV524324:VRV524331 VRV589828:VRV589848 VRV589850:VRV589857 VRV589860:VRV589867 VRV655364:VRV655384 VRV655386:VRV655393 VRV655396:VRV655403 VRV720900:VRV720920 VRV720922:VRV720929 VRV720932:VRV720939 VRV786436:VRV786456 VRV786458:VRV786465 VRV786468:VRV786475 VRV851972:VRV851992 VRV851994:VRV852001 VRV852004:VRV852011 VRV917508:VRV917528 VRV917530:VRV917537 VRV917540:VRV917547 VRV983044:VRV983064 VRV983066:VRV983073 VRV983076:VRV983083 VRX4:VRX21 VRX33:VRX34 VRX40:VRX46 VRX65540:VRX65557 VRX65569:VRX65570 VRX65576:VRX65582 VRX131076:VRX131093 VRX131105:VRX131106 VRX131112:VRX131118 VRX196612:VRX196629 VRX196641:VRX196642 VRX196648:VRX196654 VRX262148:VRX262165 VRX262177:VRX262178 VRX262184:VRX262190 VRX327684:VRX327701 VRX327713:VRX327714 VRX327720:VRX327726 VRX393220:VRX393237 VRX393249:VRX393250 VRX393256:VRX393262 VRX458756:VRX458773 VRX458785:VRX458786 VRX458792:VRX458798 VRX524292:VRX524309 VRX524321:VRX524322 VRX524328:VRX524334 VRX589828:VRX589845 VRX589857:VRX589858 VRX589864:VRX589870 VRX655364:VRX655381 VRX655393:VRX655394 VRX655400:VRX655406 VRX720900:VRX720917 VRX720929:VRX720930 VRX720936:VRX720942 VRX786436:VRX786453 VRX786465:VRX786466 VRX786472:VRX786478 VRX851972:VRX851989 VRX852001:VRX852002 VRX852008:VRX852014 VRX917508:VRX917525 VRX917537:VRX917538 VRX917544:VRX917550 VRX983044:VRX983061 VRX983073:VRX983074 VRX983080:VRX983086 WBR4:WBR24 WBR26:WBR33 WBR36:WBR43 WBR65540:WBR65560 WBR65562:WBR65569 WBR65572:WBR65579 WBR131076:WBR131096 WBR131098:WBR131105 WBR131108:WBR131115 WBR196612:WBR196632 WBR196634:WBR196641 WBR196644:WBR196651 WBR262148:WBR262168 WBR262170:WBR262177 WBR262180:WBR262187 WBR327684:WBR327704 WBR327706:WBR327713 WBR327716:WBR327723 WBR393220:WBR393240 WBR393242:WBR393249 WBR393252:WBR393259 WBR458756:WBR458776 WBR458778:WBR458785 WBR458788:WBR458795 WBR524292:WBR524312 WBR524314:WBR524321 WBR524324:WBR524331 WBR589828:WBR589848 WBR589850:WBR589857 WBR589860:WBR589867 WBR655364:WBR655384 WBR655386:WBR655393 WBR655396:WBR655403 WBR720900:WBR720920 WBR720922:WBR720929 WBR720932:WBR720939 WBR786436:WBR786456 WBR786458:WBR786465 WBR786468:WBR786475 WBR851972:WBR851992 WBR851994:WBR852001 WBR852004:WBR852011 WBR917508:WBR917528 WBR917530:WBR917537 WBR917540:WBR917547 WBR983044:WBR983064 WBR983066:WBR983073 WBR983076:WBR983083 WBT4:WBT21 WBT33:WBT34 WBT40:WBT46 WBT65540:WBT65557 WBT65569:WBT65570 WBT65576:WBT65582 WBT131076:WBT131093 WBT131105:WBT131106 WBT131112:WBT131118 WBT196612:WBT196629 WBT196641:WBT196642 WBT196648:WBT196654 WBT262148:WBT262165 WBT262177:WBT262178 WBT262184:WBT262190 WBT327684:WBT327701 WBT327713:WBT327714 WBT327720:WBT327726 WBT393220:WBT393237 WBT393249:WBT393250 WBT393256:WBT393262 WBT458756:WBT458773 WBT458785:WBT458786 WBT458792:WBT458798 WBT524292:WBT524309 WBT524321:WBT524322 WBT524328:WBT524334 WBT589828:WBT589845 WBT589857:WBT589858 WBT589864:WBT589870 WBT655364:WBT655381 WBT655393:WBT655394 WBT655400:WBT655406 WBT720900:WBT720917 WBT720929:WBT720930 WBT720936:WBT720942 WBT786436:WBT786453 WBT786465:WBT786466 WBT786472:WBT786478 WBT851972:WBT851989 WBT852001:WBT852002 WBT852008:WBT852014 WBT917508:WBT917525 WBT917537:WBT917538 WBT917544:WBT917550 WBT983044:WBT983061 WBT983073:WBT983074 WBT983080:WBT983086 WLN4:WLN24 WLN26:WLN33 WLN36:WLN43 WLN65540:WLN65560 WLN65562:WLN65569 WLN65572:WLN65579 WLN131076:WLN131096 WLN131098:WLN131105 WLN131108:WLN131115 WLN196612:WLN196632 WLN196634:WLN196641 WLN196644:WLN196651 WLN262148:WLN262168 WLN262170:WLN262177 WLN262180:WLN262187 WLN327684:WLN327704 WLN327706:WLN327713 WLN327716:WLN327723 WLN393220:WLN393240 WLN393242:WLN393249 WLN393252:WLN393259 WLN458756:WLN458776 WLN458778:WLN458785 WLN458788:WLN458795 WLN524292:WLN524312 WLN524314:WLN524321 WLN524324:WLN524331 WLN589828:WLN589848 WLN589850:WLN589857 WLN589860:WLN589867 WLN655364:WLN655384 WLN655386:WLN655393 WLN655396:WLN655403 WLN720900:WLN720920 WLN720922:WLN720929 WLN720932:WLN720939 WLN786436:WLN786456 WLN786458:WLN786465 WLN786468:WLN786475 WLN851972:WLN851992 WLN851994:WLN852001 WLN852004:WLN852011 WLN917508:WLN917528 WLN917530:WLN917537 WLN917540:WLN917547 WLN983044:WLN983064 WLN983066:WLN983073 WLN983076:WLN983083 WLP4:WLP21 WLP33:WLP34 WLP40:WLP46 WLP65540:WLP65557 WLP65569:WLP65570 WLP65576:WLP65582 WLP131076:WLP131093 WLP131105:WLP131106 WLP131112:WLP131118 WLP196612:WLP196629 WLP196641:WLP196642 WLP196648:WLP196654 WLP262148:WLP262165 WLP262177:WLP262178 WLP262184:WLP262190 WLP327684:WLP327701 WLP327713:WLP327714 WLP327720:WLP327726 WLP393220:WLP393237 WLP393249:WLP393250 WLP393256:WLP393262 WLP458756:WLP458773 WLP458785:WLP458786 WLP458792:WLP458798 WLP524292:WLP524309 WLP524321:WLP524322 WLP524328:WLP524334 WLP589828:WLP589845 WLP589857:WLP589858 WLP589864:WLP589870 WLP655364:WLP655381 WLP655393:WLP655394 WLP655400:WLP655406 WLP720900:WLP720917 WLP720929:WLP720930 WLP720936:WLP720942 WLP786436:WLP786453 WLP786465:WLP786466 WLP786472:WLP786478 WLP851972:WLP851989 WLP852001:WLP852002 WLP852008:WLP852014 WLP917508:WLP917525 WLP917537:WLP917538 WLP917544:WLP917550 WLP983044:WLP983061 WLP983073:WLP983074 WLP983080:WLP983086 WVJ4:WVJ24 WVJ26:WVJ33 WVJ36:WVJ43 WVJ65540:WVJ65560 WVJ65562:WVJ65569 WVJ65572:WVJ65579 WVJ131076:WVJ131096 WVJ131098:WVJ131105 WVJ131108:WVJ131115 WVJ196612:WVJ196632 WVJ196634:WVJ196641 WVJ196644:WVJ196651 WVJ262148:WVJ262168 WVJ262170:WVJ262177 WVJ262180:WVJ262187 WVJ327684:WVJ327704 WVJ327706:WVJ327713 WVJ327716:WVJ327723 WVJ393220:WVJ393240 WVJ393242:WVJ393249 WVJ393252:WVJ393259 WVJ458756:WVJ458776 WVJ458778:WVJ458785 WVJ458788:WVJ458795 WVJ524292:WVJ524312 WVJ524314:WVJ524321 WVJ524324:WVJ524331 WVJ589828:WVJ589848 WVJ589850:WVJ589857 WVJ589860:WVJ589867 WVJ655364:WVJ655384 WVJ655386:WVJ655393 WVJ655396:WVJ655403 WVJ720900:WVJ720920 WVJ720922:WVJ720929 WVJ720932:WVJ720939 WVJ786436:WVJ786456 WVJ786458:WVJ786465 WVJ786468:WVJ786475 WVJ851972:WVJ851992 WVJ851994:WVJ852001 WVJ852004:WVJ852011 WVJ917508:WVJ917528 WVJ917530:WVJ917537 WVJ917540:WVJ917547 WVJ983044:WVJ983064 WVJ983066:WVJ983073 WVJ983076:WVJ983083 WVL4:WVL21 WVL33:WVL34 WVL40:WVL46 WVL65540:WVL65557 WVL65569:WVL65570 WVL65576:WVL65582 WVL131076:WVL131093 WVL131105:WVL131106 WVL131112:WVL131118 WVL196612:WVL196629 WVL196641:WVL196642 WVL196648:WVL196654 WVL262148:WVL262165 WVL262177:WVL262178 WVL262184:WVL262190 WVL327684:WVL327701 WVL327713:WVL327714 WVL327720:WVL327726 WVL393220:WVL393237 WVL393249:WVL393250 WVL393256:WVL393262 WVL458756:WVL458773 WVL458785:WVL458786 WVL458792:WVL458798 WVL524292:WVL524309 WVL524321:WVL524322 WVL524328:WVL524334 WVL589828:WVL589845 WVL589857:WVL589858 WVL589864:WVL589870 WVL655364:WVL655381 WVL655393:WVL655394 WVL655400:WVL655406 WVL720900:WVL720917 WVL720929:WVL720930 WVL720936:WVL720942 WVL786436:WVL786453 WVL786465:WVL786466 WVL786472:WVL786478 WVL851972:WVL851989 WVL852001:WVL852002 WVL852008:WVL852014 WVL917508:WVL917525 WVL917537:WVL917538 WVL917544:WVL917550 WVL983044:WVL983061 WVL983073:WVL983074 WVL983080:WVL983086">
      <formula1>-99999999999999</formula1>
      <formula2>99999999999999</formula2>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B8" sqref="B8"/>
    </sheetView>
  </sheetViews>
  <sheetFormatPr defaultColWidth="23.5555555555556" defaultRowHeight="14.4" outlineLevelCol="3"/>
  <cols>
    <col min="1" max="16384" width="23.5555555555556" style="18"/>
  </cols>
  <sheetData>
    <row r="1" ht="22.2" spans="1:4">
      <c r="A1" s="48" t="s">
        <v>325</v>
      </c>
      <c r="B1" s="48"/>
      <c r="C1" s="48"/>
      <c r="D1" s="48"/>
    </row>
    <row r="2" ht="15.6" spans="1:4">
      <c r="A2" s="25"/>
      <c r="B2" s="68"/>
      <c r="C2" s="68"/>
      <c r="D2" s="68"/>
    </row>
    <row r="3" spans="1:4">
      <c r="A3" s="63"/>
      <c r="B3" s="63"/>
      <c r="C3" s="63"/>
      <c r="D3" s="63" t="s">
        <v>128</v>
      </c>
    </row>
    <row r="4" ht="25" customHeight="1" spans="1:4">
      <c r="A4" s="67" t="s">
        <v>2</v>
      </c>
      <c r="B4" s="67" t="s">
        <v>3</v>
      </c>
      <c r="C4" s="67" t="s">
        <v>4</v>
      </c>
      <c r="D4" s="67" t="s">
        <v>5</v>
      </c>
    </row>
    <row r="5" ht="25" customHeight="1" spans="1:4">
      <c r="A5" s="61" t="s">
        <v>326</v>
      </c>
      <c r="B5" s="62">
        <v>0</v>
      </c>
      <c r="C5" s="62">
        <v>0</v>
      </c>
      <c r="D5" s="62">
        <v>0</v>
      </c>
    </row>
    <row r="6" ht="25" customHeight="1" spans="1:4">
      <c r="A6" s="61" t="s">
        <v>327</v>
      </c>
      <c r="B6" s="62">
        <v>0</v>
      </c>
      <c r="C6" s="62">
        <v>0</v>
      </c>
      <c r="D6" s="62">
        <v>0</v>
      </c>
    </row>
    <row r="7" ht="25" customHeight="1" spans="1:4">
      <c r="A7" s="61" t="s">
        <v>328</v>
      </c>
      <c r="B7" s="62">
        <v>0</v>
      </c>
      <c r="C7" s="62">
        <v>0</v>
      </c>
      <c r="D7" s="62">
        <v>0</v>
      </c>
    </row>
    <row r="8" ht="25" customHeight="1" spans="1:4">
      <c r="A8" s="61" t="s">
        <v>329</v>
      </c>
      <c r="B8" s="62">
        <v>0</v>
      </c>
      <c r="C8" s="62">
        <v>0</v>
      </c>
      <c r="D8" s="62">
        <v>0</v>
      </c>
    </row>
    <row r="9" ht="25" customHeight="1" spans="1:4">
      <c r="A9" s="61" t="s">
        <v>330</v>
      </c>
      <c r="B9" s="23">
        <v>60000</v>
      </c>
      <c r="C9" s="23">
        <v>54000</v>
      </c>
      <c r="D9" s="23">
        <v>35567</v>
      </c>
    </row>
    <row r="10" ht="25" customHeight="1" spans="1:4">
      <c r="A10" s="51" t="s">
        <v>29</v>
      </c>
      <c r="B10" s="23">
        <v>60000</v>
      </c>
      <c r="C10" s="23">
        <v>54000</v>
      </c>
      <c r="D10" s="23">
        <v>35567</v>
      </c>
    </row>
  </sheetData>
  <mergeCells count="1">
    <mergeCell ref="A1:D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B8" sqref="B8"/>
    </sheetView>
  </sheetViews>
  <sheetFormatPr defaultColWidth="8.88888888888889" defaultRowHeight="14.4" outlineLevelCol="3"/>
  <cols>
    <col min="1" max="1" width="33.3333333333333" style="18" customWidth="1"/>
    <col min="2" max="2" width="25.8888888888889" style="18" customWidth="1"/>
    <col min="3" max="3" width="25.4444444444444" style="18" customWidth="1"/>
    <col min="4" max="4" width="17.7777777777778" style="18" customWidth="1"/>
    <col min="5" max="16384" width="8.88888888888889" style="18"/>
  </cols>
  <sheetData>
    <row r="1" ht="22.2" spans="1:4">
      <c r="A1" s="64" t="s">
        <v>331</v>
      </c>
      <c r="B1" s="64"/>
      <c r="C1" s="64"/>
      <c r="D1" s="64"/>
    </row>
    <row r="2" spans="1:4">
      <c r="A2" s="65"/>
      <c r="B2" s="65"/>
      <c r="C2" s="65"/>
      <c r="D2" s="59"/>
    </row>
    <row r="3" spans="1:4">
      <c r="A3" s="66" t="s">
        <v>332</v>
      </c>
      <c r="B3" s="66"/>
      <c r="C3" s="66"/>
      <c r="D3" s="66"/>
    </row>
    <row r="4" ht="25" customHeight="1" spans="1:4">
      <c r="A4" s="67" t="s">
        <v>2</v>
      </c>
      <c r="B4" s="67" t="s">
        <v>3</v>
      </c>
      <c r="C4" s="67" t="s">
        <v>4</v>
      </c>
      <c r="D4" s="67" t="s">
        <v>5</v>
      </c>
    </row>
    <row r="5" ht="25" customHeight="1" spans="1:4">
      <c r="A5" s="61" t="s">
        <v>333</v>
      </c>
      <c r="B5" s="23"/>
      <c r="C5" s="23">
        <v>277</v>
      </c>
      <c r="D5" s="23">
        <v>33</v>
      </c>
    </row>
    <row r="6" ht="25" customHeight="1" spans="1:4">
      <c r="A6" s="61" t="s">
        <v>334</v>
      </c>
      <c r="B6" s="23"/>
      <c r="C6" s="23">
        <v>10889</v>
      </c>
      <c r="D6" s="23">
        <v>10889</v>
      </c>
    </row>
    <row r="7" ht="25" customHeight="1" spans="1:4">
      <c r="A7" s="61" t="s">
        <v>335</v>
      </c>
      <c r="B7" s="23"/>
      <c r="C7" s="23"/>
      <c r="D7" s="23"/>
    </row>
    <row r="8" ht="25" customHeight="1" spans="1:4">
      <c r="A8" s="61" t="s">
        <v>336</v>
      </c>
      <c r="B8" s="23">
        <v>20000</v>
      </c>
      <c r="C8" s="23">
        <v>7662</v>
      </c>
      <c r="D8" s="23">
        <v>7662</v>
      </c>
    </row>
    <row r="9" ht="25" customHeight="1" spans="1:4">
      <c r="A9" s="61"/>
      <c r="B9" s="23"/>
      <c r="C9" s="23"/>
      <c r="D9" s="23"/>
    </row>
    <row r="10" ht="25" customHeight="1" spans="1:4">
      <c r="A10" s="51" t="s">
        <v>56</v>
      </c>
      <c r="B10" s="23">
        <v>20000</v>
      </c>
      <c r="C10" s="23">
        <v>18828</v>
      </c>
      <c r="D10" s="23">
        <v>18584</v>
      </c>
    </row>
  </sheetData>
  <mergeCells count="1">
    <mergeCell ref="A1:D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B8" sqref="B8"/>
    </sheetView>
  </sheetViews>
  <sheetFormatPr defaultColWidth="8.88888888888889" defaultRowHeight="14.4" outlineLevelCol="1"/>
  <cols>
    <col min="1" max="1" width="38.5555555555556" style="18" customWidth="1"/>
    <col min="2" max="2" width="41.1111111111111" style="18" customWidth="1"/>
    <col min="3" max="16384" width="8.88888888888889" style="18"/>
  </cols>
  <sheetData>
    <row r="1" ht="22.2" spans="1:2">
      <c r="A1" s="48" t="s">
        <v>337</v>
      </c>
      <c r="B1" s="48"/>
    </row>
    <row r="2" spans="1:2">
      <c r="A2" s="49"/>
      <c r="B2" s="49"/>
    </row>
    <row r="3" spans="1:2">
      <c r="A3" s="63" t="s">
        <v>338</v>
      </c>
      <c r="B3" s="63"/>
    </row>
    <row r="4" ht="25" customHeight="1" spans="1:2">
      <c r="A4" s="51" t="s">
        <v>2</v>
      </c>
      <c r="B4" s="51" t="s">
        <v>339</v>
      </c>
    </row>
    <row r="5" ht="25" customHeight="1" spans="1:2">
      <c r="A5" s="61" t="s">
        <v>326</v>
      </c>
      <c r="B5" s="62">
        <v>0</v>
      </c>
    </row>
    <row r="6" ht="25" customHeight="1" spans="1:2">
      <c r="A6" s="61" t="s">
        <v>327</v>
      </c>
      <c r="B6" s="62">
        <v>0</v>
      </c>
    </row>
    <row r="7" ht="25" customHeight="1" spans="1:2">
      <c r="A7" s="61" t="s">
        <v>328</v>
      </c>
      <c r="B7" s="62">
        <v>0</v>
      </c>
    </row>
    <row r="8" ht="25" customHeight="1" spans="1:2">
      <c r="A8" s="61" t="s">
        <v>329</v>
      </c>
      <c r="B8" s="62">
        <v>0</v>
      </c>
    </row>
    <row r="9" ht="25" customHeight="1" spans="1:2">
      <c r="A9" s="61" t="s">
        <v>330</v>
      </c>
      <c r="B9" s="62">
        <v>35567</v>
      </c>
    </row>
    <row r="10" ht="25" customHeight="1" spans="1:2">
      <c r="A10" s="61"/>
      <c r="B10" s="62"/>
    </row>
    <row r="11" ht="25" customHeight="1" spans="1:2">
      <c r="A11" s="61"/>
      <c r="B11" s="62"/>
    </row>
    <row r="12" ht="25" customHeight="1" spans="1:2">
      <c r="A12" s="61"/>
      <c r="B12" s="62"/>
    </row>
    <row r="13" ht="25" customHeight="1" spans="1:2">
      <c r="A13" s="61"/>
      <c r="B13" s="62"/>
    </row>
    <row r="14" ht="25" customHeight="1" spans="1:2">
      <c r="A14" s="61"/>
      <c r="B14" s="62"/>
    </row>
    <row r="15" ht="25" customHeight="1" spans="1:2">
      <c r="A15" s="61"/>
      <c r="B15" s="62"/>
    </row>
    <row r="16" ht="25" customHeight="1" spans="1:2">
      <c r="A16" s="61"/>
      <c r="B16" s="62"/>
    </row>
    <row r="17" ht="25" customHeight="1" spans="1:2">
      <c r="A17" s="61"/>
      <c r="B17" s="62"/>
    </row>
    <row r="18" ht="25" customHeight="1" spans="1:2">
      <c r="A18" s="61"/>
      <c r="B18" s="62"/>
    </row>
    <row r="19" ht="25" customHeight="1" spans="1:2">
      <c r="A19" s="61"/>
      <c r="B19" s="62"/>
    </row>
    <row r="20" ht="25" customHeight="1" spans="1:2">
      <c r="A20" s="61"/>
      <c r="B20" s="62"/>
    </row>
    <row r="21" ht="26.65" customHeight="1" spans="1:2">
      <c r="A21" s="51" t="s">
        <v>29</v>
      </c>
      <c r="B21" s="62">
        <v>35567</v>
      </c>
    </row>
  </sheetData>
  <mergeCells count="3">
    <mergeCell ref="A1:B1"/>
    <mergeCell ref="A2:B2"/>
    <mergeCell ref="A3:B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B8" sqref="B8"/>
    </sheetView>
  </sheetViews>
  <sheetFormatPr defaultColWidth="8.88888888888889" defaultRowHeight="14.4" outlineLevelCol="1"/>
  <cols>
    <col min="1" max="1" width="36" style="18" customWidth="1"/>
    <col min="2" max="2" width="35.3333333333333" style="18" customWidth="1"/>
    <col min="3" max="16384" width="8.88888888888889" style="18"/>
  </cols>
  <sheetData>
    <row r="1" ht="20.4" spans="1:2">
      <c r="A1" s="58" t="s">
        <v>340</v>
      </c>
      <c r="B1" s="58"/>
    </row>
    <row r="2" spans="1:2">
      <c r="A2" s="59"/>
      <c r="B2" s="59"/>
    </row>
    <row r="3" spans="1:2">
      <c r="A3" s="60" t="s">
        <v>341</v>
      </c>
      <c r="B3" s="60"/>
    </row>
    <row r="4" ht="25" customHeight="1" spans="1:2">
      <c r="A4" s="51" t="s">
        <v>2</v>
      </c>
      <c r="B4" s="51" t="s">
        <v>339</v>
      </c>
    </row>
    <row r="5" ht="25" customHeight="1" spans="1:2">
      <c r="A5" s="61" t="s">
        <v>333</v>
      </c>
      <c r="B5" s="62">
        <v>33</v>
      </c>
    </row>
    <row r="6" ht="25" customHeight="1" spans="1:2">
      <c r="A6" s="61" t="s">
        <v>334</v>
      </c>
      <c r="B6" s="62">
        <v>10889</v>
      </c>
    </row>
    <row r="7" ht="25" customHeight="1" spans="1:2">
      <c r="A7" s="61" t="s">
        <v>335</v>
      </c>
      <c r="B7" s="62">
        <v>0</v>
      </c>
    </row>
    <row r="8" ht="25" customHeight="1" spans="1:2">
      <c r="A8" s="61" t="s">
        <v>336</v>
      </c>
      <c r="B8" s="62">
        <v>7662</v>
      </c>
    </row>
    <row r="9" ht="25" customHeight="1" spans="1:2">
      <c r="A9" s="25"/>
      <c r="B9" s="62"/>
    </row>
    <row r="10" ht="25" customHeight="1" spans="1:2">
      <c r="A10" s="61"/>
      <c r="B10" s="62"/>
    </row>
    <row r="11" ht="25" customHeight="1" spans="1:2">
      <c r="A11" s="61"/>
      <c r="B11" s="62"/>
    </row>
    <row r="12" ht="25" customHeight="1" spans="1:2">
      <c r="A12" s="25"/>
      <c r="B12" s="62"/>
    </row>
    <row r="13" ht="25" customHeight="1" spans="1:2">
      <c r="A13" s="61"/>
      <c r="B13" s="62"/>
    </row>
    <row r="14" ht="25" customHeight="1" spans="1:2">
      <c r="A14" s="61"/>
      <c r="B14" s="62"/>
    </row>
    <row r="15" ht="25" customHeight="1" spans="1:2">
      <c r="A15" s="61"/>
      <c r="B15" s="62"/>
    </row>
    <row r="16" ht="25" customHeight="1" spans="1:2">
      <c r="A16" s="61"/>
      <c r="B16" s="62"/>
    </row>
    <row r="17" ht="25" customHeight="1" spans="1:2">
      <c r="A17" s="61"/>
      <c r="B17" s="62"/>
    </row>
    <row r="18" ht="25" customHeight="1" spans="1:2">
      <c r="A18" s="61"/>
      <c r="B18" s="62"/>
    </row>
    <row r="19" ht="25" customHeight="1" spans="1:2">
      <c r="A19" s="61"/>
      <c r="B19" s="62"/>
    </row>
    <row r="20" ht="25" customHeight="1" spans="1:2">
      <c r="A20" s="61"/>
      <c r="B20" s="62"/>
    </row>
    <row r="21" ht="25" customHeight="1" spans="1:2">
      <c r="A21" s="61"/>
      <c r="B21" s="62"/>
    </row>
    <row r="22" ht="25" customHeight="1" spans="1:2">
      <c r="A22" s="61"/>
      <c r="B22" s="62"/>
    </row>
    <row r="23" ht="25" customHeight="1" spans="1:2">
      <c r="A23" s="61"/>
      <c r="B23" s="62"/>
    </row>
    <row r="24" ht="25" customHeight="1" spans="1:2">
      <c r="A24" s="61"/>
      <c r="B24" s="62"/>
    </row>
    <row r="25" ht="25" customHeight="1" spans="1:2">
      <c r="A25" s="61"/>
      <c r="B25" s="62"/>
    </row>
    <row r="26" ht="25" customHeight="1" spans="1:2">
      <c r="A26" s="61"/>
      <c r="B26" s="62"/>
    </row>
    <row r="27" ht="29.05" customHeight="1" spans="1:2">
      <c r="A27" s="51" t="s">
        <v>56</v>
      </c>
      <c r="B27" s="62">
        <v>18584</v>
      </c>
    </row>
  </sheetData>
  <mergeCells count="3">
    <mergeCell ref="A1:B1"/>
    <mergeCell ref="A2:B2"/>
    <mergeCell ref="A3:B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B8" sqref="B8"/>
    </sheetView>
  </sheetViews>
  <sheetFormatPr defaultColWidth="8.88888888888889" defaultRowHeight="14.4"/>
  <cols>
    <col min="1" max="1" width="29.5555555555556" style="18" customWidth="1"/>
    <col min="2" max="2" width="8.88888888888889" style="18"/>
    <col min="3" max="3" width="11.8888888888889" style="18" customWidth="1"/>
    <col min="4" max="4" width="13.3333333333333" style="18" customWidth="1"/>
    <col min="5" max="5" width="20.7777777777778" style="18" customWidth="1"/>
    <col min="6" max="16384" width="8.88888888888889" style="18"/>
  </cols>
  <sheetData>
    <row r="1" ht="22.2" spans="1:9">
      <c r="A1" s="48" t="s">
        <v>342</v>
      </c>
      <c r="B1" s="48"/>
      <c r="C1" s="48"/>
      <c r="D1" s="48"/>
      <c r="E1" s="48"/>
      <c r="F1" s="48"/>
      <c r="G1" s="48"/>
      <c r="H1" s="48"/>
      <c r="I1" s="48"/>
    </row>
    <row r="2" spans="1:9">
      <c r="A2" s="49"/>
      <c r="B2" s="49"/>
      <c r="C2" s="49"/>
      <c r="D2" s="49"/>
      <c r="E2" s="49"/>
      <c r="F2" s="49"/>
      <c r="G2" s="49"/>
      <c r="H2" s="49"/>
      <c r="I2" s="49"/>
    </row>
    <row r="3" spans="1:9">
      <c r="A3" s="49" t="s">
        <v>128</v>
      </c>
      <c r="B3" s="49"/>
      <c r="C3" s="49"/>
      <c r="D3" s="49"/>
      <c r="E3" s="49"/>
      <c r="F3" s="49"/>
      <c r="G3" s="49"/>
      <c r="H3" s="49"/>
      <c r="I3" s="49"/>
    </row>
    <row r="4" ht="25" customHeight="1" spans="1:9">
      <c r="A4" s="29" t="s">
        <v>343</v>
      </c>
      <c r="B4" s="52" t="s">
        <v>344</v>
      </c>
      <c r="C4" s="52" t="s">
        <v>345</v>
      </c>
      <c r="D4" s="52" t="s">
        <v>346</v>
      </c>
      <c r="E4" s="52" t="s">
        <v>347</v>
      </c>
      <c r="F4" s="52" t="s">
        <v>348</v>
      </c>
      <c r="G4" s="52" t="s">
        <v>349</v>
      </c>
      <c r="H4" s="52" t="s">
        <v>350</v>
      </c>
      <c r="I4" s="52" t="s">
        <v>351</v>
      </c>
    </row>
    <row r="5" ht="25" customHeight="1" spans="1:9">
      <c r="A5" s="33" t="s">
        <v>352</v>
      </c>
      <c r="B5" s="23">
        <v>46915</v>
      </c>
      <c r="C5" s="23"/>
      <c r="D5" s="23">
        <v>12046</v>
      </c>
      <c r="E5" s="23">
        <v>34869</v>
      </c>
      <c r="F5" s="31"/>
      <c r="G5" s="31"/>
      <c r="H5" s="31"/>
      <c r="I5" s="31"/>
    </row>
    <row r="6" ht="25" customHeight="1" spans="1:9">
      <c r="A6" s="34" t="s">
        <v>353</v>
      </c>
      <c r="B6" s="23">
        <v>14895</v>
      </c>
      <c r="C6" s="23"/>
      <c r="D6" s="23">
        <v>1478</v>
      </c>
      <c r="E6" s="23">
        <v>13417</v>
      </c>
      <c r="F6" s="31"/>
      <c r="G6" s="31"/>
      <c r="H6" s="31"/>
      <c r="I6" s="31"/>
    </row>
    <row r="7" ht="25" customHeight="1" spans="1:9">
      <c r="A7" s="34" t="s">
        <v>354</v>
      </c>
      <c r="B7" s="23">
        <v>31251</v>
      </c>
      <c r="C7" s="23"/>
      <c r="D7" s="23">
        <v>10556</v>
      </c>
      <c r="E7" s="23">
        <v>20695</v>
      </c>
      <c r="F7" s="31"/>
      <c r="G7" s="31"/>
      <c r="H7" s="31"/>
      <c r="I7" s="31"/>
    </row>
    <row r="8" ht="25" customHeight="1" spans="1:9">
      <c r="A8" s="34" t="s">
        <v>355</v>
      </c>
      <c r="B8" s="23">
        <v>20</v>
      </c>
      <c r="C8" s="23"/>
      <c r="D8" s="23">
        <v>6</v>
      </c>
      <c r="E8" s="23">
        <v>14</v>
      </c>
      <c r="F8" s="31"/>
      <c r="G8" s="31"/>
      <c r="H8" s="31"/>
      <c r="I8" s="31"/>
    </row>
    <row r="9" ht="25" customHeight="1" spans="1:9">
      <c r="A9" s="34" t="s">
        <v>356</v>
      </c>
      <c r="B9" s="23"/>
      <c r="C9" s="23"/>
      <c r="D9" s="23"/>
      <c r="E9" s="23"/>
      <c r="F9" s="31"/>
      <c r="G9" s="31"/>
      <c r="H9" s="31"/>
      <c r="I9" s="31"/>
    </row>
    <row r="10" ht="25" customHeight="1" spans="1:9">
      <c r="A10" s="34" t="s">
        <v>357</v>
      </c>
      <c r="B10" s="23">
        <v>638</v>
      </c>
      <c r="C10" s="23"/>
      <c r="D10" s="23">
        <v>6</v>
      </c>
      <c r="E10" s="23">
        <v>632</v>
      </c>
      <c r="F10" s="31"/>
      <c r="G10" s="31"/>
      <c r="H10" s="31"/>
      <c r="I10" s="31"/>
    </row>
    <row r="11" ht="25" customHeight="1" spans="1:9">
      <c r="A11" s="34" t="s">
        <v>358</v>
      </c>
      <c r="B11" s="23">
        <v>111</v>
      </c>
      <c r="C11" s="23"/>
      <c r="D11" s="23"/>
      <c r="E11" s="23">
        <v>111</v>
      </c>
      <c r="F11" s="31"/>
      <c r="G11" s="31"/>
      <c r="H11" s="31"/>
      <c r="I11" s="31"/>
    </row>
    <row r="12" ht="25" customHeight="1" spans="1:9">
      <c r="A12" s="34" t="s">
        <v>359</v>
      </c>
      <c r="B12" s="23"/>
      <c r="C12" s="23"/>
      <c r="D12" s="23"/>
      <c r="E12" s="23"/>
      <c r="F12" s="31"/>
      <c r="G12" s="31"/>
      <c r="H12" s="31"/>
      <c r="I12" s="31"/>
    </row>
  </sheetData>
  <mergeCells count="3">
    <mergeCell ref="A1:I1"/>
    <mergeCell ref="A2:I2"/>
    <mergeCell ref="A3:I3"/>
  </mergeCells>
  <dataValidations count="1">
    <dataValidation type="decimal" operator="between" allowBlank="1" showInputMessage="1" showErrorMessage="1" sqref="B5:I12">
      <formula1>-99999999999999</formula1>
      <formula2>99999999999999</formula2>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B8" sqref="B8"/>
    </sheetView>
  </sheetViews>
  <sheetFormatPr defaultColWidth="9" defaultRowHeight="14.4"/>
  <cols>
    <col min="1" max="1" width="29.1111111111111" customWidth="1"/>
    <col min="3" max="3" width="17.2222222222222" customWidth="1"/>
    <col min="4" max="4" width="16.2222222222222" customWidth="1"/>
    <col min="5" max="5" width="15.5555555555556" customWidth="1"/>
    <col min="6" max="6" width="15.2222222222222" customWidth="1"/>
    <col min="7" max="7" width="15.6666666666667" customWidth="1"/>
    <col min="8" max="8" width="12.8888888888889" customWidth="1"/>
    <col min="9" max="9" width="14" customWidth="1"/>
  </cols>
  <sheetData>
    <row r="1" ht="22.2" spans="1:9">
      <c r="A1" s="48" t="s">
        <v>360</v>
      </c>
      <c r="B1" s="48"/>
      <c r="C1" s="48"/>
      <c r="D1" s="48"/>
      <c r="E1" s="48"/>
      <c r="F1" s="48"/>
      <c r="G1" s="48"/>
      <c r="H1" s="48"/>
      <c r="I1" s="48"/>
    </row>
    <row r="2" spans="1:9">
      <c r="A2" s="49"/>
      <c r="B2" s="49"/>
      <c r="C2" s="49"/>
      <c r="D2" s="49"/>
      <c r="E2" s="49"/>
      <c r="F2" s="49"/>
      <c r="G2" s="49"/>
      <c r="H2" s="49"/>
      <c r="I2" s="49"/>
    </row>
    <row r="3" spans="1:9">
      <c r="A3" s="49" t="s">
        <v>128</v>
      </c>
      <c r="B3" s="49"/>
      <c r="C3" s="49"/>
      <c r="D3" s="49"/>
      <c r="E3" s="49"/>
      <c r="F3" s="49"/>
      <c r="G3" s="49"/>
      <c r="H3" s="49"/>
      <c r="I3" s="49"/>
    </row>
    <row r="4" ht="25" customHeight="1" spans="1:9">
      <c r="A4" s="56" t="s">
        <v>343</v>
      </c>
      <c r="B4" s="57" t="s">
        <v>344</v>
      </c>
      <c r="C4" s="57" t="s">
        <v>345</v>
      </c>
      <c r="D4" s="57" t="s">
        <v>346</v>
      </c>
      <c r="E4" s="57" t="s">
        <v>347</v>
      </c>
      <c r="F4" s="57" t="s">
        <v>348</v>
      </c>
      <c r="G4" s="57" t="s">
        <v>349</v>
      </c>
      <c r="H4" s="57" t="s">
        <v>350</v>
      </c>
      <c r="I4" s="57" t="s">
        <v>351</v>
      </c>
    </row>
    <row r="5" ht="25" customHeight="1" spans="1:9">
      <c r="A5" s="33" t="s">
        <v>361</v>
      </c>
      <c r="B5" s="23">
        <v>48152</v>
      </c>
      <c r="C5" s="23"/>
      <c r="D5" s="23">
        <v>13025</v>
      </c>
      <c r="E5" s="23">
        <v>35127</v>
      </c>
      <c r="F5" s="31"/>
      <c r="G5" s="31"/>
      <c r="H5" s="31"/>
      <c r="I5" s="31"/>
    </row>
    <row r="6" ht="25" customHeight="1" spans="1:9">
      <c r="A6" s="34" t="s">
        <v>362</v>
      </c>
      <c r="B6" s="23">
        <v>47300</v>
      </c>
      <c r="C6" s="23"/>
      <c r="D6" s="23">
        <v>13022</v>
      </c>
      <c r="E6" s="23">
        <v>34278</v>
      </c>
      <c r="F6" s="31"/>
      <c r="G6" s="31"/>
      <c r="H6" s="31"/>
      <c r="I6" s="31"/>
    </row>
    <row r="7" ht="25" customHeight="1" spans="1:9">
      <c r="A7" s="53" t="s">
        <v>363</v>
      </c>
      <c r="B7" s="23">
        <v>502</v>
      </c>
      <c r="C7" s="23"/>
      <c r="D7" s="23">
        <v>3</v>
      </c>
      <c r="E7" s="23">
        <v>499</v>
      </c>
      <c r="F7" s="31"/>
      <c r="G7" s="31"/>
      <c r="H7" s="31"/>
      <c r="I7" s="31"/>
    </row>
    <row r="8" ht="25" customHeight="1" spans="1:9">
      <c r="A8" s="34" t="s">
        <v>364</v>
      </c>
      <c r="B8" s="23">
        <v>350</v>
      </c>
      <c r="C8" s="23"/>
      <c r="D8" s="23"/>
      <c r="E8" s="23">
        <v>350</v>
      </c>
      <c r="F8" s="31"/>
      <c r="G8" s="31"/>
      <c r="H8" s="31"/>
      <c r="I8" s="31"/>
    </row>
    <row r="9" ht="25" customHeight="1" spans="1:9">
      <c r="A9" s="34" t="s">
        <v>365</v>
      </c>
      <c r="B9" s="23"/>
      <c r="C9" s="23"/>
      <c r="D9" s="23"/>
      <c r="E9" s="23"/>
      <c r="F9" s="31"/>
      <c r="G9" s="31"/>
      <c r="H9" s="31"/>
      <c r="I9" s="31"/>
    </row>
  </sheetData>
  <mergeCells count="3">
    <mergeCell ref="A1:I1"/>
    <mergeCell ref="A2:I2"/>
    <mergeCell ref="A3:I3"/>
  </mergeCells>
  <dataValidations count="1">
    <dataValidation type="decimal" operator="between" allowBlank="1" showInputMessage="1" showErrorMessage="1" sqref="B5:I9">
      <formula1>-99999999999999</formula1>
      <formula2>99999999999999</formula2>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B8" sqref="B8"/>
    </sheetView>
  </sheetViews>
  <sheetFormatPr defaultColWidth="9" defaultRowHeight="14.4"/>
  <cols>
    <col min="1" max="1" width="34.7777777777778" customWidth="1"/>
    <col min="2" max="2" width="19.2222222222222" customWidth="1"/>
    <col min="3" max="3" width="18.4444444444444" customWidth="1"/>
    <col min="4" max="4" width="18.8888888888889" customWidth="1"/>
    <col min="5" max="5" width="15.5555555555556" customWidth="1"/>
    <col min="6" max="6" width="12.6666666666667" customWidth="1"/>
    <col min="7" max="7" width="13.8888888888889" customWidth="1"/>
    <col min="8" max="8" width="14" customWidth="1"/>
    <col min="9" max="9" width="17.3333333333333" customWidth="1"/>
  </cols>
  <sheetData>
    <row r="1" ht="22.2" spans="1:9">
      <c r="A1" s="54" t="s">
        <v>366</v>
      </c>
      <c r="B1" s="54"/>
      <c r="C1" s="54"/>
      <c r="D1" s="54"/>
      <c r="E1" s="54"/>
      <c r="F1" s="54"/>
      <c r="G1" s="54"/>
      <c r="H1" s="54"/>
      <c r="I1" s="54"/>
    </row>
    <row r="2" spans="1:9">
      <c r="A2" s="55"/>
      <c r="B2" s="55"/>
      <c r="C2" s="55"/>
      <c r="D2" s="55"/>
      <c r="E2" s="55"/>
      <c r="F2" s="55"/>
      <c r="G2" s="55"/>
      <c r="H2" s="55"/>
      <c r="I2" s="55"/>
    </row>
    <row r="3" spans="1:9">
      <c r="A3" s="55" t="s">
        <v>128</v>
      </c>
      <c r="B3" s="55"/>
      <c r="C3" s="55"/>
      <c r="D3" s="55"/>
      <c r="E3" s="55"/>
      <c r="F3" s="55"/>
      <c r="G3" s="55"/>
      <c r="H3" s="55"/>
      <c r="I3" s="55"/>
    </row>
    <row r="4" ht="25" customHeight="1" spans="1:9">
      <c r="A4" s="29" t="s">
        <v>343</v>
      </c>
      <c r="B4" s="52" t="s">
        <v>344</v>
      </c>
      <c r="C4" s="52" t="s">
        <v>345</v>
      </c>
      <c r="D4" s="52" t="s">
        <v>346</v>
      </c>
      <c r="E4" s="52" t="s">
        <v>347</v>
      </c>
      <c r="F4" s="52" t="s">
        <v>348</v>
      </c>
      <c r="G4" s="52" t="s">
        <v>349</v>
      </c>
      <c r="H4" s="52" t="s">
        <v>350</v>
      </c>
      <c r="I4" s="52" t="s">
        <v>351</v>
      </c>
    </row>
    <row r="5" ht="25" customHeight="1" spans="1:9">
      <c r="A5" s="33" t="s">
        <v>352</v>
      </c>
      <c r="B5" s="23">
        <v>46915</v>
      </c>
      <c r="C5" s="23"/>
      <c r="D5" s="23">
        <v>12046</v>
      </c>
      <c r="E5" s="23">
        <v>34869</v>
      </c>
      <c r="F5" s="31"/>
      <c r="G5" s="31"/>
      <c r="H5" s="31"/>
      <c r="I5" s="31"/>
    </row>
    <row r="6" ht="25" customHeight="1" spans="1:9">
      <c r="A6" s="34" t="s">
        <v>353</v>
      </c>
      <c r="B6" s="23">
        <v>14895</v>
      </c>
      <c r="C6" s="23"/>
      <c r="D6" s="23">
        <v>1478</v>
      </c>
      <c r="E6" s="23">
        <v>13417</v>
      </c>
      <c r="F6" s="31"/>
      <c r="G6" s="31"/>
      <c r="H6" s="31"/>
      <c r="I6" s="31"/>
    </row>
    <row r="7" ht="25" customHeight="1" spans="1:9">
      <c r="A7" s="34" t="s">
        <v>354</v>
      </c>
      <c r="B7" s="23">
        <v>31251</v>
      </c>
      <c r="C7" s="23"/>
      <c r="D7" s="23">
        <v>10556</v>
      </c>
      <c r="E7" s="23">
        <v>20695</v>
      </c>
      <c r="F7" s="31"/>
      <c r="G7" s="31"/>
      <c r="H7" s="31"/>
      <c r="I7" s="31"/>
    </row>
    <row r="8" ht="25" customHeight="1" spans="1:9">
      <c r="A8" s="34" t="s">
        <v>355</v>
      </c>
      <c r="B8" s="23">
        <v>20</v>
      </c>
      <c r="C8" s="23"/>
      <c r="D8" s="23">
        <v>6</v>
      </c>
      <c r="E8" s="23">
        <v>14</v>
      </c>
      <c r="F8" s="31"/>
      <c r="G8" s="31"/>
      <c r="H8" s="31"/>
      <c r="I8" s="31"/>
    </row>
    <row r="9" ht="25" customHeight="1" spans="1:9">
      <c r="A9" s="34" t="s">
        <v>356</v>
      </c>
      <c r="B9" s="23"/>
      <c r="C9" s="23"/>
      <c r="D9" s="23"/>
      <c r="E9" s="23"/>
      <c r="F9" s="31"/>
      <c r="G9" s="31"/>
      <c r="H9" s="31"/>
      <c r="I9" s="31"/>
    </row>
    <row r="10" ht="25" customHeight="1" spans="1:9">
      <c r="A10" s="34" t="s">
        <v>357</v>
      </c>
      <c r="B10" s="23">
        <v>638</v>
      </c>
      <c r="C10" s="23"/>
      <c r="D10" s="23">
        <v>6</v>
      </c>
      <c r="E10" s="23">
        <v>632</v>
      </c>
      <c r="F10" s="31"/>
      <c r="G10" s="31"/>
      <c r="H10" s="31"/>
      <c r="I10" s="31"/>
    </row>
    <row r="11" ht="25" customHeight="1" spans="1:9">
      <c r="A11" s="34" t="s">
        <v>358</v>
      </c>
      <c r="B11" s="23">
        <v>111</v>
      </c>
      <c r="C11" s="23"/>
      <c r="D11" s="23"/>
      <c r="E11" s="23">
        <v>111</v>
      </c>
      <c r="F11" s="31"/>
      <c r="G11" s="31"/>
      <c r="H11" s="31"/>
      <c r="I11" s="31"/>
    </row>
    <row r="12" ht="25" customHeight="1" spans="1:9">
      <c r="A12" s="34" t="s">
        <v>359</v>
      </c>
      <c r="B12" s="23"/>
      <c r="C12" s="23"/>
      <c r="D12" s="23"/>
      <c r="E12" s="23"/>
      <c r="F12" s="31"/>
      <c r="G12" s="31"/>
      <c r="H12" s="31"/>
      <c r="I12" s="31"/>
    </row>
  </sheetData>
  <mergeCells count="3">
    <mergeCell ref="A1:I1"/>
    <mergeCell ref="A2:I2"/>
    <mergeCell ref="A3:I3"/>
  </mergeCells>
  <dataValidations count="1">
    <dataValidation type="decimal" operator="between" allowBlank="1" showInputMessage="1" showErrorMessage="1" sqref="B5:I12">
      <formula1>-99999999999999</formula1>
      <formula2>99999999999999</formula2>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B8" sqref="B8"/>
    </sheetView>
  </sheetViews>
  <sheetFormatPr defaultColWidth="8.88888888888889" defaultRowHeight="25" customHeight="1"/>
  <cols>
    <col min="1" max="1" width="34.7777777777778" style="18" customWidth="1"/>
    <col min="2" max="2" width="17.4444444444444" style="18" customWidth="1"/>
    <col min="3" max="3" width="18.1111111111111" style="18" customWidth="1"/>
    <col min="4" max="4" width="18.8888888888889" style="18" customWidth="1"/>
    <col min="5" max="5" width="15.2222222222222" style="18" customWidth="1"/>
    <col min="6" max="6" width="15.4444444444444" style="18" customWidth="1"/>
    <col min="7" max="7" width="14.4444444444444" style="18" customWidth="1"/>
    <col min="8" max="8" width="16.6666666666667" style="18" customWidth="1"/>
    <col min="9" max="9" width="17.2222222222222" style="18" customWidth="1"/>
    <col min="10" max="16384" width="8.88888888888889" style="18"/>
  </cols>
  <sheetData>
    <row r="1" customHeight="1" spans="1:9">
      <c r="A1" s="48" t="s">
        <v>367</v>
      </c>
      <c r="B1" s="48"/>
      <c r="C1" s="48"/>
      <c r="D1" s="48"/>
      <c r="E1" s="48"/>
      <c r="F1" s="48"/>
      <c r="G1" s="48"/>
      <c r="H1" s="48"/>
      <c r="I1" s="48"/>
    </row>
    <row r="2" customHeight="1" spans="1:9">
      <c r="A2" s="49"/>
      <c r="B2" s="49"/>
      <c r="C2" s="49"/>
      <c r="D2" s="49"/>
      <c r="E2" s="49"/>
      <c r="F2" s="49"/>
      <c r="G2" s="49"/>
      <c r="H2" s="49"/>
      <c r="I2" s="49"/>
    </row>
    <row r="3" customHeight="1" spans="1:9">
      <c r="A3" s="49" t="s">
        <v>128</v>
      </c>
      <c r="B3" s="49"/>
      <c r="C3" s="49"/>
      <c r="D3" s="49"/>
      <c r="E3" s="49"/>
      <c r="F3" s="49"/>
      <c r="G3" s="49"/>
      <c r="H3" s="49"/>
      <c r="I3" s="49"/>
    </row>
    <row r="4" customHeight="1" spans="1:9">
      <c r="A4" s="29" t="s">
        <v>343</v>
      </c>
      <c r="B4" s="52" t="s">
        <v>344</v>
      </c>
      <c r="C4" s="52" t="s">
        <v>345</v>
      </c>
      <c r="D4" s="52" t="s">
        <v>346</v>
      </c>
      <c r="E4" s="52" t="s">
        <v>347</v>
      </c>
      <c r="F4" s="52" t="s">
        <v>348</v>
      </c>
      <c r="G4" s="52" t="s">
        <v>349</v>
      </c>
      <c r="H4" s="52" t="s">
        <v>350</v>
      </c>
      <c r="I4" s="52" t="s">
        <v>351</v>
      </c>
    </row>
    <row r="5" customHeight="1" spans="1:9">
      <c r="A5" s="33" t="s">
        <v>361</v>
      </c>
      <c r="B5" s="23">
        <v>48152</v>
      </c>
      <c r="C5" s="23"/>
      <c r="D5" s="23">
        <v>13025</v>
      </c>
      <c r="E5" s="23">
        <v>35127</v>
      </c>
      <c r="F5" s="31"/>
      <c r="G5" s="31"/>
      <c r="H5" s="31"/>
      <c r="I5" s="31"/>
    </row>
    <row r="6" customHeight="1" spans="1:9">
      <c r="A6" s="34" t="s">
        <v>362</v>
      </c>
      <c r="B6" s="23">
        <v>47300</v>
      </c>
      <c r="C6" s="23"/>
      <c r="D6" s="23">
        <v>13022</v>
      </c>
      <c r="E6" s="23">
        <v>34278</v>
      </c>
      <c r="F6" s="31"/>
      <c r="G6" s="31"/>
      <c r="H6" s="31"/>
      <c r="I6" s="31"/>
    </row>
    <row r="7" customHeight="1" spans="1:9">
      <c r="A7" s="53" t="s">
        <v>363</v>
      </c>
      <c r="B7" s="23">
        <v>502</v>
      </c>
      <c r="C7" s="23"/>
      <c r="D7" s="23">
        <v>3</v>
      </c>
      <c r="E7" s="23">
        <v>499</v>
      </c>
      <c r="F7" s="31"/>
      <c r="G7" s="31"/>
      <c r="H7" s="31"/>
      <c r="I7" s="31"/>
    </row>
    <row r="8" customHeight="1" spans="1:9">
      <c r="A8" s="34" t="s">
        <v>364</v>
      </c>
      <c r="B8" s="23">
        <v>350</v>
      </c>
      <c r="C8" s="23"/>
      <c r="D8" s="23"/>
      <c r="E8" s="23">
        <v>350</v>
      </c>
      <c r="F8" s="31"/>
      <c r="G8" s="31"/>
      <c r="H8" s="31"/>
      <c r="I8" s="31"/>
    </row>
    <row r="9" customHeight="1" spans="1:9">
      <c r="A9" s="34" t="s">
        <v>365</v>
      </c>
      <c r="B9" s="23"/>
      <c r="C9" s="23"/>
      <c r="D9" s="23"/>
      <c r="E9" s="23"/>
      <c r="F9" s="31"/>
      <c r="G9" s="31"/>
      <c r="H9" s="31"/>
      <c r="I9" s="31"/>
    </row>
  </sheetData>
  <mergeCells count="3">
    <mergeCell ref="A1:I1"/>
    <mergeCell ref="A2:I2"/>
    <mergeCell ref="A3:I3"/>
  </mergeCells>
  <dataValidations count="1">
    <dataValidation type="decimal" operator="between" allowBlank="1" showInputMessage="1" showErrorMessage="1" sqref="B5:I9">
      <formula1>-99999999999999</formula1>
      <formula2>99999999999999</formula2>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17" sqref="A17"/>
    </sheetView>
  </sheetViews>
  <sheetFormatPr defaultColWidth="9" defaultRowHeight="15.6" outlineLevelCol="2"/>
  <cols>
    <col min="1" max="1" width="34.2222222222222" style="25" customWidth="1"/>
    <col min="2" max="2" width="36.6666666666667" style="25" customWidth="1"/>
    <col min="3" max="3" width="45.2222222222222" style="25" customWidth="1"/>
    <col min="4" max="16384" width="9" style="47"/>
  </cols>
  <sheetData>
    <row r="1" s="25" customFormat="1" ht="27.1" customHeight="1" spans="1:3">
      <c r="A1" s="48" t="s">
        <v>368</v>
      </c>
      <c r="B1" s="48"/>
      <c r="C1" s="48"/>
    </row>
    <row r="2" s="25" customFormat="1" spans="1:3">
      <c r="A2" s="49"/>
      <c r="B2" s="49"/>
      <c r="C2" s="49"/>
    </row>
    <row r="3" s="25" customFormat="1" ht="29.95" customHeight="1" spans="1:3">
      <c r="A3" s="49" t="s">
        <v>1</v>
      </c>
      <c r="B3" s="49"/>
      <c r="C3" s="49"/>
    </row>
    <row r="4" s="25" customFormat="1" ht="29.95" customHeight="1" spans="1:3">
      <c r="A4" s="51" t="s">
        <v>264</v>
      </c>
      <c r="B4" s="51" t="s">
        <v>3</v>
      </c>
      <c r="C4" s="51" t="s">
        <v>5</v>
      </c>
    </row>
    <row r="5" s="25" customFormat="1" ht="29.95" customHeight="1" spans="1:3">
      <c r="A5" s="22" t="s">
        <v>369</v>
      </c>
      <c r="B5" s="23"/>
      <c r="C5" s="23">
        <v>258483</v>
      </c>
    </row>
    <row r="6" s="25" customFormat="1" ht="29.95" customHeight="1" spans="1:3">
      <c r="A6" s="22" t="s">
        <v>370</v>
      </c>
      <c r="B6" s="23">
        <v>266904</v>
      </c>
      <c r="C6" s="23"/>
    </row>
    <row r="7" ht="29.95" customHeight="1" spans="1:3">
      <c r="A7" s="22" t="s">
        <v>371</v>
      </c>
      <c r="B7" s="23"/>
      <c r="C7" s="23">
        <v>27103</v>
      </c>
    </row>
    <row r="8" ht="29.95" customHeight="1" spans="1:3">
      <c r="A8" s="22" t="s">
        <v>372</v>
      </c>
      <c r="B8" s="23"/>
      <c r="C8" s="23">
        <v>18682</v>
      </c>
    </row>
    <row r="9" ht="28.45" customHeight="1" spans="1:3">
      <c r="A9" s="22" t="s">
        <v>373</v>
      </c>
      <c r="B9" s="23"/>
      <c r="C9" s="23">
        <v>266904</v>
      </c>
    </row>
  </sheetData>
  <mergeCells count="3">
    <mergeCell ref="A1:C1"/>
    <mergeCell ref="A2:C2"/>
    <mergeCell ref="A3:C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B8" sqref="B8"/>
    </sheetView>
  </sheetViews>
  <sheetFormatPr defaultColWidth="9" defaultRowHeight="15.6" outlineLevelCol="2"/>
  <cols>
    <col min="1" max="1" width="34.3333333333333" style="25" customWidth="1"/>
    <col min="2" max="3" width="36.2222222222222" style="25" customWidth="1"/>
    <col min="4" max="16384" width="9" style="47"/>
  </cols>
  <sheetData>
    <row r="1" s="25" customFormat="1" ht="22.2" spans="1:3">
      <c r="A1" s="48" t="s">
        <v>374</v>
      </c>
      <c r="B1" s="48"/>
      <c r="C1" s="48"/>
    </row>
    <row r="2" s="25" customFormat="1" spans="1:3">
      <c r="A2" s="49"/>
      <c r="B2" s="49"/>
      <c r="C2" s="49"/>
    </row>
    <row r="3" s="25" customFormat="1" ht="34.5" customHeight="1" spans="1:3">
      <c r="A3" s="50" t="s">
        <v>1</v>
      </c>
      <c r="B3" s="50"/>
      <c r="C3" s="50"/>
    </row>
    <row r="4" s="25" customFormat="1" ht="29.95" customHeight="1" spans="1:3">
      <c r="A4" s="51" t="s">
        <v>264</v>
      </c>
      <c r="B4" s="51" t="s">
        <v>3</v>
      </c>
      <c r="C4" s="51" t="s">
        <v>5</v>
      </c>
    </row>
    <row r="5" s="25" customFormat="1" ht="29.95" customHeight="1" spans="1:3">
      <c r="A5" s="22" t="s">
        <v>369</v>
      </c>
      <c r="B5" s="23"/>
      <c r="C5" s="23">
        <v>195638</v>
      </c>
    </row>
    <row r="6" s="25" customFormat="1" ht="29.95" customHeight="1" spans="1:3">
      <c r="A6" s="22" t="s">
        <v>370</v>
      </c>
      <c r="B6" s="23">
        <v>195638</v>
      </c>
      <c r="C6" s="23"/>
    </row>
    <row r="7" ht="29.95" customHeight="1" spans="1:3">
      <c r="A7" s="22" t="s">
        <v>371</v>
      </c>
      <c r="B7" s="23"/>
      <c r="C7" s="23">
        <v>0</v>
      </c>
    </row>
    <row r="8" ht="29.95" customHeight="1" spans="1:3">
      <c r="A8" s="22" t="s">
        <v>372</v>
      </c>
      <c r="B8" s="23"/>
      <c r="C8" s="23">
        <v>0</v>
      </c>
    </row>
    <row r="9" ht="29.95" customHeight="1" spans="1:3">
      <c r="A9" s="22" t="s">
        <v>373</v>
      </c>
      <c r="B9" s="23"/>
      <c r="C9" s="23">
        <v>195638</v>
      </c>
    </row>
  </sheetData>
  <mergeCells count="3">
    <mergeCell ref="A1:C1"/>
    <mergeCell ref="A2:C2"/>
    <mergeCell ref="A3:C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B7" sqref="B7"/>
    </sheetView>
  </sheetViews>
  <sheetFormatPr defaultColWidth="8.88888888888889" defaultRowHeight="14.4" outlineLevelRow="6" outlineLevelCol="1"/>
  <cols>
    <col min="1" max="1" width="50.7777777777778" customWidth="1"/>
    <col min="2" max="2" width="42.1111111111111" customWidth="1"/>
  </cols>
  <sheetData>
    <row r="1" customFormat="1" ht="41.15" customHeight="1" spans="1:2">
      <c r="A1" s="42" t="s">
        <v>375</v>
      </c>
      <c r="B1" s="42"/>
    </row>
    <row r="2" customFormat="1" ht="36.95" customHeight="1" spans="2:2">
      <c r="B2" s="43" t="s">
        <v>376</v>
      </c>
    </row>
    <row r="3" customFormat="1" ht="29.95" customHeight="1" spans="1:2">
      <c r="A3" s="44" t="s">
        <v>63</v>
      </c>
      <c r="B3" s="44" t="s">
        <v>377</v>
      </c>
    </row>
    <row r="4" customFormat="1" ht="29.95" customHeight="1" spans="1:2">
      <c r="A4" s="45" t="s">
        <v>344</v>
      </c>
      <c r="B4" s="46">
        <v>26955</v>
      </c>
    </row>
    <row r="5" customFormat="1" ht="29.95" customHeight="1" spans="1:2">
      <c r="A5" s="44" t="s">
        <v>378</v>
      </c>
      <c r="B5" s="46">
        <v>8248</v>
      </c>
    </row>
    <row r="6" customFormat="1" ht="29.95" customHeight="1" spans="1:2">
      <c r="A6" s="45" t="s">
        <v>379</v>
      </c>
      <c r="B6" s="46">
        <v>25</v>
      </c>
    </row>
    <row r="7" customFormat="1" ht="29.95" customHeight="1" spans="1:2">
      <c r="A7" s="45" t="s">
        <v>380</v>
      </c>
      <c r="B7" s="46">
        <v>18682</v>
      </c>
    </row>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B8" sqref="B8"/>
    </sheetView>
  </sheetViews>
  <sheetFormatPr defaultColWidth="8.88888888888889" defaultRowHeight="14.4" outlineLevelRow="6" outlineLevelCol="1"/>
  <cols>
    <col min="1" max="1" width="50.7777777777778" customWidth="1"/>
    <col min="2" max="2" width="42.1111111111111" customWidth="1"/>
  </cols>
  <sheetData>
    <row r="1" customFormat="1" ht="41.15" customHeight="1" spans="1:2">
      <c r="A1" s="42" t="s">
        <v>381</v>
      </c>
      <c r="B1" s="42"/>
    </row>
    <row r="2" customFormat="1" ht="36.95" customHeight="1" spans="2:2">
      <c r="B2" s="43" t="s">
        <v>376</v>
      </c>
    </row>
    <row r="3" customFormat="1" ht="29.95" customHeight="1" spans="1:2">
      <c r="A3" s="44" t="s">
        <v>63</v>
      </c>
      <c r="B3" s="44" t="s">
        <v>377</v>
      </c>
    </row>
    <row r="4" customFormat="1" ht="29.95" customHeight="1" spans="1:2">
      <c r="A4" s="45" t="s">
        <v>344</v>
      </c>
      <c r="B4" s="46">
        <v>7008</v>
      </c>
    </row>
    <row r="5" customFormat="1" ht="29.95" customHeight="1" spans="1:2">
      <c r="A5" s="45" t="s">
        <v>382</v>
      </c>
      <c r="B5" s="46">
        <v>7008</v>
      </c>
    </row>
    <row r="6" customFormat="1" ht="29.95" customHeight="1" spans="1:2">
      <c r="A6" s="45" t="s">
        <v>383</v>
      </c>
      <c r="B6" s="46"/>
    </row>
    <row r="7" customFormat="1" ht="29.95" customHeight="1" spans="1:2">
      <c r="A7" s="45" t="s">
        <v>384</v>
      </c>
      <c r="B7" s="46"/>
    </row>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1"/>
  <sheetViews>
    <sheetView workbookViewId="0">
      <selection activeCell="A1" sqref="A1:C1"/>
    </sheetView>
  </sheetViews>
  <sheetFormatPr defaultColWidth="46.3333333333333" defaultRowHeight="25" customHeight="1" outlineLevelCol="2"/>
  <cols>
    <col min="1" max="1" width="14.7777777777778" style="25" customWidth="1"/>
    <col min="2" max="2" width="31.6666666666667" style="25" customWidth="1"/>
    <col min="3" max="3" width="29.5555555555556" style="25" customWidth="1"/>
    <col min="4" max="16384" width="46.3333333333333" style="26"/>
  </cols>
  <sheetData>
    <row r="1" customHeight="1" spans="1:3">
      <c r="A1" s="35" t="str">
        <f>'[1]##BASEINFO'!$B$2&amp;"度"&amp;'[1]##BASEINFO'!$B$7&amp;"一般公共预算支出决算功能分类表"</f>
        <v>2024年度台安县一般公共预算支出决算功能分类表</v>
      </c>
      <c r="B1" s="35"/>
      <c r="C1" s="35"/>
    </row>
    <row r="2" customHeight="1" spans="1:3">
      <c r="A2" s="28" t="str">
        <f>"单位："&amp;'[1]##BASEINFO'!$B$19</f>
        <v>单位：万元</v>
      </c>
      <c r="B2" s="28"/>
      <c r="C2" s="28"/>
    </row>
    <row r="3" customHeight="1" spans="1:3">
      <c r="A3" s="29" t="s">
        <v>385</v>
      </c>
      <c r="B3" s="29" t="s">
        <v>63</v>
      </c>
      <c r="C3" s="29" t="s">
        <v>5</v>
      </c>
    </row>
    <row r="4" customHeight="1" spans="1:3">
      <c r="A4" s="32"/>
      <c r="B4" s="29" t="s">
        <v>64</v>
      </c>
      <c r="C4" s="31">
        <f>SUM(C5,C246,C286,C305,C395,C447,C503,C560,C689,C770,C841,C864,C972,C1024,C1088,C1108,C1138,C1148,C1193,C1214,C1259,C1309,C1312,C1325)</f>
        <v>337228</v>
      </c>
    </row>
    <row r="5" customHeight="1" spans="1:3">
      <c r="A5" s="32">
        <v>201</v>
      </c>
      <c r="B5" s="30" t="s">
        <v>386</v>
      </c>
      <c r="C5" s="31">
        <f>C6+C18+C27+C37+C48+C59+C70+C78+C87+C100+C109+C120+C132+C139+C147+C153+C160+C167+C174+C181+C188+C196+C202+C208+C215+C230+C237+C243</f>
        <v>28469</v>
      </c>
    </row>
    <row r="6" customHeight="1" spans="1:3">
      <c r="A6" s="32">
        <v>20101</v>
      </c>
      <c r="B6" s="30" t="s">
        <v>387</v>
      </c>
      <c r="C6" s="31">
        <f>SUM(C7:C17)</f>
        <v>472</v>
      </c>
    </row>
    <row r="7" customHeight="1" spans="1:3">
      <c r="A7" s="32">
        <v>2010101</v>
      </c>
      <c r="B7" s="32" t="s">
        <v>388</v>
      </c>
      <c r="C7" s="31">
        <v>340</v>
      </c>
    </row>
    <row r="8" customHeight="1" spans="1:3">
      <c r="A8" s="32">
        <v>2010102</v>
      </c>
      <c r="B8" s="32" t="s">
        <v>389</v>
      </c>
      <c r="C8" s="31">
        <v>29</v>
      </c>
    </row>
    <row r="9" customHeight="1" spans="1:3">
      <c r="A9" s="32">
        <v>2010103</v>
      </c>
      <c r="B9" s="32" t="s">
        <v>390</v>
      </c>
      <c r="C9" s="31"/>
    </row>
    <row r="10" customHeight="1" spans="1:3">
      <c r="A10" s="32">
        <v>2010104</v>
      </c>
      <c r="B10" s="32" t="s">
        <v>391</v>
      </c>
      <c r="C10" s="31">
        <v>14</v>
      </c>
    </row>
    <row r="11" customHeight="1" spans="1:3">
      <c r="A11" s="32">
        <v>2010105</v>
      </c>
      <c r="B11" s="32" t="s">
        <v>392</v>
      </c>
      <c r="C11" s="31"/>
    </row>
    <row r="12" customHeight="1" spans="1:3">
      <c r="A12" s="32">
        <v>2010106</v>
      </c>
      <c r="B12" s="32" t="s">
        <v>393</v>
      </c>
      <c r="C12" s="31"/>
    </row>
    <row r="13" customHeight="1" spans="1:3">
      <c r="A13" s="32">
        <v>2010107</v>
      </c>
      <c r="B13" s="32" t="s">
        <v>394</v>
      </c>
      <c r="C13" s="31"/>
    </row>
    <row r="14" customHeight="1" spans="1:3">
      <c r="A14" s="32">
        <v>2010108</v>
      </c>
      <c r="B14" s="32" t="s">
        <v>395</v>
      </c>
      <c r="C14" s="31">
        <v>78</v>
      </c>
    </row>
    <row r="15" customHeight="1" spans="1:3">
      <c r="A15" s="32">
        <v>2010109</v>
      </c>
      <c r="B15" s="32" t="s">
        <v>396</v>
      </c>
      <c r="C15" s="31">
        <v>3</v>
      </c>
    </row>
    <row r="16" customHeight="1" spans="1:3">
      <c r="A16" s="32">
        <v>2010150</v>
      </c>
      <c r="B16" s="32" t="s">
        <v>397</v>
      </c>
      <c r="C16" s="31"/>
    </row>
    <row r="17" customHeight="1" spans="1:3">
      <c r="A17" s="32">
        <v>2010199</v>
      </c>
      <c r="B17" s="32" t="s">
        <v>398</v>
      </c>
      <c r="C17" s="31">
        <v>8</v>
      </c>
    </row>
    <row r="18" customHeight="1" spans="1:3">
      <c r="A18" s="32">
        <v>20102</v>
      </c>
      <c r="B18" s="30" t="s">
        <v>399</v>
      </c>
      <c r="C18" s="31">
        <f>SUM(C19:C26)</f>
        <v>273</v>
      </c>
    </row>
    <row r="19" customHeight="1" spans="1:3">
      <c r="A19" s="32">
        <v>2010201</v>
      </c>
      <c r="B19" s="32" t="s">
        <v>388</v>
      </c>
      <c r="C19" s="31">
        <v>225</v>
      </c>
    </row>
    <row r="20" customHeight="1" spans="1:3">
      <c r="A20" s="32">
        <v>2010202</v>
      </c>
      <c r="B20" s="32" t="s">
        <v>389</v>
      </c>
      <c r="C20" s="31"/>
    </row>
    <row r="21" customHeight="1" spans="1:3">
      <c r="A21" s="32">
        <v>2010203</v>
      </c>
      <c r="B21" s="32" t="s">
        <v>390</v>
      </c>
      <c r="C21" s="31"/>
    </row>
    <row r="22" customHeight="1" spans="1:3">
      <c r="A22" s="32">
        <v>2010204</v>
      </c>
      <c r="B22" s="32" t="s">
        <v>400</v>
      </c>
      <c r="C22" s="31">
        <v>12</v>
      </c>
    </row>
    <row r="23" customHeight="1" spans="1:3">
      <c r="A23" s="32">
        <v>2010205</v>
      </c>
      <c r="B23" s="32" t="s">
        <v>401</v>
      </c>
      <c r="C23" s="31">
        <v>19</v>
      </c>
    </row>
    <row r="24" customHeight="1" spans="1:3">
      <c r="A24" s="32">
        <v>2010206</v>
      </c>
      <c r="B24" s="32" t="s">
        <v>402</v>
      </c>
      <c r="C24" s="31"/>
    </row>
    <row r="25" customHeight="1" spans="1:3">
      <c r="A25" s="32">
        <v>2010250</v>
      </c>
      <c r="B25" s="32" t="s">
        <v>397</v>
      </c>
      <c r="C25" s="31"/>
    </row>
    <row r="26" customHeight="1" spans="1:3">
      <c r="A26" s="32">
        <v>2010299</v>
      </c>
      <c r="B26" s="32" t="s">
        <v>403</v>
      </c>
      <c r="C26" s="31">
        <v>17</v>
      </c>
    </row>
    <row r="27" customHeight="1" spans="1:3">
      <c r="A27" s="32">
        <v>20103</v>
      </c>
      <c r="B27" s="30" t="s">
        <v>404</v>
      </c>
      <c r="C27" s="31">
        <f>SUM(C28:C36)</f>
        <v>13998</v>
      </c>
    </row>
    <row r="28" customHeight="1" spans="1:3">
      <c r="A28" s="32">
        <v>2010301</v>
      </c>
      <c r="B28" s="32" t="s">
        <v>388</v>
      </c>
      <c r="C28" s="31">
        <v>6493</v>
      </c>
    </row>
    <row r="29" customHeight="1" spans="1:3">
      <c r="A29" s="32">
        <v>2010302</v>
      </c>
      <c r="B29" s="32" t="s">
        <v>389</v>
      </c>
      <c r="C29" s="31">
        <v>332</v>
      </c>
    </row>
    <row r="30" customHeight="1" spans="1:3">
      <c r="A30" s="32">
        <v>2010303</v>
      </c>
      <c r="B30" s="32" t="s">
        <v>390</v>
      </c>
      <c r="C30" s="31"/>
    </row>
    <row r="31" customHeight="1" spans="1:3">
      <c r="A31" s="32">
        <v>2010304</v>
      </c>
      <c r="B31" s="32" t="s">
        <v>405</v>
      </c>
      <c r="C31" s="31"/>
    </row>
    <row r="32" customHeight="1" spans="1:3">
      <c r="A32" s="32">
        <v>2010305</v>
      </c>
      <c r="B32" s="32" t="s">
        <v>406</v>
      </c>
      <c r="C32" s="31">
        <v>753</v>
      </c>
    </row>
    <row r="33" customHeight="1" spans="1:3">
      <c r="A33" s="32">
        <v>2010306</v>
      </c>
      <c r="B33" s="32" t="s">
        <v>407</v>
      </c>
      <c r="C33" s="31"/>
    </row>
    <row r="34" customHeight="1" spans="1:3">
      <c r="A34" s="32">
        <v>2010309</v>
      </c>
      <c r="B34" s="32" t="s">
        <v>408</v>
      </c>
      <c r="C34" s="31"/>
    </row>
    <row r="35" customHeight="1" spans="1:3">
      <c r="A35" s="32">
        <v>2010350</v>
      </c>
      <c r="B35" s="32" t="s">
        <v>397</v>
      </c>
      <c r="C35" s="31">
        <v>3942</v>
      </c>
    </row>
    <row r="36" customHeight="1" spans="1:3">
      <c r="A36" s="32">
        <v>2010399</v>
      </c>
      <c r="B36" s="32" t="s">
        <v>409</v>
      </c>
      <c r="C36" s="31">
        <v>2478</v>
      </c>
    </row>
    <row r="37" customHeight="1" spans="1:3">
      <c r="A37" s="32">
        <v>20104</v>
      </c>
      <c r="B37" s="30" t="s">
        <v>410</v>
      </c>
      <c r="C37" s="31">
        <f>SUM(C38:C47)</f>
        <v>866</v>
      </c>
    </row>
    <row r="38" customHeight="1" spans="1:3">
      <c r="A38" s="32">
        <v>2010401</v>
      </c>
      <c r="B38" s="32" t="s">
        <v>388</v>
      </c>
      <c r="C38" s="31">
        <v>213</v>
      </c>
    </row>
    <row r="39" customHeight="1" spans="1:3">
      <c r="A39" s="32">
        <v>2010402</v>
      </c>
      <c r="B39" s="32" t="s">
        <v>389</v>
      </c>
      <c r="C39" s="31"/>
    </row>
    <row r="40" customHeight="1" spans="1:3">
      <c r="A40" s="32">
        <v>2010403</v>
      </c>
      <c r="B40" s="32" t="s">
        <v>390</v>
      </c>
      <c r="C40" s="31"/>
    </row>
    <row r="41" customHeight="1" spans="1:3">
      <c r="A41" s="32">
        <v>2010404</v>
      </c>
      <c r="B41" s="32" t="s">
        <v>411</v>
      </c>
      <c r="C41" s="31"/>
    </row>
    <row r="42" customHeight="1" spans="1:3">
      <c r="A42" s="32">
        <v>2010405</v>
      </c>
      <c r="B42" s="32" t="s">
        <v>412</v>
      </c>
      <c r="C42" s="31"/>
    </row>
    <row r="43" customHeight="1" spans="1:3">
      <c r="A43" s="32">
        <v>2010406</v>
      </c>
      <c r="B43" s="32" t="s">
        <v>413</v>
      </c>
      <c r="C43" s="31"/>
    </row>
    <row r="44" customHeight="1" spans="1:3">
      <c r="A44" s="32">
        <v>2010407</v>
      </c>
      <c r="B44" s="32" t="s">
        <v>414</v>
      </c>
      <c r="C44" s="31"/>
    </row>
    <row r="45" customHeight="1" spans="1:3">
      <c r="A45" s="32">
        <v>2010408</v>
      </c>
      <c r="B45" s="32" t="s">
        <v>415</v>
      </c>
      <c r="C45" s="31"/>
    </row>
    <row r="46" customHeight="1" spans="1:3">
      <c r="A46" s="32">
        <v>2010450</v>
      </c>
      <c r="B46" s="32" t="s">
        <v>397</v>
      </c>
      <c r="C46" s="31">
        <v>350</v>
      </c>
    </row>
    <row r="47" customHeight="1" spans="1:3">
      <c r="A47" s="32">
        <v>2010499</v>
      </c>
      <c r="B47" s="32" t="s">
        <v>416</v>
      </c>
      <c r="C47" s="31">
        <v>303</v>
      </c>
    </row>
    <row r="48" customHeight="1" spans="1:3">
      <c r="A48" s="32">
        <v>20105</v>
      </c>
      <c r="B48" s="30" t="s">
        <v>417</v>
      </c>
      <c r="C48" s="31">
        <f>SUM(C49:C58)</f>
        <v>252</v>
      </c>
    </row>
    <row r="49" customHeight="1" spans="1:3">
      <c r="A49" s="32">
        <v>2010501</v>
      </c>
      <c r="B49" s="32" t="s">
        <v>388</v>
      </c>
      <c r="C49" s="31">
        <v>88</v>
      </c>
    </row>
    <row r="50" customHeight="1" spans="1:3">
      <c r="A50" s="32">
        <v>2010502</v>
      </c>
      <c r="B50" s="32" t="s">
        <v>389</v>
      </c>
      <c r="C50" s="31"/>
    </row>
    <row r="51" customHeight="1" spans="1:3">
      <c r="A51" s="32">
        <v>2010503</v>
      </c>
      <c r="B51" s="32" t="s">
        <v>390</v>
      </c>
      <c r="C51" s="31"/>
    </row>
    <row r="52" customHeight="1" spans="1:3">
      <c r="A52" s="32">
        <v>2010504</v>
      </c>
      <c r="B52" s="32" t="s">
        <v>418</v>
      </c>
      <c r="C52" s="31"/>
    </row>
    <row r="53" customHeight="1" spans="1:3">
      <c r="A53" s="32">
        <v>2010505</v>
      </c>
      <c r="B53" s="32" t="s">
        <v>419</v>
      </c>
      <c r="C53" s="31">
        <v>9</v>
      </c>
    </row>
    <row r="54" customHeight="1" spans="1:3">
      <c r="A54" s="32">
        <v>2010506</v>
      </c>
      <c r="B54" s="32" t="s">
        <v>420</v>
      </c>
      <c r="C54" s="31"/>
    </row>
    <row r="55" customHeight="1" spans="1:3">
      <c r="A55" s="32">
        <v>2010507</v>
      </c>
      <c r="B55" s="32" t="s">
        <v>421</v>
      </c>
      <c r="C55" s="31">
        <v>70</v>
      </c>
    </row>
    <row r="56" customHeight="1" spans="1:3">
      <c r="A56" s="32">
        <v>2010508</v>
      </c>
      <c r="B56" s="32" t="s">
        <v>422</v>
      </c>
      <c r="C56" s="31">
        <v>28</v>
      </c>
    </row>
    <row r="57" customHeight="1" spans="1:3">
      <c r="A57" s="32">
        <v>2010550</v>
      </c>
      <c r="B57" s="32" t="s">
        <v>397</v>
      </c>
      <c r="C57" s="31">
        <v>52</v>
      </c>
    </row>
    <row r="58" customHeight="1" spans="1:3">
      <c r="A58" s="32">
        <v>2010599</v>
      </c>
      <c r="B58" s="32" t="s">
        <v>423</v>
      </c>
      <c r="C58" s="31">
        <v>5</v>
      </c>
    </row>
    <row r="59" customHeight="1" spans="1:3">
      <c r="A59" s="32">
        <v>20106</v>
      </c>
      <c r="B59" s="30" t="s">
        <v>424</v>
      </c>
      <c r="C59" s="31">
        <f>SUM(C60:C69)</f>
        <v>1296</v>
      </c>
    </row>
    <row r="60" customHeight="1" spans="1:3">
      <c r="A60" s="32">
        <v>2010601</v>
      </c>
      <c r="B60" s="32" t="s">
        <v>388</v>
      </c>
      <c r="C60" s="31">
        <v>347</v>
      </c>
    </row>
    <row r="61" customHeight="1" spans="1:3">
      <c r="A61" s="32">
        <v>2010602</v>
      </c>
      <c r="B61" s="32" t="s">
        <v>389</v>
      </c>
      <c r="C61" s="31"/>
    </row>
    <row r="62" customHeight="1" spans="1:3">
      <c r="A62" s="32">
        <v>2010603</v>
      </c>
      <c r="B62" s="32" t="s">
        <v>390</v>
      </c>
      <c r="C62" s="31"/>
    </row>
    <row r="63" customHeight="1" spans="1:3">
      <c r="A63" s="32">
        <v>2010604</v>
      </c>
      <c r="B63" s="32" t="s">
        <v>425</v>
      </c>
      <c r="C63" s="31"/>
    </row>
    <row r="64" customHeight="1" spans="1:3">
      <c r="A64" s="32">
        <v>2010605</v>
      </c>
      <c r="B64" s="32" t="s">
        <v>426</v>
      </c>
      <c r="C64" s="31"/>
    </row>
    <row r="65" customHeight="1" spans="1:3">
      <c r="A65" s="32">
        <v>2010606</v>
      </c>
      <c r="B65" s="32" t="s">
        <v>427</v>
      </c>
      <c r="C65" s="31"/>
    </row>
    <row r="66" customHeight="1" spans="1:3">
      <c r="A66" s="32">
        <v>2010607</v>
      </c>
      <c r="B66" s="32" t="s">
        <v>428</v>
      </c>
      <c r="C66" s="31">
        <v>4</v>
      </c>
    </row>
    <row r="67" customHeight="1" spans="1:3">
      <c r="A67" s="32">
        <v>2010608</v>
      </c>
      <c r="B67" s="32" t="s">
        <v>429</v>
      </c>
      <c r="C67" s="31"/>
    </row>
    <row r="68" customHeight="1" spans="1:3">
      <c r="A68" s="32">
        <v>2010650</v>
      </c>
      <c r="B68" s="32" t="s">
        <v>397</v>
      </c>
      <c r="C68" s="31">
        <v>483</v>
      </c>
    </row>
    <row r="69" customHeight="1" spans="1:3">
      <c r="A69" s="32">
        <v>2010699</v>
      </c>
      <c r="B69" s="32" t="s">
        <v>430</v>
      </c>
      <c r="C69" s="31">
        <v>462</v>
      </c>
    </row>
    <row r="70" customHeight="1" spans="1:3">
      <c r="A70" s="32">
        <v>20107</v>
      </c>
      <c r="B70" s="30" t="s">
        <v>431</v>
      </c>
      <c r="C70" s="31">
        <f>SUM(C71:C77)</f>
        <v>1500</v>
      </c>
    </row>
    <row r="71" customHeight="1" spans="1:3">
      <c r="A71" s="32">
        <v>2010701</v>
      </c>
      <c r="B71" s="32" t="s">
        <v>388</v>
      </c>
      <c r="C71" s="31"/>
    </row>
    <row r="72" customHeight="1" spans="1:3">
      <c r="A72" s="32">
        <v>2010702</v>
      </c>
      <c r="B72" s="32" t="s">
        <v>389</v>
      </c>
      <c r="C72" s="31"/>
    </row>
    <row r="73" customHeight="1" spans="1:3">
      <c r="A73" s="32">
        <v>2010703</v>
      </c>
      <c r="B73" s="32" t="s">
        <v>390</v>
      </c>
      <c r="C73" s="31"/>
    </row>
    <row r="74" customHeight="1" spans="1:3">
      <c r="A74" s="32">
        <v>2010709</v>
      </c>
      <c r="B74" s="32" t="s">
        <v>428</v>
      </c>
      <c r="C74" s="31"/>
    </row>
    <row r="75" customHeight="1" spans="1:3">
      <c r="A75" s="32">
        <v>2010710</v>
      </c>
      <c r="B75" s="32" t="s">
        <v>432</v>
      </c>
      <c r="C75" s="31">
        <v>1500</v>
      </c>
    </row>
    <row r="76" customHeight="1" spans="1:3">
      <c r="A76" s="32">
        <v>2010750</v>
      </c>
      <c r="B76" s="32" t="s">
        <v>397</v>
      </c>
      <c r="C76" s="31"/>
    </row>
    <row r="77" customHeight="1" spans="1:3">
      <c r="A77" s="32">
        <v>2010799</v>
      </c>
      <c r="B77" s="32" t="s">
        <v>433</v>
      </c>
      <c r="C77" s="31"/>
    </row>
    <row r="78" customHeight="1" spans="1:3">
      <c r="A78" s="32">
        <v>20108</v>
      </c>
      <c r="B78" s="30" t="s">
        <v>434</v>
      </c>
      <c r="C78" s="31">
        <f>SUM(C79:C86)</f>
        <v>296</v>
      </c>
    </row>
    <row r="79" customHeight="1" spans="1:3">
      <c r="A79" s="32">
        <v>2010801</v>
      </c>
      <c r="B79" s="32" t="s">
        <v>388</v>
      </c>
      <c r="C79" s="31">
        <v>172</v>
      </c>
    </row>
    <row r="80" customHeight="1" spans="1:3">
      <c r="A80" s="32">
        <v>2010802</v>
      </c>
      <c r="B80" s="32" t="s">
        <v>389</v>
      </c>
      <c r="C80" s="31"/>
    </row>
    <row r="81" customHeight="1" spans="1:3">
      <c r="A81" s="32">
        <v>2010803</v>
      </c>
      <c r="B81" s="32" t="s">
        <v>390</v>
      </c>
      <c r="C81" s="31"/>
    </row>
    <row r="82" customHeight="1" spans="1:3">
      <c r="A82" s="32">
        <v>2010804</v>
      </c>
      <c r="B82" s="32" t="s">
        <v>435</v>
      </c>
      <c r="C82" s="31">
        <v>28</v>
      </c>
    </row>
    <row r="83" customHeight="1" spans="1:3">
      <c r="A83" s="32">
        <v>2010805</v>
      </c>
      <c r="B83" s="32" t="s">
        <v>436</v>
      </c>
      <c r="C83" s="31"/>
    </row>
    <row r="84" customHeight="1" spans="1:3">
      <c r="A84" s="32">
        <v>2010806</v>
      </c>
      <c r="B84" s="32" t="s">
        <v>428</v>
      </c>
      <c r="C84" s="31"/>
    </row>
    <row r="85" customHeight="1" spans="1:3">
      <c r="A85" s="32">
        <v>2010850</v>
      </c>
      <c r="B85" s="32" t="s">
        <v>397</v>
      </c>
      <c r="C85" s="31">
        <v>96</v>
      </c>
    </row>
    <row r="86" customHeight="1" spans="1:3">
      <c r="A86" s="32">
        <v>2010899</v>
      </c>
      <c r="B86" s="32" t="s">
        <v>437</v>
      </c>
      <c r="C86" s="31"/>
    </row>
    <row r="87" customHeight="1" spans="1:3">
      <c r="A87" s="32">
        <v>20109</v>
      </c>
      <c r="B87" s="30" t="s">
        <v>438</v>
      </c>
      <c r="C87" s="31">
        <f>SUM(C88:C99)</f>
        <v>0</v>
      </c>
    </row>
    <row r="88" customHeight="1" spans="1:3">
      <c r="A88" s="32">
        <v>2010901</v>
      </c>
      <c r="B88" s="32" t="s">
        <v>388</v>
      </c>
      <c r="C88" s="31"/>
    </row>
    <row r="89" customHeight="1" spans="1:3">
      <c r="A89" s="32">
        <v>2010902</v>
      </c>
      <c r="B89" s="32" t="s">
        <v>389</v>
      </c>
      <c r="C89" s="31"/>
    </row>
    <row r="90" customHeight="1" spans="1:3">
      <c r="A90" s="32">
        <v>2010903</v>
      </c>
      <c r="B90" s="32" t="s">
        <v>390</v>
      </c>
      <c r="C90" s="31"/>
    </row>
    <row r="91" customHeight="1" spans="1:3">
      <c r="A91" s="32">
        <v>2010905</v>
      </c>
      <c r="B91" s="32" t="s">
        <v>439</v>
      </c>
      <c r="C91" s="31"/>
    </row>
    <row r="92" customHeight="1" spans="1:3">
      <c r="A92" s="32">
        <v>2010907</v>
      </c>
      <c r="B92" s="32" t="s">
        <v>440</v>
      </c>
      <c r="C92" s="31"/>
    </row>
    <row r="93" customHeight="1" spans="1:3">
      <c r="A93" s="32">
        <v>2010908</v>
      </c>
      <c r="B93" s="32" t="s">
        <v>428</v>
      </c>
      <c r="C93" s="31"/>
    </row>
    <row r="94" customHeight="1" spans="1:3">
      <c r="A94" s="32">
        <v>2010909</v>
      </c>
      <c r="B94" s="32" t="s">
        <v>441</v>
      </c>
      <c r="C94" s="31"/>
    </row>
    <row r="95" customHeight="1" spans="1:3">
      <c r="A95" s="32">
        <v>2010910</v>
      </c>
      <c r="B95" s="32" t="s">
        <v>442</v>
      </c>
      <c r="C95" s="31"/>
    </row>
    <row r="96" customHeight="1" spans="1:3">
      <c r="A96" s="32">
        <v>2010911</v>
      </c>
      <c r="B96" s="32" t="s">
        <v>443</v>
      </c>
      <c r="C96" s="31"/>
    </row>
    <row r="97" customHeight="1" spans="1:3">
      <c r="A97" s="32">
        <v>2010912</v>
      </c>
      <c r="B97" s="32" t="s">
        <v>444</v>
      </c>
      <c r="C97" s="31"/>
    </row>
    <row r="98" customHeight="1" spans="1:3">
      <c r="A98" s="32">
        <v>2010950</v>
      </c>
      <c r="B98" s="32" t="s">
        <v>397</v>
      </c>
      <c r="C98" s="31"/>
    </row>
    <row r="99" customHeight="1" spans="1:3">
      <c r="A99" s="32">
        <v>2010999</v>
      </c>
      <c r="B99" s="32" t="s">
        <v>445</v>
      </c>
      <c r="C99" s="31"/>
    </row>
    <row r="100" customHeight="1" spans="1:3">
      <c r="A100" s="32">
        <v>20111</v>
      </c>
      <c r="B100" s="30" t="s">
        <v>446</v>
      </c>
      <c r="C100" s="31">
        <f>SUM(C101:C108)</f>
        <v>1554</v>
      </c>
    </row>
    <row r="101" customHeight="1" spans="1:3">
      <c r="A101" s="32">
        <v>2011101</v>
      </c>
      <c r="B101" s="32" t="s">
        <v>388</v>
      </c>
      <c r="C101" s="31">
        <v>894</v>
      </c>
    </row>
    <row r="102" customHeight="1" spans="1:3">
      <c r="A102" s="32">
        <v>2011102</v>
      </c>
      <c r="B102" s="32" t="s">
        <v>389</v>
      </c>
      <c r="C102" s="31"/>
    </row>
    <row r="103" customHeight="1" spans="1:3">
      <c r="A103" s="32">
        <v>2011103</v>
      </c>
      <c r="B103" s="32" t="s">
        <v>390</v>
      </c>
      <c r="C103" s="31"/>
    </row>
    <row r="104" customHeight="1" spans="1:3">
      <c r="A104" s="32">
        <v>2011104</v>
      </c>
      <c r="B104" s="32" t="s">
        <v>447</v>
      </c>
      <c r="C104" s="31">
        <v>296</v>
      </c>
    </row>
    <row r="105" customHeight="1" spans="1:3">
      <c r="A105" s="32">
        <v>2011105</v>
      </c>
      <c r="B105" s="32" t="s">
        <v>448</v>
      </c>
      <c r="C105" s="31"/>
    </row>
    <row r="106" customHeight="1" spans="1:3">
      <c r="A106" s="32">
        <v>2011106</v>
      </c>
      <c r="B106" s="32" t="s">
        <v>449</v>
      </c>
      <c r="C106" s="31"/>
    </row>
    <row r="107" customHeight="1" spans="1:3">
      <c r="A107" s="32">
        <v>2011150</v>
      </c>
      <c r="B107" s="32" t="s">
        <v>397</v>
      </c>
      <c r="C107" s="31">
        <v>191</v>
      </c>
    </row>
    <row r="108" customHeight="1" spans="1:3">
      <c r="A108" s="32">
        <v>2011199</v>
      </c>
      <c r="B108" s="32" t="s">
        <v>450</v>
      </c>
      <c r="C108" s="31">
        <v>173</v>
      </c>
    </row>
    <row r="109" customHeight="1" spans="1:3">
      <c r="A109" s="32">
        <v>20113</v>
      </c>
      <c r="B109" s="30" t="s">
        <v>451</v>
      </c>
      <c r="C109" s="31">
        <f>SUM(C110:C119)</f>
        <v>1298</v>
      </c>
    </row>
    <row r="110" customHeight="1" spans="1:3">
      <c r="A110" s="32">
        <v>2011301</v>
      </c>
      <c r="B110" s="32" t="s">
        <v>388</v>
      </c>
      <c r="C110" s="31">
        <v>16</v>
      </c>
    </row>
    <row r="111" customHeight="1" spans="1:3">
      <c r="A111" s="32">
        <v>2011302</v>
      </c>
      <c r="B111" s="32" t="s">
        <v>389</v>
      </c>
      <c r="C111" s="31"/>
    </row>
    <row r="112" customHeight="1" spans="1:3">
      <c r="A112" s="32">
        <v>2011303</v>
      </c>
      <c r="B112" s="32" t="s">
        <v>390</v>
      </c>
      <c r="C112" s="31"/>
    </row>
    <row r="113" customHeight="1" spans="1:3">
      <c r="A113" s="32">
        <v>2011304</v>
      </c>
      <c r="B113" s="32" t="s">
        <v>452</v>
      </c>
      <c r="C113" s="31"/>
    </row>
    <row r="114" customHeight="1" spans="1:3">
      <c r="A114" s="32">
        <v>2011305</v>
      </c>
      <c r="B114" s="32" t="s">
        <v>453</v>
      </c>
      <c r="C114" s="31"/>
    </row>
    <row r="115" customHeight="1" spans="1:3">
      <c r="A115" s="32">
        <v>2011306</v>
      </c>
      <c r="B115" s="32" t="s">
        <v>454</v>
      </c>
      <c r="C115" s="31"/>
    </row>
    <row r="116" customHeight="1" spans="1:3">
      <c r="A116" s="32">
        <v>2011307</v>
      </c>
      <c r="B116" s="32" t="s">
        <v>455</v>
      </c>
      <c r="C116" s="31"/>
    </row>
    <row r="117" customHeight="1" spans="1:3">
      <c r="A117" s="32">
        <v>2011308</v>
      </c>
      <c r="B117" s="32" t="s">
        <v>456</v>
      </c>
      <c r="C117" s="31">
        <v>874</v>
      </c>
    </row>
    <row r="118" customHeight="1" spans="1:3">
      <c r="A118" s="32">
        <v>2011350</v>
      </c>
      <c r="B118" s="32" t="s">
        <v>397</v>
      </c>
      <c r="C118" s="31">
        <v>361</v>
      </c>
    </row>
    <row r="119" customHeight="1" spans="1:3">
      <c r="A119" s="32">
        <v>2011399</v>
      </c>
      <c r="B119" s="32" t="s">
        <v>457</v>
      </c>
      <c r="C119" s="31">
        <v>47</v>
      </c>
    </row>
    <row r="120" customHeight="1" spans="1:3">
      <c r="A120" s="32">
        <v>20114</v>
      </c>
      <c r="B120" s="30" t="s">
        <v>458</v>
      </c>
      <c r="C120" s="31">
        <f>SUM(C121:C131)</f>
        <v>0</v>
      </c>
    </row>
    <row r="121" customHeight="1" spans="1:3">
      <c r="A121" s="32">
        <v>2011401</v>
      </c>
      <c r="B121" s="32" t="s">
        <v>388</v>
      </c>
      <c r="C121" s="31"/>
    </row>
    <row r="122" customHeight="1" spans="1:3">
      <c r="A122" s="32">
        <v>2011402</v>
      </c>
      <c r="B122" s="32" t="s">
        <v>389</v>
      </c>
      <c r="C122" s="31"/>
    </row>
    <row r="123" customHeight="1" spans="1:3">
      <c r="A123" s="32">
        <v>2011403</v>
      </c>
      <c r="B123" s="32" t="s">
        <v>390</v>
      </c>
      <c r="C123" s="31"/>
    </row>
    <row r="124" customHeight="1" spans="1:3">
      <c r="A124" s="32">
        <v>2011404</v>
      </c>
      <c r="B124" s="32" t="s">
        <v>459</v>
      </c>
      <c r="C124" s="31"/>
    </row>
    <row r="125" customHeight="1" spans="1:3">
      <c r="A125" s="32">
        <v>2011405</v>
      </c>
      <c r="B125" s="32" t="s">
        <v>460</v>
      </c>
      <c r="C125" s="31"/>
    </row>
    <row r="126" customHeight="1" spans="1:3">
      <c r="A126" s="32">
        <v>2011408</v>
      </c>
      <c r="B126" s="32" t="s">
        <v>461</v>
      </c>
      <c r="C126" s="31"/>
    </row>
    <row r="127" customHeight="1" spans="1:3">
      <c r="A127" s="32">
        <v>2011409</v>
      </c>
      <c r="B127" s="32" t="s">
        <v>462</v>
      </c>
      <c r="C127" s="31"/>
    </row>
    <row r="128" customHeight="1" spans="1:3">
      <c r="A128" s="32">
        <v>2011410</v>
      </c>
      <c r="B128" s="32" t="s">
        <v>463</v>
      </c>
      <c r="C128" s="31"/>
    </row>
    <row r="129" customHeight="1" spans="1:3">
      <c r="A129" s="32">
        <v>2011411</v>
      </c>
      <c r="B129" s="32" t="s">
        <v>464</v>
      </c>
      <c r="C129" s="31"/>
    </row>
    <row r="130" customHeight="1" spans="1:3">
      <c r="A130" s="32">
        <v>2011450</v>
      </c>
      <c r="B130" s="32" t="s">
        <v>397</v>
      </c>
      <c r="C130" s="31"/>
    </row>
    <row r="131" customHeight="1" spans="1:3">
      <c r="A131" s="32">
        <v>2011499</v>
      </c>
      <c r="B131" s="32" t="s">
        <v>465</v>
      </c>
      <c r="C131" s="31"/>
    </row>
    <row r="132" customHeight="1" spans="1:3">
      <c r="A132" s="32">
        <v>20123</v>
      </c>
      <c r="B132" s="30" t="s">
        <v>466</v>
      </c>
      <c r="C132" s="31">
        <f>SUM(C133:C138)</f>
        <v>40</v>
      </c>
    </row>
    <row r="133" customHeight="1" spans="1:3">
      <c r="A133" s="32">
        <v>2012301</v>
      </c>
      <c r="B133" s="32" t="s">
        <v>388</v>
      </c>
      <c r="C133" s="31"/>
    </row>
    <row r="134" customHeight="1" spans="1:3">
      <c r="A134" s="32">
        <v>2012302</v>
      </c>
      <c r="B134" s="32" t="s">
        <v>389</v>
      </c>
      <c r="C134" s="31"/>
    </row>
    <row r="135" customHeight="1" spans="1:3">
      <c r="A135" s="32">
        <v>2012303</v>
      </c>
      <c r="B135" s="32" t="s">
        <v>390</v>
      </c>
      <c r="C135" s="31"/>
    </row>
    <row r="136" customHeight="1" spans="1:3">
      <c r="A136" s="32">
        <v>2012304</v>
      </c>
      <c r="B136" s="32" t="s">
        <v>467</v>
      </c>
      <c r="C136" s="31">
        <v>40</v>
      </c>
    </row>
    <row r="137" customHeight="1" spans="1:3">
      <c r="A137" s="32">
        <v>2012350</v>
      </c>
      <c r="B137" s="32" t="s">
        <v>397</v>
      </c>
      <c r="C137" s="31"/>
    </row>
    <row r="138" customHeight="1" spans="1:3">
      <c r="A138" s="32">
        <v>2012399</v>
      </c>
      <c r="B138" s="32" t="s">
        <v>468</v>
      </c>
      <c r="C138" s="31"/>
    </row>
    <row r="139" customHeight="1" spans="1:3">
      <c r="A139" s="32">
        <v>20125</v>
      </c>
      <c r="B139" s="30" t="s">
        <v>469</v>
      </c>
      <c r="C139" s="31">
        <f>SUM(C140:C146)</f>
        <v>0</v>
      </c>
    </row>
    <row r="140" customHeight="1" spans="1:3">
      <c r="A140" s="32">
        <v>2012501</v>
      </c>
      <c r="B140" s="32" t="s">
        <v>388</v>
      </c>
      <c r="C140" s="31"/>
    </row>
    <row r="141" customHeight="1" spans="1:3">
      <c r="A141" s="32">
        <v>2012502</v>
      </c>
      <c r="B141" s="32" t="s">
        <v>389</v>
      </c>
      <c r="C141" s="31"/>
    </row>
    <row r="142" customHeight="1" spans="1:3">
      <c r="A142" s="32">
        <v>2012503</v>
      </c>
      <c r="B142" s="32" t="s">
        <v>390</v>
      </c>
      <c r="C142" s="31"/>
    </row>
    <row r="143" customHeight="1" spans="1:3">
      <c r="A143" s="32">
        <v>2012504</v>
      </c>
      <c r="B143" s="32" t="s">
        <v>470</v>
      </c>
      <c r="C143" s="31"/>
    </row>
    <row r="144" customHeight="1" spans="1:3">
      <c r="A144" s="32">
        <v>2012505</v>
      </c>
      <c r="B144" s="32" t="s">
        <v>471</v>
      </c>
      <c r="C144" s="31"/>
    </row>
    <row r="145" customHeight="1" spans="1:3">
      <c r="A145" s="32">
        <v>2012550</v>
      </c>
      <c r="B145" s="32" t="s">
        <v>397</v>
      </c>
      <c r="C145" s="31"/>
    </row>
    <row r="146" customHeight="1" spans="1:3">
      <c r="A146" s="32">
        <v>2012599</v>
      </c>
      <c r="B146" s="32" t="s">
        <v>472</v>
      </c>
      <c r="C146" s="31"/>
    </row>
    <row r="147" customHeight="1" spans="1:3">
      <c r="A147" s="32">
        <v>20126</v>
      </c>
      <c r="B147" s="30" t="s">
        <v>473</v>
      </c>
      <c r="C147" s="31">
        <f>SUM(C148:C152)</f>
        <v>122</v>
      </c>
    </row>
    <row r="148" customHeight="1" spans="1:3">
      <c r="A148" s="32">
        <v>2012601</v>
      </c>
      <c r="B148" s="32" t="s">
        <v>388</v>
      </c>
      <c r="C148" s="31"/>
    </row>
    <row r="149" customHeight="1" spans="1:3">
      <c r="A149" s="32">
        <v>2012602</v>
      </c>
      <c r="B149" s="32" t="s">
        <v>389</v>
      </c>
      <c r="C149" s="31"/>
    </row>
    <row r="150" customHeight="1" spans="1:3">
      <c r="A150" s="32">
        <v>2012603</v>
      </c>
      <c r="B150" s="32" t="s">
        <v>390</v>
      </c>
      <c r="C150" s="31"/>
    </row>
    <row r="151" customHeight="1" spans="1:3">
      <c r="A151" s="32">
        <v>2012604</v>
      </c>
      <c r="B151" s="32" t="s">
        <v>474</v>
      </c>
      <c r="C151" s="31">
        <v>113</v>
      </c>
    </row>
    <row r="152" customHeight="1" spans="1:3">
      <c r="A152" s="32">
        <v>2012699</v>
      </c>
      <c r="B152" s="32" t="s">
        <v>475</v>
      </c>
      <c r="C152" s="31">
        <v>9</v>
      </c>
    </row>
    <row r="153" customHeight="1" spans="1:3">
      <c r="A153" s="32">
        <v>20128</v>
      </c>
      <c r="B153" s="30" t="s">
        <v>476</v>
      </c>
      <c r="C153" s="31">
        <f>SUM(C154:C159)</f>
        <v>39</v>
      </c>
    </row>
    <row r="154" customHeight="1" spans="1:3">
      <c r="A154" s="32">
        <v>2012801</v>
      </c>
      <c r="B154" s="32" t="s">
        <v>388</v>
      </c>
      <c r="C154" s="31">
        <v>34</v>
      </c>
    </row>
    <row r="155" customHeight="1" spans="1:3">
      <c r="A155" s="32">
        <v>2012802</v>
      </c>
      <c r="B155" s="32" t="s">
        <v>389</v>
      </c>
      <c r="C155" s="31">
        <v>5</v>
      </c>
    </row>
    <row r="156" customHeight="1" spans="1:3">
      <c r="A156" s="32">
        <v>2012803</v>
      </c>
      <c r="B156" s="32" t="s">
        <v>390</v>
      </c>
      <c r="C156" s="31"/>
    </row>
    <row r="157" customHeight="1" spans="1:3">
      <c r="A157" s="32">
        <v>2012804</v>
      </c>
      <c r="B157" s="32" t="s">
        <v>402</v>
      </c>
      <c r="C157" s="31"/>
    </row>
    <row r="158" customHeight="1" spans="1:3">
      <c r="A158" s="32">
        <v>2012850</v>
      </c>
      <c r="B158" s="32" t="s">
        <v>397</v>
      </c>
      <c r="C158" s="31"/>
    </row>
    <row r="159" customHeight="1" spans="1:3">
      <c r="A159" s="32">
        <v>2012899</v>
      </c>
      <c r="B159" s="32" t="s">
        <v>477</v>
      </c>
      <c r="C159" s="31"/>
    </row>
    <row r="160" customHeight="1" spans="1:3">
      <c r="A160" s="32">
        <v>20129</v>
      </c>
      <c r="B160" s="30" t="s">
        <v>478</v>
      </c>
      <c r="C160" s="31">
        <f>SUM(C161:C166)</f>
        <v>711</v>
      </c>
    </row>
    <row r="161" customHeight="1" spans="1:3">
      <c r="A161" s="32">
        <v>2012901</v>
      </c>
      <c r="B161" s="32" t="s">
        <v>388</v>
      </c>
      <c r="C161" s="31">
        <v>205</v>
      </c>
    </row>
    <row r="162" customHeight="1" spans="1:3">
      <c r="A162" s="32">
        <v>2012902</v>
      </c>
      <c r="B162" s="32" t="s">
        <v>389</v>
      </c>
      <c r="C162" s="31"/>
    </row>
    <row r="163" customHeight="1" spans="1:3">
      <c r="A163" s="32">
        <v>2012903</v>
      </c>
      <c r="B163" s="32" t="s">
        <v>390</v>
      </c>
      <c r="C163" s="31"/>
    </row>
    <row r="164" customHeight="1" spans="1:3">
      <c r="A164" s="32">
        <v>2012906</v>
      </c>
      <c r="B164" s="32" t="s">
        <v>479</v>
      </c>
      <c r="C164" s="31">
        <v>93</v>
      </c>
    </row>
    <row r="165" customHeight="1" spans="1:3">
      <c r="A165" s="32">
        <v>2012950</v>
      </c>
      <c r="B165" s="32" t="s">
        <v>397</v>
      </c>
      <c r="C165" s="31">
        <v>358</v>
      </c>
    </row>
    <row r="166" customHeight="1" spans="1:3">
      <c r="A166" s="32">
        <v>2012999</v>
      </c>
      <c r="B166" s="32" t="s">
        <v>480</v>
      </c>
      <c r="C166" s="31">
        <v>55</v>
      </c>
    </row>
    <row r="167" customHeight="1" spans="1:3">
      <c r="A167" s="32">
        <v>20131</v>
      </c>
      <c r="B167" s="30" t="s">
        <v>481</v>
      </c>
      <c r="C167" s="31">
        <f>SUM(C168:C173)</f>
        <v>821</v>
      </c>
    </row>
    <row r="168" customHeight="1" spans="1:3">
      <c r="A168" s="32">
        <v>2013101</v>
      </c>
      <c r="B168" s="32" t="s">
        <v>388</v>
      </c>
      <c r="C168" s="31">
        <v>230</v>
      </c>
    </row>
    <row r="169" customHeight="1" spans="1:3">
      <c r="A169" s="32">
        <v>2013102</v>
      </c>
      <c r="B169" s="32" t="s">
        <v>389</v>
      </c>
      <c r="C169" s="31"/>
    </row>
    <row r="170" customHeight="1" spans="1:3">
      <c r="A170" s="32">
        <v>2013103</v>
      </c>
      <c r="B170" s="32" t="s">
        <v>390</v>
      </c>
      <c r="C170" s="31"/>
    </row>
    <row r="171" customHeight="1" spans="1:3">
      <c r="A171" s="32">
        <v>2013105</v>
      </c>
      <c r="B171" s="32" t="s">
        <v>482</v>
      </c>
      <c r="C171" s="31">
        <v>45</v>
      </c>
    </row>
    <row r="172" customHeight="1" spans="1:3">
      <c r="A172" s="32">
        <v>2013150</v>
      </c>
      <c r="B172" s="32" t="s">
        <v>397</v>
      </c>
      <c r="C172" s="31">
        <v>435</v>
      </c>
    </row>
    <row r="173" customHeight="1" spans="1:3">
      <c r="A173" s="32">
        <v>2013199</v>
      </c>
      <c r="B173" s="32" t="s">
        <v>483</v>
      </c>
      <c r="C173" s="31">
        <v>111</v>
      </c>
    </row>
    <row r="174" customHeight="1" spans="1:3">
      <c r="A174" s="32">
        <v>20132</v>
      </c>
      <c r="B174" s="30" t="s">
        <v>484</v>
      </c>
      <c r="C174" s="31">
        <f>SUM(C175:C180)</f>
        <v>618</v>
      </c>
    </row>
    <row r="175" customHeight="1" spans="1:3">
      <c r="A175" s="32">
        <v>2013201</v>
      </c>
      <c r="B175" s="32" t="s">
        <v>388</v>
      </c>
      <c r="C175" s="31">
        <v>182</v>
      </c>
    </row>
    <row r="176" customHeight="1" spans="1:3">
      <c r="A176" s="32">
        <v>2013202</v>
      </c>
      <c r="B176" s="32" t="s">
        <v>389</v>
      </c>
      <c r="C176" s="31">
        <v>5</v>
      </c>
    </row>
    <row r="177" customHeight="1" spans="1:3">
      <c r="A177" s="32">
        <v>2013203</v>
      </c>
      <c r="B177" s="32" t="s">
        <v>390</v>
      </c>
      <c r="C177" s="31"/>
    </row>
    <row r="178" customHeight="1" spans="1:3">
      <c r="A178" s="32">
        <v>2013204</v>
      </c>
      <c r="B178" s="32" t="s">
        <v>485</v>
      </c>
      <c r="C178" s="31"/>
    </row>
    <row r="179" customHeight="1" spans="1:3">
      <c r="A179" s="32">
        <v>2013250</v>
      </c>
      <c r="B179" s="32" t="s">
        <v>397</v>
      </c>
      <c r="C179" s="31">
        <v>176</v>
      </c>
    </row>
    <row r="180" customHeight="1" spans="1:3">
      <c r="A180" s="32">
        <v>2013299</v>
      </c>
      <c r="B180" s="32" t="s">
        <v>486</v>
      </c>
      <c r="C180" s="31">
        <v>255</v>
      </c>
    </row>
    <row r="181" customHeight="1" spans="1:3">
      <c r="A181" s="32">
        <v>20133</v>
      </c>
      <c r="B181" s="30" t="s">
        <v>487</v>
      </c>
      <c r="C181" s="31">
        <f>SUM(C182:C187)</f>
        <v>419</v>
      </c>
    </row>
    <row r="182" customHeight="1" spans="1:3">
      <c r="A182" s="32">
        <v>2013301</v>
      </c>
      <c r="B182" s="32" t="s">
        <v>388</v>
      </c>
      <c r="C182" s="31">
        <v>113</v>
      </c>
    </row>
    <row r="183" customHeight="1" spans="1:3">
      <c r="A183" s="32">
        <v>2013302</v>
      </c>
      <c r="B183" s="32" t="s">
        <v>389</v>
      </c>
      <c r="C183" s="31"/>
    </row>
    <row r="184" customHeight="1" spans="1:3">
      <c r="A184" s="32">
        <v>2013303</v>
      </c>
      <c r="B184" s="32" t="s">
        <v>390</v>
      </c>
      <c r="C184" s="31"/>
    </row>
    <row r="185" customHeight="1" spans="1:3">
      <c r="A185" s="32">
        <v>2013304</v>
      </c>
      <c r="B185" s="32" t="s">
        <v>488</v>
      </c>
      <c r="C185" s="31">
        <v>2</v>
      </c>
    </row>
    <row r="186" customHeight="1" spans="1:3">
      <c r="A186" s="32">
        <v>2013350</v>
      </c>
      <c r="B186" s="32" t="s">
        <v>397</v>
      </c>
      <c r="C186" s="31">
        <v>81</v>
      </c>
    </row>
    <row r="187" customHeight="1" spans="1:3">
      <c r="A187" s="32">
        <v>2013399</v>
      </c>
      <c r="B187" s="32" t="s">
        <v>489</v>
      </c>
      <c r="C187" s="31">
        <v>223</v>
      </c>
    </row>
    <row r="188" customHeight="1" spans="1:3">
      <c r="A188" s="32">
        <v>20134</v>
      </c>
      <c r="B188" s="30" t="s">
        <v>490</v>
      </c>
      <c r="C188" s="31">
        <f>SUM(C189:C195)</f>
        <v>122</v>
      </c>
    </row>
    <row r="189" customHeight="1" spans="1:3">
      <c r="A189" s="32">
        <v>2013401</v>
      </c>
      <c r="B189" s="32" t="s">
        <v>388</v>
      </c>
      <c r="C189" s="31">
        <v>97</v>
      </c>
    </row>
    <row r="190" customHeight="1" spans="1:3">
      <c r="A190" s="32">
        <v>2013402</v>
      </c>
      <c r="B190" s="32" t="s">
        <v>389</v>
      </c>
      <c r="C190" s="31">
        <v>6</v>
      </c>
    </row>
    <row r="191" customHeight="1" spans="1:3">
      <c r="A191" s="32">
        <v>2013403</v>
      </c>
      <c r="B191" s="32" t="s">
        <v>390</v>
      </c>
      <c r="C191" s="31"/>
    </row>
    <row r="192" customHeight="1" spans="1:3">
      <c r="A192" s="32">
        <v>2013404</v>
      </c>
      <c r="B192" s="32" t="s">
        <v>491</v>
      </c>
      <c r="C192" s="31">
        <v>6</v>
      </c>
    </row>
    <row r="193" customHeight="1" spans="1:3">
      <c r="A193" s="32">
        <v>2013405</v>
      </c>
      <c r="B193" s="32" t="s">
        <v>492</v>
      </c>
      <c r="C193" s="31"/>
    </row>
    <row r="194" customHeight="1" spans="1:3">
      <c r="A194" s="32">
        <v>2013450</v>
      </c>
      <c r="B194" s="32" t="s">
        <v>397</v>
      </c>
      <c r="C194" s="31">
        <v>10</v>
      </c>
    </row>
    <row r="195" customHeight="1" spans="1:3">
      <c r="A195" s="32">
        <v>2013499</v>
      </c>
      <c r="B195" s="32" t="s">
        <v>493</v>
      </c>
      <c r="C195" s="31">
        <v>3</v>
      </c>
    </row>
    <row r="196" customHeight="1" spans="1:3">
      <c r="A196" s="32">
        <v>20135</v>
      </c>
      <c r="B196" s="30" t="s">
        <v>494</v>
      </c>
      <c r="C196" s="31">
        <f>SUM(C197:C201)</f>
        <v>0</v>
      </c>
    </row>
    <row r="197" customHeight="1" spans="1:3">
      <c r="A197" s="32">
        <v>2013501</v>
      </c>
      <c r="B197" s="32" t="s">
        <v>388</v>
      </c>
      <c r="C197" s="31"/>
    </row>
    <row r="198" customHeight="1" spans="1:3">
      <c r="A198" s="32">
        <v>2013502</v>
      </c>
      <c r="B198" s="32" t="s">
        <v>389</v>
      </c>
      <c r="C198" s="31"/>
    </row>
    <row r="199" customHeight="1" spans="1:3">
      <c r="A199" s="32">
        <v>2013503</v>
      </c>
      <c r="B199" s="32" t="s">
        <v>390</v>
      </c>
      <c r="C199" s="31"/>
    </row>
    <row r="200" customHeight="1" spans="1:3">
      <c r="A200" s="32">
        <v>2013550</v>
      </c>
      <c r="B200" s="32" t="s">
        <v>397</v>
      </c>
      <c r="C200" s="31"/>
    </row>
    <row r="201" customHeight="1" spans="1:3">
      <c r="A201" s="32">
        <v>2013599</v>
      </c>
      <c r="B201" s="32" t="s">
        <v>495</v>
      </c>
      <c r="C201" s="31"/>
    </row>
    <row r="202" customHeight="1" spans="1:3">
      <c r="A202" s="32">
        <v>20136</v>
      </c>
      <c r="B202" s="30" t="s">
        <v>496</v>
      </c>
      <c r="C202" s="31">
        <f>SUM(C203:C207)</f>
        <v>470</v>
      </c>
    </row>
    <row r="203" customHeight="1" spans="1:3">
      <c r="A203" s="32">
        <v>2013601</v>
      </c>
      <c r="B203" s="32" t="s">
        <v>388</v>
      </c>
      <c r="C203" s="31">
        <v>149</v>
      </c>
    </row>
    <row r="204" customHeight="1" spans="1:3">
      <c r="A204" s="32">
        <v>2013602</v>
      </c>
      <c r="B204" s="32" t="s">
        <v>389</v>
      </c>
      <c r="C204" s="31">
        <v>14</v>
      </c>
    </row>
    <row r="205" customHeight="1" spans="1:3">
      <c r="A205" s="32">
        <v>2013603</v>
      </c>
      <c r="B205" s="32" t="s">
        <v>390</v>
      </c>
      <c r="C205" s="31"/>
    </row>
    <row r="206" customHeight="1" spans="1:3">
      <c r="A206" s="32">
        <v>2013650</v>
      </c>
      <c r="B206" s="32" t="s">
        <v>397</v>
      </c>
      <c r="C206" s="31">
        <v>291</v>
      </c>
    </row>
    <row r="207" customHeight="1" spans="1:3">
      <c r="A207" s="32">
        <v>2013699</v>
      </c>
      <c r="B207" s="32" t="s">
        <v>497</v>
      </c>
      <c r="C207" s="31">
        <v>16</v>
      </c>
    </row>
    <row r="208" customHeight="1" spans="1:3">
      <c r="A208" s="32">
        <v>20137</v>
      </c>
      <c r="B208" s="30" t="s">
        <v>498</v>
      </c>
      <c r="C208" s="31">
        <f>SUM(C209:C214)</f>
        <v>0</v>
      </c>
    </row>
    <row r="209" customHeight="1" spans="1:3">
      <c r="A209" s="32">
        <v>2013701</v>
      </c>
      <c r="B209" s="32" t="s">
        <v>388</v>
      </c>
      <c r="C209" s="31"/>
    </row>
    <row r="210" customHeight="1" spans="1:3">
      <c r="A210" s="32">
        <v>2013702</v>
      </c>
      <c r="B210" s="32" t="s">
        <v>389</v>
      </c>
      <c r="C210" s="31"/>
    </row>
    <row r="211" customHeight="1" spans="1:3">
      <c r="A211" s="32">
        <v>2013703</v>
      </c>
      <c r="B211" s="32" t="s">
        <v>390</v>
      </c>
      <c r="C211" s="31"/>
    </row>
    <row r="212" customHeight="1" spans="1:3">
      <c r="A212" s="32">
        <v>2013704</v>
      </c>
      <c r="B212" s="32" t="s">
        <v>499</v>
      </c>
      <c r="C212" s="31"/>
    </row>
    <row r="213" customHeight="1" spans="1:3">
      <c r="A213" s="32">
        <v>2013750</v>
      </c>
      <c r="B213" s="32" t="s">
        <v>397</v>
      </c>
      <c r="C213" s="31"/>
    </row>
    <row r="214" customHeight="1" spans="1:3">
      <c r="A214" s="32">
        <v>2013799</v>
      </c>
      <c r="B214" s="32" t="s">
        <v>500</v>
      </c>
      <c r="C214" s="31"/>
    </row>
    <row r="215" customHeight="1" spans="1:3">
      <c r="A215" s="32">
        <v>20138</v>
      </c>
      <c r="B215" s="30" t="s">
        <v>501</v>
      </c>
      <c r="C215" s="31">
        <f>SUM(C216:C229)</f>
        <v>1883</v>
      </c>
    </row>
    <row r="216" customHeight="1" spans="1:3">
      <c r="A216" s="32">
        <v>2013801</v>
      </c>
      <c r="B216" s="32" t="s">
        <v>388</v>
      </c>
      <c r="C216" s="31">
        <v>731</v>
      </c>
    </row>
    <row r="217" customHeight="1" spans="1:3">
      <c r="A217" s="32">
        <v>2013802</v>
      </c>
      <c r="B217" s="32" t="s">
        <v>389</v>
      </c>
      <c r="C217" s="31"/>
    </row>
    <row r="218" customHeight="1" spans="1:3">
      <c r="A218" s="32">
        <v>2013803</v>
      </c>
      <c r="B218" s="32" t="s">
        <v>390</v>
      </c>
      <c r="C218" s="31"/>
    </row>
    <row r="219" customHeight="1" spans="1:3">
      <c r="A219" s="32">
        <v>2013804</v>
      </c>
      <c r="B219" s="32" t="s">
        <v>502</v>
      </c>
      <c r="C219" s="31">
        <v>1</v>
      </c>
    </row>
    <row r="220" customHeight="1" spans="1:3">
      <c r="A220" s="32">
        <v>2013805</v>
      </c>
      <c r="B220" s="32" t="s">
        <v>503</v>
      </c>
      <c r="C220" s="31"/>
    </row>
    <row r="221" customHeight="1" spans="1:3">
      <c r="A221" s="32">
        <v>2013808</v>
      </c>
      <c r="B221" s="32" t="s">
        <v>428</v>
      </c>
      <c r="C221" s="31"/>
    </row>
    <row r="222" customHeight="1" spans="1:3">
      <c r="A222" s="32">
        <v>2013810</v>
      </c>
      <c r="B222" s="32" t="s">
        <v>504</v>
      </c>
      <c r="C222" s="31"/>
    </row>
    <row r="223" customHeight="1" spans="1:3">
      <c r="A223" s="32">
        <v>2013812</v>
      </c>
      <c r="B223" s="32" t="s">
        <v>505</v>
      </c>
      <c r="C223" s="31">
        <v>1</v>
      </c>
    </row>
    <row r="224" customHeight="1" spans="1:3">
      <c r="A224" s="32">
        <v>2013813</v>
      </c>
      <c r="B224" s="32" t="s">
        <v>506</v>
      </c>
      <c r="C224" s="31"/>
    </row>
    <row r="225" customHeight="1" spans="1:3">
      <c r="A225" s="32">
        <v>2013814</v>
      </c>
      <c r="B225" s="32" t="s">
        <v>507</v>
      </c>
      <c r="C225" s="31"/>
    </row>
    <row r="226" customHeight="1" spans="1:3">
      <c r="A226" s="32">
        <v>2013815</v>
      </c>
      <c r="B226" s="32" t="s">
        <v>508</v>
      </c>
      <c r="C226" s="31"/>
    </row>
    <row r="227" customHeight="1" spans="1:3">
      <c r="A227" s="32">
        <v>2013816</v>
      </c>
      <c r="B227" s="32" t="s">
        <v>509</v>
      </c>
      <c r="C227" s="31"/>
    </row>
    <row r="228" customHeight="1" spans="1:3">
      <c r="A228" s="32">
        <v>2013850</v>
      </c>
      <c r="B228" s="32" t="s">
        <v>397</v>
      </c>
      <c r="C228" s="31">
        <v>790</v>
      </c>
    </row>
    <row r="229" customHeight="1" spans="1:3">
      <c r="A229" s="32">
        <v>2013899</v>
      </c>
      <c r="B229" s="32" t="s">
        <v>510</v>
      </c>
      <c r="C229" s="31">
        <v>360</v>
      </c>
    </row>
    <row r="230" customHeight="1" spans="1:3">
      <c r="A230" s="32">
        <v>20139</v>
      </c>
      <c r="B230" s="30" t="s">
        <v>511</v>
      </c>
      <c r="C230" s="31">
        <f>SUM(C231:C236)</f>
        <v>37</v>
      </c>
    </row>
    <row r="231" customHeight="1" spans="1:3">
      <c r="A231" s="32">
        <v>2013901</v>
      </c>
      <c r="B231" s="32" t="s">
        <v>388</v>
      </c>
      <c r="C231" s="31">
        <v>37</v>
      </c>
    </row>
    <row r="232" customHeight="1" spans="1:3">
      <c r="A232" s="32">
        <v>2013902</v>
      </c>
      <c r="B232" s="32" t="s">
        <v>389</v>
      </c>
      <c r="C232" s="31"/>
    </row>
    <row r="233" customHeight="1" spans="1:3">
      <c r="A233" s="32">
        <v>2013903</v>
      </c>
      <c r="B233" s="32" t="s">
        <v>390</v>
      </c>
      <c r="C233" s="31"/>
    </row>
    <row r="234" customHeight="1" spans="1:3">
      <c r="A234" s="32">
        <v>2013904</v>
      </c>
      <c r="B234" s="32" t="s">
        <v>482</v>
      </c>
      <c r="C234" s="31"/>
    </row>
    <row r="235" customHeight="1" spans="1:3">
      <c r="A235" s="32">
        <v>2013950</v>
      </c>
      <c r="B235" s="32" t="s">
        <v>397</v>
      </c>
      <c r="C235" s="31"/>
    </row>
    <row r="236" customHeight="1" spans="1:3">
      <c r="A236" s="32">
        <v>2013999</v>
      </c>
      <c r="B236" s="32" t="s">
        <v>512</v>
      </c>
      <c r="C236" s="36"/>
    </row>
    <row r="237" customHeight="1" spans="1:3">
      <c r="A237" s="32">
        <v>20140</v>
      </c>
      <c r="B237" s="37" t="s">
        <v>513</v>
      </c>
      <c r="C237" s="31">
        <f>SUM(C238:C242)</f>
        <v>1382</v>
      </c>
    </row>
    <row r="238" customHeight="1" spans="1:3">
      <c r="A238" s="32">
        <v>2014001</v>
      </c>
      <c r="B238" s="32" t="s">
        <v>388</v>
      </c>
      <c r="C238" s="38"/>
    </row>
    <row r="239" customHeight="1" spans="1:3">
      <c r="A239" s="32">
        <v>2014002</v>
      </c>
      <c r="B239" s="32" t="s">
        <v>389</v>
      </c>
      <c r="C239" s="31"/>
    </row>
    <row r="240" customHeight="1" spans="1:3">
      <c r="A240" s="32">
        <v>2014003</v>
      </c>
      <c r="B240" s="32" t="s">
        <v>390</v>
      </c>
      <c r="C240" s="31"/>
    </row>
    <row r="241" customHeight="1" spans="1:3">
      <c r="A241" s="32">
        <v>2014004</v>
      </c>
      <c r="B241" s="32" t="s">
        <v>514</v>
      </c>
      <c r="C241" s="31">
        <v>778</v>
      </c>
    </row>
    <row r="242" customHeight="1" spans="1:3">
      <c r="A242" s="32">
        <v>2014099</v>
      </c>
      <c r="B242" s="32" t="s">
        <v>515</v>
      </c>
      <c r="C242" s="31">
        <v>604</v>
      </c>
    </row>
    <row r="243" customHeight="1" spans="1:3">
      <c r="A243" s="32">
        <v>20199</v>
      </c>
      <c r="B243" s="30" t="s">
        <v>516</v>
      </c>
      <c r="C243" s="31">
        <f>SUM(C244:C245)</f>
        <v>0</v>
      </c>
    </row>
    <row r="244" customHeight="1" spans="1:3">
      <c r="A244" s="32">
        <v>2019901</v>
      </c>
      <c r="B244" s="32" t="s">
        <v>517</v>
      </c>
      <c r="C244" s="31"/>
    </row>
    <row r="245" customHeight="1" spans="1:3">
      <c r="A245" s="32">
        <v>2019999</v>
      </c>
      <c r="B245" s="32" t="s">
        <v>518</v>
      </c>
      <c r="C245" s="31"/>
    </row>
    <row r="246" customHeight="1" spans="1:3">
      <c r="A246" s="32">
        <v>202</v>
      </c>
      <c r="B246" s="30" t="s">
        <v>519</v>
      </c>
      <c r="C246" s="31">
        <f>SUM(C247,C254,C257,C260,C266,C271,C273,C278,C284)</f>
        <v>0</v>
      </c>
    </row>
    <row r="247" customHeight="1" spans="1:3">
      <c r="A247" s="32">
        <v>20201</v>
      </c>
      <c r="B247" s="30" t="s">
        <v>520</v>
      </c>
      <c r="C247" s="31">
        <f>SUM(C248:C253)</f>
        <v>0</v>
      </c>
    </row>
    <row r="248" customHeight="1" spans="1:3">
      <c r="A248" s="32">
        <v>2020101</v>
      </c>
      <c r="B248" s="32" t="s">
        <v>388</v>
      </c>
      <c r="C248" s="31"/>
    </row>
    <row r="249" customHeight="1" spans="1:3">
      <c r="A249" s="32">
        <v>2020102</v>
      </c>
      <c r="B249" s="32" t="s">
        <v>389</v>
      </c>
      <c r="C249" s="31"/>
    </row>
    <row r="250" customHeight="1" spans="1:3">
      <c r="A250" s="32">
        <v>2020103</v>
      </c>
      <c r="B250" s="32" t="s">
        <v>390</v>
      </c>
      <c r="C250" s="31"/>
    </row>
    <row r="251" customHeight="1" spans="1:3">
      <c r="A251" s="32">
        <v>2020104</v>
      </c>
      <c r="B251" s="32" t="s">
        <v>482</v>
      </c>
      <c r="C251" s="31"/>
    </row>
    <row r="252" customHeight="1" spans="1:3">
      <c r="A252" s="32">
        <v>2020150</v>
      </c>
      <c r="B252" s="32" t="s">
        <v>397</v>
      </c>
      <c r="C252" s="31"/>
    </row>
    <row r="253" customHeight="1" spans="1:3">
      <c r="A253" s="32">
        <v>2020199</v>
      </c>
      <c r="B253" s="32" t="s">
        <v>521</v>
      </c>
      <c r="C253" s="31"/>
    </row>
    <row r="254" customHeight="1" spans="1:3">
      <c r="A254" s="32">
        <v>20202</v>
      </c>
      <c r="B254" s="30" t="s">
        <v>522</v>
      </c>
      <c r="C254" s="31">
        <f>SUM(C255:C256)</f>
        <v>0</v>
      </c>
    </row>
    <row r="255" customHeight="1" spans="1:3">
      <c r="A255" s="32">
        <v>2020201</v>
      </c>
      <c r="B255" s="32" t="s">
        <v>523</v>
      </c>
      <c r="C255" s="31"/>
    </row>
    <row r="256" customHeight="1" spans="1:3">
      <c r="A256" s="32">
        <v>2020202</v>
      </c>
      <c r="B256" s="32" t="s">
        <v>524</v>
      </c>
      <c r="C256" s="31"/>
    </row>
    <row r="257" customHeight="1" spans="1:3">
      <c r="A257" s="32">
        <v>20203</v>
      </c>
      <c r="B257" s="30" t="s">
        <v>525</v>
      </c>
      <c r="C257" s="31">
        <f>SUM(C258:C259)</f>
        <v>0</v>
      </c>
    </row>
    <row r="258" customHeight="1" spans="1:3">
      <c r="A258" s="32">
        <v>2020304</v>
      </c>
      <c r="B258" s="32" t="s">
        <v>526</v>
      </c>
      <c r="C258" s="31"/>
    </row>
    <row r="259" customHeight="1" spans="1:3">
      <c r="A259" s="32">
        <v>2020306</v>
      </c>
      <c r="B259" s="32" t="s">
        <v>527</v>
      </c>
      <c r="C259" s="31"/>
    </row>
    <row r="260" customHeight="1" spans="1:3">
      <c r="A260" s="32">
        <v>20204</v>
      </c>
      <c r="B260" s="30" t="s">
        <v>528</v>
      </c>
      <c r="C260" s="31">
        <f>SUM(C261:C265)</f>
        <v>0</v>
      </c>
    </row>
    <row r="261" customHeight="1" spans="1:3">
      <c r="A261" s="32">
        <v>2020401</v>
      </c>
      <c r="B261" s="32" t="s">
        <v>529</v>
      </c>
      <c r="C261" s="31"/>
    </row>
    <row r="262" customHeight="1" spans="1:3">
      <c r="A262" s="32">
        <v>2020402</v>
      </c>
      <c r="B262" s="32" t="s">
        <v>530</v>
      </c>
      <c r="C262" s="31"/>
    </row>
    <row r="263" customHeight="1" spans="1:3">
      <c r="A263" s="32">
        <v>2020403</v>
      </c>
      <c r="B263" s="32" t="s">
        <v>531</v>
      </c>
      <c r="C263" s="31"/>
    </row>
    <row r="264" customHeight="1" spans="1:3">
      <c r="A264" s="32">
        <v>2020404</v>
      </c>
      <c r="B264" s="32" t="s">
        <v>532</v>
      </c>
      <c r="C264" s="31"/>
    </row>
    <row r="265" customHeight="1" spans="1:3">
      <c r="A265" s="32">
        <v>2020499</v>
      </c>
      <c r="B265" s="32" t="s">
        <v>533</v>
      </c>
      <c r="C265" s="31"/>
    </row>
    <row r="266" customHeight="1" spans="1:3">
      <c r="A266" s="32">
        <v>20205</v>
      </c>
      <c r="B266" s="30" t="s">
        <v>534</v>
      </c>
      <c r="C266" s="31">
        <f>SUM(C267:C270)</f>
        <v>0</v>
      </c>
    </row>
    <row r="267" customHeight="1" spans="1:3">
      <c r="A267" s="32">
        <v>2020503</v>
      </c>
      <c r="B267" s="32" t="s">
        <v>535</v>
      </c>
      <c r="C267" s="31"/>
    </row>
    <row r="268" customHeight="1" spans="1:3">
      <c r="A268" s="32">
        <v>2020504</v>
      </c>
      <c r="B268" s="32" t="s">
        <v>536</v>
      </c>
      <c r="C268" s="31"/>
    </row>
    <row r="269" customHeight="1" spans="1:3">
      <c r="A269" s="32">
        <v>2020505</v>
      </c>
      <c r="B269" s="32" t="s">
        <v>537</v>
      </c>
      <c r="C269" s="31"/>
    </row>
    <row r="270" customHeight="1" spans="1:3">
      <c r="A270" s="32">
        <v>2020599</v>
      </c>
      <c r="B270" s="32" t="s">
        <v>538</v>
      </c>
      <c r="C270" s="31"/>
    </row>
    <row r="271" customHeight="1" spans="1:3">
      <c r="A271" s="32">
        <v>20206</v>
      </c>
      <c r="B271" s="30" t="s">
        <v>539</v>
      </c>
      <c r="C271" s="31">
        <f>C272</f>
        <v>0</v>
      </c>
    </row>
    <row r="272" customHeight="1" spans="1:3">
      <c r="A272" s="32">
        <v>2020601</v>
      </c>
      <c r="B272" s="32" t="s">
        <v>540</v>
      </c>
      <c r="C272" s="31"/>
    </row>
    <row r="273" customHeight="1" spans="1:3">
      <c r="A273" s="32">
        <v>20207</v>
      </c>
      <c r="B273" s="30" t="s">
        <v>541</v>
      </c>
      <c r="C273" s="31">
        <f>SUM(C274:C277)</f>
        <v>0</v>
      </c>
    </row>
    <row r="274" customHeight="1" spans="1:3">
      <c r="A274" s="32">
        <v>2020701</v>
      </c>
      <c r="B274" s="32" t="s">
        <v>542</v>
      </c>
      <c r="C274" s="31"/>
    </row>
    <row r="275" customHeight="1" spans="1:3">
      <c r="A275" s="32">
        <v>2020702</v>
      </c>
      <c r="B275" s="32" t="s">
        <v>543</v>
      </c>
      <c r="C275" s="31"/>
    </row>
    <row r="276" customHeight="1" spans="1:3">
      <c r="A276" s="32">
        <v>2020703</v>
      </c>
      <c r="B276" s="32" t="s">
        <v>544</v>
      </c>
      <c r="C276" s="31"/>
    </row>
    <row r="277" customHeight="1" spans="1:3">
      <c r="A277" s="32">
        <v>2020799</v>
      </c>
      <c r="B277" s="32" t="s">
        <v>280</v>
      </c>
      <c r="C277" s="31"/>
    </row>
    <row r="278" customHeight="1" spans="1:3">
      <c r="A278" s="32">
        <v>20208</v>
      </c>
      <c r="B278" s="30" t="s">
        <v>545</v>
      </c>
      <c r="C278" s="31">
        <f>SUM(C279:C283)</f>
        <v>0</v>
      </c>
    </row>
    <row r="279" customHeight="1" spans="1:3">
      <c r="A279" s="32">
        <v>2020801</v>
      </c>
      <c r="B279" s="32" t="s">
        <v>388</v>
      </c>
      <c r="C279" s="31"/>
    </row>
    <row r="280" customHeight="1" spans="1:3">
      <c r="A280" s="32">
        <v>2020802</v>
      </c>
      <c r="B280" s="32" t="s">
        <v>389</v>
      </c>
      <c r="C280" s="31"/>
    </row>
    <row r="281" customHeight="1" spans="1:3">
      <c r="A281" s="32">
        <v>2020803</v>
      </c>
      <c r="B281" s="32" t="s">
        <v>390</v>
      </c>
      <c r="C281" s="31"/>
    </row>
    <row r="282" customHeight="1" spans="1:3">
      <c r="A282" s="32">
        <v>2020850</v>
      </c>
      <c r="B282" s="32" t="s">
        <v>397</v>
      </c>
      <c r="C282" s="31"/>
    </row>
    <row r="283" customHeight="1" spans="1:3">
      <c r="A283" s="32">
        <v>2020899</v>
      </c>
      <c r="B283" s="32" t="s">
        <v>546</v>
      </c>
      <c r="C283" s="31"/>
    </row>
    <row r="284" customHeight="1" spans="1:3">
      <c r="A284" s="32">
        <v>20299</v>
      </c>
      <c r="B284" s="30" t="s">
        <v>547</v>
      </c>
      <c r="C284" s="31">
        <f>C285</f>
        <v>0</v>
      </c>
    </row>
    <row r="285" customHeight="1" spans="1:3">
      <c r="A285" s="32">
        <v>2029999</v>
      </c>
      <c r="B285" s="32" t="s">
        <v>548</v>
      </c>
      <c r="C285" s="31"/>
    </row>
    <row r="286" customHeight="1" spans="1:3">
      <c r="A286" s="32">
        <v>203</v>
      </c>
      <c r="B286" s="30" t="s">
        <v>549</v>
      </c>
      <c r="C286" s="31">
        <f>SUM(C287,C291,C293,C295,C303)</f>
        <v>0</v>
      </c>
    </row>
    <row r="287" customHeight="1" spans="1:3">
      <c r="A287" s="32">
        <v>20301</v>
      </c>
      <c r="B287" s="30" t="s">
        <v>550</v>
      </c>
      <c r="C287" s="31">
        <f>SUM(C288:C290)</f>
        <v>0</v>
      </c>
    </row>
    <row r="288" customHeight="1" spans="1:3">
      <c r="A288" s="32">
        <v>2030101</v>
      </c>
      <c r="B288" s="32" t="s">
        <v>551</v>
      </c>
      <c r="C288" s="31"/>
    </row>
    <row r="289" customHeight="1" spans="1:3">
      <c r="A289" s="32">
        <v>2030102</v>
      </c>
      <c r="B289" s="32" t="s">
        <v>552</v>
      </c>
      <c r="C289" s="31"/>
    </row>
    <row r="290" customHeight="1" spans="1:3">
      <c r="A290" s="32">
        <v>2030199</v>
      </c>
      <c r="B290" s="32" t="s">
        <v>553</v>
      </c>
      <c r="C290" s="31"/>
    </row>
    <row r="291" customHeight="1" spans="1:3">
      <c r="A291" s="32">
        <v>20304</v>
      </c>
      <c r="B291" s="30" t="s">
        <v>554</v>
      </c>
      <c r="C291" s="31">
        <f>C292</f>
        <v>0</v>
      </c>
    </row>
    <row r="292" customHeight="1" spans="1:3">
      <c r="A292" s="32">
        <v>2030401</v>
      </c>
      <c r="B292" s="32" t="s">
        <v>555</v>
      </c>
      <c r="C292" s="31"/>
    </row>
    <row r="293" customHeight="1" spans="1:3">
      <c r="A293" s="32">
        <v>20305</v>
      </c>
      <c r="B293" s="30" t="s">
        <v>556</v>
      </c>
      <c r="C293" s="31">
        <f>C294</f>
        <v>0</v>
      </c>
    </row>
    <row r="294" customHeight="1" spans="1:3">
      <c r="A294" s="32">
        <v>2030501</v>
      </c>
      <c r="B294" s="32" t="s">
        <v>557</v>
      </c>
      <c r="C294" s="31"/>
    </row>
    <row r="295" customHeight="1" spans="1:3">
      <c r="A295" s="32">
        <v>20306</v>
      </c>
      <c r="B295" s="30" t="s">
        <v>558</v>
      </c>
      <c r="C295" s="31">
        <f>SUM(C296:C302)</f>
        <v>0</v>
      </c>
    </row>
    <row r="296" customHeight="1" spans="1:3">
      <c r="A296" s="32">
        <v>2030601</v>
      </c>
      <c r="B296" s="32" t="s">
        <v>559</v>
      </c>
      <c r="C296" s="31"/>
    </row>
    <row r="297" customHeight="1" spans="1:3">
      <c r="A297" s="32">
        <v>2030602</v>
      </c>
      <c r="B297" s="32" t="s">
        <v>560</v>
      </c>
      <c r="C297" s="31"/>
    </row>
    <row r="298" customHeight="1" spans="1:3">
      <c r="A298" s="32">
        <v>2030603</v>
      </c>
      <c r="B298" s="32" t="s">
        <v>561</v>
      </c>
      <c r="C298" s="31"/>
    </row>
    <row r="299" customHeight="1" spans="1:3">
      <c r="A299" s="32">
        <v>2030604</v>
      </c>
      <c r="B299" s="32" t="s">
        <v>562</v>
      </c>
      <c r="C299" s="31"/>
    </row>
    <row r="300" customHeight="1" spans="1:3">
      <c r="A300" s="32">
        <v>2030607</v>
      </c>
      <c r="B300" s="32" t="s">
        <v>563</v>
      </c>
      <c r="C300" s="31"/>
    </row>
    <row r="301" customHeight="1" spans="1:3">
      <c r="A301" s="32">
        <v>2030608</v>
      </c>
      <c r="B301" s="32" t="s">
        <v>564</v>
      </c>
      <c r="C301" s="31"/>
    </row>
    <row r="302" customHeight="1" spans="1:3">
      <c r="A302" s="32">
        <v>2030699</v>
      </c>
      <c r="B302" s="32" t="s">
        <v>565</v>
      </c>
      <c r="C302" s="31"/>
    </row>
    <row r="303" customHeight="1" spans="1:3">
      <c r="A303" s="32">
        <v>20399</v>
      </c>
      <c r="B303" s="30" t="s">
        <v>566</v>
      </c>
      <c r="C303" s="31">
        <f>C304</f>
        <v>0</v>
      </c>
    </row>
    <row r="304" customHeight="1" spans="1:3">
      <c r="A304" s="32">
        <v>2039999</v>
      </c>
      <c r="B304" s="32" t="s">
        <v>567</v>
      </c>
      <c r="C304" s="31"/>
    </row>
    <row r="305" customHeight="1" spans="1:3">
      <c r="A305" s="32">
        <v>204</v>
      </c>
      <c r="B305" s="30" t="s">
        <v>568</v>
      </c>
      <c r="C305" s="31">
        <f>SUM(C306,C309,C320,C327,C335,C344,C358,C368,C378,C386,C392)</f>
        <v>11328</v>
      </c>
    </row>
    <row r="306" customHeight="1" spans="1:3">
      <c r="A306" s="32">
        <v>20401</v>
      </c>
      <c r="B306" s="30" t="s">
        <v>569</v>
      </c>
      <c r="C306" s="31">
        <f>SUM(C307:C308)</f>
        <v>3</v>
      </c>
    </row>
    <row r="307" customHeight="1" spans="1:3">
      <c r="A307" s="32">
        <v>2040101</v>
      </c>
      <c r="B307" s="32" t="s">
        <v>570</v>
      </c>
      <c r="C307" s="31"/>
    </row>
    <row r="308" customHeight="1" spans="1:3">
      <c r="A308" s="32">
        <v>2040199</v>
      </c>
      <c r="B308" s="32" t="s">
        <v>571</v>
      </c>
      <c r="C308" s="31">
        <v>3</v>
      </c>
    </row>
    <row r="309" customHeight="1" spans="1:3">
      <c r="A309" s="32">
        <v>20402</v>
      </c>
      <c r="B309" s="30" t="s">
        <v>572</v>
      </c>
      <c r="C309" s="31">
        <f>SUM(C310:C319)</f>
        <v>10440</v>
      </c>
    </row>
    <row r="310" customHeight="1" spans="1:3">
      <c r="A310" s="32">
        <v>2040201</v>
      </c>
      <c r="B310" s="32" t="s">
        <v>388</v>
      </c>
      <c r="C310" s="31">
        <v>7758</v>
      </c>
    </row>
    <row r="311" customHeight="1" spans="1:3">
      <c r="A311" s="32">
        <v>2040202</v>
      </c>
      <c r="B311" s="32" t="s">
        <v>389</v>
      </c>
      <c r="C311" s="31"/>
    </row>
    <row r="312" customHeight="1" spans="1:3">
      <c r="A312" s="32">
        <v>2040203</v>
      </c>
      <c r="B312" s="32" t="s">
        <v>390</v>
      </c>
      <c r="C312" s="31"/>
    </row>
    <row r="313" customHeight="1" spans="1:3">
      <c r="A313" s="32">
        <v>2040219</v>
      </c>
      <c r="B313" s="32" t="s">
        <v>428</v>
      </c>
      <c r="C313" s="31"/>
    </row>
    <row r="314" customHeight="1" spans="1:3">
      <c r="A314" s="32">
        <v>2040220</v>
      </c>
      <c r="B314" s="32" t="s">
        <v>573</v>
      </c>
      <c r="C314" s="31"/>
    </row>
    <row r="315" customHeight="1" spans="1:3">
      <c r="A315" s="32">
        <v>2040221</v>
      </c>
      <c r="B315" s="32" t="s">
        <v>574</v>
      </c>
      <c r="C315" s="31"/>
    </row>
    <row r="316" customHeight="1" spans="1:3">
      <c r="A316" s="32">
        <v>2040222</v>
      </c>
      <c r="B316" s="32" t="s">
        <v>575</v>
      </c>
      <c r="C316" s="31"/>
    </row>
    <row r="317" customHeight="1" spans="1:3">
      <c r="A317" s="32">
        <v>2040223</v>
      </c>
      <c r="B317" s="32" t="s">
        <v>576</v>
      </c>
      <c r="C317" s="31"/>
    </row>
    <row r="318" customHeight="1" spans="1:3">
      <c r="A318" s="32">
        <v>2040250</v>
      </c>
      <c r="B318" s="32" t="s">
        <v>397</v>
      </c>
      <c r="C318" s="31">
        <v>533</v>
      </c>
    </row>
    <row r="319" customHeight="1" spans="1:3">
      <c r="A319" s="32">
        <v>2040299</v>
      </c>
      <c r="B319" s="32" t="s">
        <v>577</v>
      </c>
      <c r="C319" s="31">
        <v>2149</v>
      </c>
    </row>
    <row r="320" customHeight="1" spans="1:3">
      <c r="A320" s="32">
        <v>20403</v>
      </c>
      <c r="B320" s="30" t="s">
        <v>578</v>
      </c>
      <c r="C320" s="31">
        <f>SUM(C321:C326)</f>
        <v>0</v>
      </c>
    </row>
    <row r="321" customHeight="1" spans="1:3">
      <c r="A321" s="32">
        <v>2040301</v>
      </c>
      <c r="B321" s="32" t="s">
        <v>388</v>
      </c>
      <c r="C321" s="31"/>
    </row>
    <row r="322" customHeight="1" spans="1:3">
      <c r="A322" s="32">
        <v>2040302</v>
      </c>
      <c r="B322" s="32" t="s">
        <v>389</v>
      </c>
      <c r="C322" s="31"/>
    </row>
    <row r="323" customHeight="1" spans="1:3">
      <c r="A323" s="32">
        <v>2040303</v>
      </c>
      <c r="B323" s="32" t="s">
        <v>390</v>
      </c>
      <c r="C323" s="31"/>
    </row>
    <row r="324" customHeight="1" spans="1:3">
      <c r="A324" s="32">
        <v>2040304</v>
      </c>
      <c r="B324" s="32" t="s">
        <v>579</v>
      </c>
      <c r="C324" s="31"/>
    </row>
    <row r="325" customHeight="1" spans="1:3">
      <c r="A325" s="32">
        <v>2040350</v>
      </c>
      <c r="B325" s="32" t="s">
        <v>397</v>
      </c>
      <c r="C325" s="31"/>
    </row>
    <row r="326" customHeight="1" spans="1:3">
      <c r="A326" s="32">
        <v>2040399</v>
      </c>
      <c r="B326" s="32" t="s">
        <v>580</v>
      </c>
      <c r="C326" s="31"/>
    </row>
    <row r="327" customHeight="1" spans="1:3">
      <c r="A327" s="32">
        <v>20404</v>
      </c>
      <c r="B327" s="30" t="s">
        <v>581</v>
      </c>
      <c r="C327" s="31">
        <f>SUM(C328:C334)</f>
        <v>22</v>
      </c>
    </row>
    <row r="328" customHeight="1" spans="1:3">
      <c r="A328" s="32">
        <v>2040401</v>
      </c>
      <c r="B328" s="32" t="s">
        <v>388</v>
      </c>
      <c r="C328" s="31">
        <v>22</v>
      </c>
    </row>
    <row r="329" customHeight="1" spans="1:3">
      <c r="A329" s="32">
        <v>2040402</v>
      </c>
      <c r="B329" s="32" t="s">
        <v>389</v>
      </c>
      <c r="C329" s="31"/>
    </row>
    <row r="330" customHeight="1" spans="1:3">
      <c r="A330" s="32">
        <v>2040403</v>
      </c>
      <c r="B330" s="32" t="s">
        <v>390</v>
      </c>
      <c r="C330" s="31"/>
    </row>
    <row r="331" customHeight="1" spans="1:3">
      <c r="A331" s="32">
        <v>2040409</v>
      </c>
      <c r="B331" s="32" t="s">
        <v>582</v>
      </c>
      <c r="C331" s="31"/>
    </row>
    <row r="332" customHeight="1" spans="1:3">
      <c r="A332" s="32">
        <v>2040410</v>
      </c>
      <c r="B332" s="32" t="s">
        <v>583</v>
      </c>
      <c r="C332" s="31"/>
    </row>
    <row r="333" customHeight="1" spans="1:3">
      <c r="A333" s="32">
        <v>2040450</v>
      </c>
      <c r="B333" s="32" t="s">
        <v>397</v>
      </c>
      <c r="C333" s="31"/>
    </row>
    <row r="334" customHeight="1" spans="1:3">
      <c r="A334" s="32">
        <v>2040499</v>
      </c>
      <c r="B334" s="32" t="s">
        <v>584</v>
      </c>
      <c r="C334" s="31"/>
    </row>
    <row r="335" customHeight="1" spans="1:3">
      <c r="A335" s="32">
        <v>20405</v>
      </c>
      <c r="B335" s="30" t="s">
        <v>585</v>
      </c>
      <c r="C335" s="31">
        <f>SUM(C336:C343)</f>
        <v>130</v>
      </c>
    </row>
    <row r="336" customHeight="1" spans="1:3">
      <c r="A336" s="32">
        <v>2040501</v>
      </c>
      <c r="B336" s="32" t="s">
        <v>388</v>
      </c>
      <c r="C336" s="31">
        <v>81</v>
      </c>
    </row>
    <row r="337" customHeight="1" spans="1:3">
      <c r="A337" s="32">
        <v>2040502</v>
      </c>
      <c r="B337" s="32" t="s">
        <v>389</v>
      </c>
      <c r="C337" s="31"/>
    </row>
    <row r="338" customHeight="1" spans="1:3">
      <c r="A338" s="32">
        <v>2040503</v>
      </c>
      <c r="B338" s="32" t="s">
        <v>390</v>
      </c>
      <c r="C338" s="31"/>
    </row>
    <row r="339" customHeight="1" spans="1:3">
      <c r="A339" s="32">
        <v>2040504</v>
      </c>
      <c r="B339" s="32" t="s">
        <v>586</v>
      </c>
      <c r="C339" s="31"/>
    </row>
    <row r="340" customHeight="1" spans="1:3">
      <c r="A340" s="32">
        <v>2040505</v>
      </c>
      <c r="B340" s="32" t="s">
        <v>587</v>
      </c>
      <c r="C340" s="31"/>
    </row>
    <row r="341" customHeight="1" spans="1:3">
      <c r="A341" s="32">
        <v>2040506</v>
      </c>
      <c r="B341" s="32" t="s">
        <v>588</v>
      </c>
      <c r="C341" s="31"/>
    </row>
    <row r="342" customHeight="1" spans="1:3">
      <c r="A342" s="32">
        <v>2040550</v>
      </c>
      <c r="B342" s="32" t="s">
        <v>397</v>
      </c>
      <c r="C342" s="31"/>
    </row>
    <row r="343" customHeight="1" spans="1:3">
      <c r="A343" s="32">
        <v>2040599</v>
      </c>
      <c r="B343" s="32" t="s">
        <v>589</v>
      </c>
      <c r="C343" s="31">
        <v>49</v>
      </c>
    </row>
    <row r="344" customHeight="1" spans="1:3">
      <c r="A344" s="32">
        <v>20406</v>
      </c>
      <c r="B344" s="30" t="s">
        <v>590</v>
      </c>
      <c r="C344" s="31">
        <f>SUM(C345:C357)</f>
        <v>726</v>
      </c>
    </row>
    <row r="345" customHeight="1" spans="1:3">
      <c r="A345" s="32">
        <v>2040601</v>
      </c>
      <c r="B345" s="32" t="s">
        <v>388</v>
      </c>
      <c r="C345" s="31">
        <v>588</v>
      </c>
    </row>
    <row r="346" customHeight="1" spans="1:3">
      <c r="A346" s="32">
        <v>2040602</v>
      </c>
      <c r="B346" s="32" t="s">
        <v>389</v>
      </c>
      <c r="C346" s="31"/>
    </row>
    <row r="347" customHeight="1" spans="1:3">
      <c r="A347" s="32">
        <v>2040603</v>
      </c>
      <c r="B347" s="32" t="s">
        <v>390</v>
      </c>
      <c r="C347" s="31"/>
    </row>
    <row r="348" customHeight="1" spans="1:3">
      <c r="A348" s="32">
        <v>2040604</v>
      </c>
      <c r="B348" s="32" t="s">
        <v>591</v>
      </c>
      <c r="C348" s="31"/>
    </row>
    <row r="349" customHeight="1" spans="1:3">
      <c r="A349" s="32">
        <v>2040605</v>
      </c>
      <c r="B349" s="32" t="s">
        <v>592</v>
      </c>
      <c r="C349" s="31"/>
    </row>
    <row r="350" customHeight="1" spans="1:3">
      <c r="A350" s="32">
        <v>2040606</v>
      </c>
      <c r="B350" s="32" t="s">
        <v>593</v>
      </c>
      <c r="C350" s="31"/>
    </row>
    <row r="351" customHeight="1" spans="1:3">
      <c r="A351" s="32">
        <v>2040607</v>
      </c>
      <c r="B351" s="32" t="s">
        <v>594</v>
      </c>
      <c r="C351" s="31">
        <v>4</v>
      </c>
    </row>
    <row r="352" customHeight="1" spans="1:3">
      <c r="A352" s="32">
        <v>2040608</v>
      </c>
      <c r="B352" s="32" t="s">
        <v>595</v>
      </c>
      <c r="C352" s="31"/>
    </row>
    <row r="353" customHeight="1" spans="1:3">
      <c r="A353" s="32">
        <v>2040610</v>
      </c>
      <c r="B353" s="32" t="s">
        <v>596</v>
      </c>
      <c r="C353" s="31"/>
    </row>
    <row r="354" customHeight="1" spans="1:3">
      <c r="A354" s="32">
        <v>2040612</v>
      </c>
      <c r="B354" s="32" t="s">
        <v>597</v>
      </c>
      <c r="C354" s="31"/>
    </row>
    <row r="355" customHeight="1" spans="1:3">
      <c r="A355" s="32">
        <v>2040613</v>
      </c>
      <c r="B355" s="32" t="s">
        <v>428</v>
      </c>
      <c r="C355" s="31"/>
    </row>
    <row r="356" customHeight="1" spans="1:3">
      <c r="A356" s="32">
        <v>2040650</v>
      </c>
      <c r="B356" s="32" t="s">
        <v>397</v>
      </c>
      <c r="C356" s="31">
        <v>34</v>
      </c>
    </row>
    <row r="357" customHeight="1" spans="1:3">
      <c r="A357" s="32">
        <v>2040699</v>
      </c>
      <c r="B357" s="32" t="s">
        <v>598</v>
      </c>
      <c r="C357" s="31">
        <v>100</v>
      </c>
    </row>
    <row r="358" customHeight="1" spans="1:3">
      <c r="A358" s="32">
        <v>20407</v>
      </c>
      <c r="B358" s="30" t="s">
        <v>599</v>
      </c>
      <c r="C358" s="31">
        <f>SUM(C359:C367)</f>
        <v>0</v>
      </c>
    </row>
    <row r="359" customHeight="1" spans="1:3">
      <c r="A359" s="32">
        <v>2040701</v>
      </c>
      <c r="B359" s="32" t="s">
        <v>388</v>
      </c>
      <c r="C359" s="31"/>
    </row>
    <row r="360" customHeight="1" spans="1:3">
      <c r="A360" s="32">
        <v>2040702</v>
      </c>
      <c r="B360" s="32" t="s">
        <v>389</v>
      </c>
      <c r="C360" s="31"/>
    </row>
    <row r="361" customHeight="1" spans="1:3">
      <c r="A361" s="32">
        <v>2040703</v>
      </c>
      <c r="B361" s="32" t="s">
        <v>390</v>
      </c>
      <c r="C361" s="31"/>
    </row>
    <row r="362" customHeight="1" spans="1:3">
      <c r="A362" s="32">
        <v>2040704</v>
      </c>
      <c r="B362" s="32" t="s">
        <v>600</v>
      </c>
      <c r="C362" s="31"/>
    </row>
    <row r="363" customHeight="1" spans="1:3">
      <c r="A363" s="32">
        <v>2040705</v>
      </c>
      <c r="B363" s="32" t="s">
        <v>601</v>
      </c>
      <c r="C363" s="31"/>
    </row>
    <row r="364" customHeight="1" spans="1:3">
      <c r="A364" s="32">
        <v>2040706</v>
      </c>
      <c r="B364" s="32" t="s">
        <v>602</v>
      </c>
      <c r="C364" s="31"/>
    </row>
    <row r="365" customHeight="1" spans="1:3">
      <c r="A365" s="32">
        <v>2040707</v>
      </c>
      <c r="B365" s="32" t="s">
        <v>428</v>
      </c>
      <c r="C365" s="31"/>
    </row>
    <row r="366" customHeight="1" spans="1:3">
      <c r="A366" s="32">
        <v>2040750</v>
      </c>
      <c r="B366" s="32" t="s">
        <v>397</v>
      </c>
      <c r="C366" s="31"/>
    </row>
    <row r="367" customHeight="1" spans="1:3">
      <c r="A367" s="32">
        <v>2040799</v>
      </c>
      <c r="B367" s="32" t="s">
        <v>603</v>
      </c>
      <c r="C367" s="31"/>
    </row>
    <row r="368" customHeight="1" spans="1:3">
      <c r="A368" s="32">
        <v>20408</v>
      </c>
      <c r="B368" s="30" t="s">
        <v>604</v>
      </c>
      <c r="C368" s="31">
        <f>SUM(C369:C377)</f>
        <v>0</v>
      </c>
    </row>
    <row r="369" customHeight="1" spans="1:3">
      <c r="A369" s="32">
        <v>2040801</v>
      </c>
      <c r="B369" s="32" t="s">
        <v>388</v>
      </c>
      <c r="C369" s="31"/>
    </row>
    <row r="370" customHeight="1" spans="1:3">
      <c r="A370" s="32">
        <v>2040802</v>
      </c>
      <c r="B370" s="32" t="s">
        <v>389</v>
      </c>
      <c r="C370" s="31"/>
    </row>
    <row r="371" customHeight="1" spans="1:3">
      <c r="A371" s="32">
        <v>2040803</v>
      </c>
      <c r="B371" s="32" t="s">
        <v>390</v>
      </c>
      <c r="C371" s="31"/>
    </row>
    <row r="372" customHeight="1" spans="1:3">
      <c r="A372" s="32">
        <v>2040804</v>
      </c>
      <c r="B372" s="32" t="s">
        <v>605</v>
      </c>
      <c r="C372" s="31"/>
    </row>
    <row r="373" customHeight="1" spans="1:3">
      <c r="A373" s="32">
        <v>2040805</v>
      </c>
      <c r="B373" s="32" t="s">
        <v>606</v>
      </c>
      <c r="C373" s="31"/>
    </row>
    <row r="374" customHeight="1" spans="1:3">
      <c r="A374" s="32">
        <v>2040806</v>
      </c>
      <c r="B374" s="32" t="s">
        <v>607</v>
      </c>
      <c r="C374" s="31"/>
    </row>
    <row r="375" customHeight="1" spans="1:3">
      <c r="A375" s="32">
        <v>2040807</v>
      </c>
      <c r="B375" s="32" t="s">
        <v>428</v>
      </c>
      <c r="C375" s="31"/>
    </row>
    <row r="376" customHeight="1" spans="1:3">
      <c r="A376" s="32">
        <v>2040850</v>
      </c>
      <c r="B376" s="32" t="s">
        <v>397</v>
      </c>
      <c r="C376" s="31"/>
    </row>
    <row r="377" customHeight="1" spans="1:3">
      <c r="A377" s="32">
        <v>2040899</v>
      </c>
      <c r="B377" s="32" t="s">
        <v>608</v>
      </c>
      <c r="C377" s="31"/>
    </row>
    <row r="378" customHeight="1" spans="1:3">
      <c r="A378" s="32">
        <v>20409</v>
      </c>
      <c r="B378" s="30" t="s">
        <v>609</v>
      </c>
      <c r="C378" s="31">
        <f>SUM(C379:C385)</f>
        <v>0</v>
      </c>
    </row>
    <row r="379" customHeight="1" spans="1:3">
      <c r="A379" s="32">
        <v>2040901</v>
      </c>
      <c r="B379" s="32" t="s">
        <v>388</v>
      </c>
      <c r="C379" s="31"/>
    </row>
    <row r="380" customHeight="1" spans="1:3">
      <c r="A380" s="32">
        <v>2040902</v>
      </c>
      <c r="B380" s="32" t="s">
        <v>389</v>
      </c>
      <c r="C380" s="31"/>
    </row>
    <row r="381" customHeight="1" spans="1:3">
      <c r="A381" s="32">
        <v>2040903</v>
      </c>
      <c r="B381" s="32" t="s">
        <v>390</v>
      </c>
      <c r="C381" s="31"/>
    </row>
    <row r="382" customHeight="1" spans="1:3">
      <c r="A382" s="32">
        <v>2040904</v>
      </c>
      <c r="B382" s="32" t="s">
        <v>610</v>
      </c>
      <c r="C382" s="31"/>
    </row>
    <row r="383" customHeight="1" spans="1:3">
      <c r="A383" s="32">
        <v>2040905</v>
      </c>
      <c r="B383" s="32" t="s">
        <v>611</v>
      </c>
      <c r="C383" s="31"/>
    </row>
    <row r="384" customHeight="1" spans="1:3">
      <c r="A384" s="32">
        <v>2040950</v>
      </c>
      <c r="B384" s="32" t="s">
        <v>397</v>
      </c>
      <c r="C384" s="31"/>
    </row>
    <row r="385" customHeight="1" spans="1:3">
      <c r="A385" s="32">
        <v>2040999</v>
      </c>
      <c r="B385" s="32" t="s">
        <v>612</v>
      </c>
      <c r="C385" s="31"/>
    </row>
    <row r="386" customHeight="1" spans="1:3">
      <c r="A386" s="32">
        <v>20410</v>
      </c>
      <c r="B386" s="30" t="s">
        <v>613</v>
      </c>
      <c r="C386" s="31">
        <f>SUM(C387:C391)</f>
        <v>0</v>
      </c>
    </row>
    <row r="387" customHeight="1" spans="1:3">
      <c r="A387" s="32">
        <v>2041001</v>
      </c>
      <c r="B387" s="32" t="s">
        <v>388</v>
      </c>
      <c r="C387" s="31"/>
    </row>
    <row r="388" customHeight="1" spans="1:3">
      <c r="A388" s="32">
        <v>2041002</v>
      </c>
      <c r="B388" s="32" t="s">
        <v>389</v>
      </c>
      <c r="C388" s="31"/>
    </row>
    <row r="389" customHeight="1" spans="1:3">
      <c r="A389" s="32">
        <v>2041006</v>
      </c>
      <c r="B389" s="32" t="s">
        <v>428</v>
      </c>
      <c r="C389" s="31"/>
    </row>
    <row r="390" customHeight="1" spans="1:3">
      <c r="A390" s="32">
        <v>2041007</v>
      </c>
      <c r="B390" s="32" t="s">
        <v>614</v>
      </c>
      <c r="C390" s="31"/>
    </row>
    <row r="391" customHeight="1" spans="1:3">
      <c r="A391" s="32">
        <v>2041099</v>
      </c>
      <c r="B391" s="32" t="s">
        <v>615</v>
      </c>
      <c r="C391" s="31"/>
    </row>
    <row r="392" customHeight="1" spans="1:3">
      <c r="A392" s="32">
        <v>20499</v>
      </c>
      <c r="B392" s="30" t="s">
        <v>616</v>
      </c>
      <c r="C392" s="31">
        <f>SUM(C393:C394)</f>
        <v>7</v>
      </c>
    </row>
    <row r="393" customHeight="1" spans="1:3">
      <c r="A393" s="32">
        <v>2049902</v>
      </c>
      <c r="B393" s="32" t="s">
        <v>617</v>
      </c>
      <c r="C393" s="31"/>
    </row>
    <row r="394" customHeight="1" spans="1:3">
      <c r="A394" s="32">
        <v>2049999</v>
      </c>
      <c r="B394" s="32" t="s">
        <v>618</v>
      </c>
      <c r="C394" s="31">
        <v>7</v>
      </c>
    </row>
    <row r="395" customHeight="1" spans="1:3">
      <c r="A395" s="32">
        <v>205</v>
      </c>
      <c r="B395" s="30" t="s">
        <v>227</v>
      </c>
      <c r="C395" s="31">
        <f>SUM(C396,C401,C408,C414,C420,C424,C428,C432,C438,C445)</f>
        <v>39101</v>
      </c>
    </row>
    <row r="396" customHeight="1" spans="1:3">
      <c r="A396" s="32">
        <v>20501</v>
      </c>
      <c r="B396" s="30" t="s">
        <v>619</v>
      </c>
      <c r="C396" s="31">
        <f>SUM(C397:C400)</f>
        <v>1477</v>
      </c>
    </row>
    <row r="397" customHeight="1" spans="1:3">
      <c r="A397" s="32">
        <v>2050101</v>
      </c>
      <c r="B397" s="32" t="s">
        <v>388</v>
      </c>
      <c r="C397" s="31">
        <v>105</v>
      </c>
    </row>
    <row r="398" customHeight="1" spans="1:3">
      <c r="A398" s="32">
        <v>2050102</v>
      </c>
      <c r="B398" s="32" t="s">
        <v>389</v>
      </c>
      <c r="C398" s="31"/>
    </row>
    <row r="399" customHeight="1" spans="1:3">
      <c r="A399" s="32">
        <v>2050103</v>
      </c>
      <c r="B399" s="32" t="s">
        <v>390</v>
      </c>
      <c r="C399" s="31"/>
    </row>
    <row r="400" customHeight="1" spans="1:3">
      <c r="A400" s="32">
        <v>2050199</v>
      </c>
      <c r="B400" s="32" t="s">
        <v>620</v>
      </c>
      <c r="C400" s="31">
        <v>1372</v>
      </c>
    </row>
    <row r="401" customHeight="1" spans="1:3">
      <c r="A401" s="32">
        <v>20502</v>
      </c>
      <c r="B401" s="30" t="s">
        <v>621</v>
      </c>
      <c r="C401" s="31">
        <f>SUM(C402:C407)</f>
        <v>30033</v>
      </c>
    </row>
    <row r="402" customHeight="1" spans="1:3">
      <c r="A402" s="32">
        <v>2050201</v>
      </c>
      <c r="B402" s="32" t="s">
        <v>622</v>
      </c>
      <c r="C402" s="31">
        <v>885</v>
      </c>
    </row>
    <row r="403" customHeight="1" spans="1:3">
      <c r="A403" s="32">
        <v>2050202</v>
      </c>
      <c r="B403" s="32" t="s">
        <v>623</v>
      </c>
      <c r="C403" s="31">
        <v>15701</v>
      </c>
    </row>
    <row r="404" customHeight="1" spans="1:3">
      <c r="A404" s="32">
        <v>2050203</v>
      </c>
      <c r="B404" s="32" t="s">
        <v>624</v>
      </c>
      <c r="C404" s="31">
        <v>9684</v>
      </c>
    </row>
    <row r="405" customHeight="1" spans="1:3">
      <c r="A405" s="32">
        <v>2050204</v>
      </c>
      <c r="B405" s="32" t="s">
        <v>625</v>
      </c>
      <c r="C405" s="31">
        <v>3466</v>
      </c>
    </row>
    <row r="406" customHeight="1" spans="1:3">
      <c r="A406" s="32">
        <v>2050205</v>
      </c>
      <c r="B406" s="32" t="s">
        <v>626</v>
      </c>
      <c r="C406" s="31"/>
    </row>
    <row r="407" customHeight="1" spans="1:3">
      <c r="A407" s="32">
        <v>2050299</v>
      </c>
      <c r="B407" s="32" t="s">
        <v>627</v>
      </c>
      <c r="C407" s="31">
        <v>297</v>
      </c>
    </row>
    <row r="408" customHeight="1" spans="1:3">
      <c r="A408" s="32">
        <v>20503</v>
      </c>
      <c r="B408" s="30" t="s">
        <v>628</v>
      </c>
      <c r="C408" s="31">
        <f>SUM(C409:C413)</f>
        <v>1071</v>
      </c>
    </row>
    <row r="409" customHeight="1" spans="1:3">
      <c r="A409" s="32">
        <v>2050301</v>
      </c>
      <c r="B409" s="32" t="s">
        <v>629</v>
      </c>
      <c r="C409" s="31"/>
    </row>
    <row r="410" customHeight="1" spans="1:3">
      <c r="A410" s="32">
        <v>2050302</v>
      </c>
      <c r="B410" s="32" t="s">
        <v>630</v>
      </c>
      <c r="C410" s="31">
        <v>1071</v>
      </c>
    </row>
    <row r="411" customHeight="1" spans="1:3">
      <c r="A411" s="32">
        <v>2050303</v>
      </c>
      <c r="B411" s="32" t="s">
        <v>631</v>
      </c>
      <c r="C411" s="31"/>
    </row>
    <row r="412" customHeight="1" spans="1:3">
      <c r="A412" s="32">
        <v>2050305</v>
      </c>
      <c r="B412" s="32" t="s">
        <v>632</v>
      </c>
      <c r="C412" s="31"/>
    </row>
    <row r="413" customHeight="1" spans="1:3">
      <c r="A413" s="32">
        <v>2050399</v>
      </c>
      <c r="B413" s="32" t="s">
        <v>633</v>
      </c>
      <c r="C413" s="31"/>
    </row>
    <row r="414" customHeight="1" spans="1:3">
      <c r="A414" s="32">
        <v>20504</v>
      </c>
      <c r="B414" s="30" t="s">
        <v>634</v>
      </c>
      <c r="C414" s="31">
        <f>SUM(C415:C419)</f>
        <v>0</v>
      </c>
    </row>
    <row r="415" customHeight="1" spans="1:3">
      <c r="A415" s="32">
        <v>2050401</v>
      </c>
      <c r="B415" s="32" t="s">
        <v>635</v>
      </c>
      <c r="C415" s="31"/>
    </row>
    <row r="416" customHeight="1" spans="1:3">
      <c r="A416" s="32">
        <v>2050402</v>
      </c>
      <c r="B416" s="32" t="s">
        <v>636</v>
      </c>
      <c r="C416" s="31"/>
    </row>
    <row r="417" customHeight="1" spans="1:3">
      <c r="A417" s="32">
        <v>2050403</v>
      </c>
      <c r="B417" s="32" t="s">
        <v>637</v>
      </c>
      <c r="C417" s="31"/>
    </row>
    <row r="418" customHeight="1" spans="1:3">
      <c r="A418" s="32">
        <v>2050404</v>
      </c>
      <c r="B418" s="32" t="s">
        <v>638</v>
      </c>
      <c r="C418" s="31"/>
    </row>
    <row r="419" customHeight="1" spans="1:3">
      <c r="A419" s="32">
        <v>2050499</v>
      </c>
      <c r="B419" s="32" t="s">
        <v>639</v>
      </c>
      <c r="C419" s="31"/>
    </row>
    <row r="420" customHeight="1" spans="1:3">
      <c r="A420" s="32">
        <v>20505</v>
      </c>
      <c r="B420" s="30" t="s">
        <v>640</v>
      </c>
      <c r="C420" s="31">
        <f>SUM(C421:C423)</f>
        <v>51</v>
      </c>
    </row>
    <row r="421" customHeight="1" spans="1:3">
      <c r="A421" s="32">
        <v>2050501</v>
      </c>
      <c r="B421" s="32" t="s">
        <v>641</v>
      </c>
      <c r="C421" s="31">
        <v>51</v>
      </c>
    </row>
    <row r="422" customHeight="1" spans="1:3">
      <c r="A422" s="32">
        <v>2050502</v>
      </c>
      <c r="B422" s="32" t="s">
        <v>642</v>
      </c>
      <c r="C422" s="31"/>
    </row>
    <row r="423" customHeight="1" spans="1:3">
      <c r="A423" s="32">
        <v>2050599</v>
      </c>
      <c r="B423" s="32" t="s">
        <v>643</v>
      </c>
      <c r="C423" s="31"/>
    </row>
    <row r="424" customHeight="1" spans="1:3">
      <c r="A424" s="32">
        <v>20506</v>
      </c>
      <c r="B424" s="30" t="s">
        <v>644</v>
      </c>
      <c r="C424" s="31">
        <f>SUM(C425:C427)</f>
        <v>0</v>
      </c>
    </row>
    <row r="425" customHeight="1" spans="1:3">
      <c r="A425" s="32">
        <v>2050601</v>
      </c>
      <c r="B425" s="32" t="s">
        <v>645</v>
      </c>
      <c r="C425" s="31"/>
    </row>
    <row r="426" customHeight="1" spans="1:3">
      <c r="A426" s="32">
        <v>2050602</v>
      </c>
      <c r="B426" s="32" t="s">
        <v>646</v>
      </c>
      <c r="C426" s="31"/>
    </row>
    <row r="427" customHeight="1" spans="1:3">
      <c r="A427" s="32">
        <v>2050699</v>
      </c>
      <c r="B427" s="32" t="s">
        <v>647</v>
      </c>
      <c r="C427" s="31"/>
    </row>
    <row r="428" customHeight="1" spans="1:3">
      <c r="A428" s="32">
        <v>20507</v>
      </c>
      <c r="B428" s="30" t="s">
        <v>648</v>
      </c>
      <c r="C428" s="31">
        <f>SUM(C429:C431)</f>
        <v>357</v>
      </c>
    </row>
    <row r="429" customHeight="1" spans="1:3">
      <c r="A429" s="32">
        <v>2050701</v>
      </c>
      <c r="B429" s="32" t="s">
        <v>649</v>
      </c>
      <c r="C429" s="31">
        <v>357</v>
      </c>
    </row>
    <row r="430" customHeight="1" spans="1:3">
      <c r="A430" s="32">
        <v>2050702</v>
      </c>
      <c r="B430" s="32" t="s">
        <v>650</v>
      </c>
      <c r="C430" s="31"/>
    </row>
    <row r="431" customHeight="1" spans="1:3">
      <c r="A431" s="32">
        <v>2050799</v>
      </c>
      <c r="B431" s="32" t="s">
        <v>651</v>
      </c>
      <c r="C431" s="31"/>
    </row>
    <row r="432" customHeight="1" spans="1:3">
      <c r="A432" s="32">
        <v>20508</v>
      </c>
      <c r="B432" s="30" t="s">
        <v>652</v>
      </c>
      <c r="C432" s="31">
        <f>SUM(C433:C437)</f>
        <v>515</v>
      </c>
    </row>
    <row r="433" customHeight="1" spans="1:3">
      <c r="A433" s="32">
        <v>2050801</v>
      </c>
      <c r="B433" s="32" t="s">
        <v>653</v>
      </c>
      <c r="C433" s="31">
        <v>432</v>
      </c>
    </row>
    <row r="434" customHeight="1" spans="1:3">
      <c r="A434" s="32">
        <v>2050802</v>
      </c>
      <c r="B434" s="32" t="s">
        <v>654</v>
      </c>
      <c r="C434" s="31">
        <v>83</v>
      </c>
    </row>
    <row r="435" customHeight="1" spans="1:3">
      <c r="A435" s="32">
        <v>2050803</v>
      </c>
      <c r="B435" s="32" t="s">
        <v>655</v>
      </c>
      <c r="C435" s="31"/>
    </row>
    <row r="436" customHeight="1" spans="1:3">
      <c r="A436" s="32">
        <v>2050804</v>
      </c>
      <c r="B436" s="32" t="s">
        <v>656</v>
      </c>
      <c r="C436" s="31"/>
    </row>
    <row r="437" customHeight="1" spans="1:3">
      <c r="A437" s="32">
        <v>2050899</v>
      </c>
      <c r="B437" s="32" t="s">
        <v>657</v>
      </c>
      <c r="C437" s="31"/>
    </row>
    <row r="438" customHeight="1" spans="1:3">
      <c r="A438" s="32">
        <v>20509</v>
      </c>
      <c r="B438" s="30" t="s">
        <v>658</v>
      </c>
      <c r="C438" s="31">
        <f>SUM(C439:C444)</f>
        <v>2597</v>
      </c>
    </row>
    <row r="439" customHeight="1" spans="1:3">
      <c r="A439" s="32">
        <v>2050901</v>
      </c>
      <c r="B439" s="32" t="s">
        <v>659</v>
      </c>
      <c r="C439" s="31"/>
    </row>
    <row r="440" customHeight="1" spans="1:3">
      <c r="A440" s="32">
        <v>2050902</v>
      </c>
      <c r="B440" s="32" t="s">
        <v>660</v>
      </c>
      <c r="C440" s="31"/>
    </row>
    <row r="441" customHeight="1" spans="1:3">
      <c r="A441" s="32">
        <v>2050903</v>
      </c>
      <c r="B441" s="32" t="s">
        <v>661</v>
      </c>
      <c r="C441" s="31"/>
    </row>
    <row r="442" customHeight="1" spans="1:3">
      <c r="A442" s="32">
        <v>2050904</v>
      </c>
      <c r="B442" s="32" t="s">
        <v>662</v>
      </c>
      <c r="C442" s="31"/>
    </row>
    <row r="443" customHeight="1" spans="1:3">
      <c r="A443" s="32">
        <v>2050905</v>
      </c>
      <c r="B443" s="32" t="s">
        <v>663</v>
      </c>
      <c r="C443" s="31"/>
    </row>
    <row r="444" customHeight="1" spans="1:3">
      <c r="A444" s="32">
        <v>2050999</v>
      </c>
      <c r="B444" s="32" t="s">
        <v>664</v>
      </c>
      <c r="C444" s="31">
        <v>2597</v>
      </c>
    </row>
    <row r="445" customHeight="1" spans="1:3">
      <c r="A445" s="32">
        <v>20599</v>
      </c>
      <c r="B445" s="30" t="s">
        <v>665</v>
      </c>
      <c r="C445" s="31">
        <f>C446</f>
        <v>3000</v>
      </c>
    </row>
    <row r="446" customHeight="1" spans="1:3">
      <c r="A446" s="32">
        <v>2059999</v>
      </c>
      <c r="B446" s="32" t="s">
        <v>666</v>
      </c>
      <c r="C446" s="31">
        <v>3000</v>
      </c>
    </row>
    <row r="447" customHeight="1" spans="1:3">
      <c r="A447" s="32">
        <v>206</v>
      </c>
      <c r="B447" s="30" t="s">
        <v>228</v>
      </c>
      <c r="C447" s="31">
        <f>SUM(C448,C453,C462,C468,C473,C478,C483,C490,C494,C498)</f>
        <v>708</v>
      </c>
    </row>
    <row r="448" customHeight="1" spans="1:3">
      <c r="A448" s="32">
        <v>20601</v>
      </c>
      <c r="B448" s="30" t="s">
        <v>667</v>
      </c>
      <c r="C448" s="31">
        <f>SUM(C449:C452)</f>
        <v>0</v>
      </c>
    </row>
    <row r="449" customHeight="1" spans="1:3">
      <c r="A449" s="32">
        <v>2060101</v>
      </c>
      <c r="B449" s="32" t="s">
        <v>388</v>
      </c>
      <c r="C449" s="31"/>
    </row>
    <row r="450" customHeight="1" spans="1:3">
      <c r="A450" s="32">
        <v>2060102</v>
      </c>
      <c r="B450" s="32" t="s">
        <v>389</v>
      </c>
      <c r="C450" s="31"/>
    </row>
    <row r="451" customHeight="1" spans="1:3">
      <c r="A451" s="32">
        <v>2060103</v>
      </c>
      <c r="B451" s="32" t="s">
        <v>390</v>
      </c>
      <c r="C451" s="31"/>
    </row>
    <row r="452" customHeight="1" spans="1:3">
      <c r="A452" s="32">
        <v>2060199</v>
      </c>
      <c r="B452" s="32" t="s">
        <v>668</v>
      </c>
      <c r="C452" s="31"/>
    </row>
    <row r="453" customHeight="1" spans="1:3">
      <c r="A453" s="32">
        <v>20602</v>
      </c>
      <c r="B453" s="30" t="s">
        <v>669</v>
      </c>
      <c r="C453" s="31">
        <f>SUM(C454:C461)</f>
        <v>0</v>
      </c>
    </row>
    <row r="454" customHeight="1" spans="1:3">
      <c r="A454" s="32">
        <v>2060201</v>
      </c>
      <c r="B454" s="32" t="s">
        <v>670</v>
      </c>
      <c r="C454" s="31"/>
    </row>
    <row r="455" customHeight="1" spans="1:3">
      <c r="A455" s="32">
        <v>2060203</v>
      </c>
      <c r="B455" s="32" t="s">
        <v>671</v>
      </c>
      <c r="C455" s="31"/>
    </row>
    <row r="456" customHeight="1" spans="1:3">
      <c r="A456" s="32">
        <v>2060204</v>
      </c>
      <c r="B456" s="32" t="s">
        <v>672</v>
      </c>
      <c r="C456" s="31"/>
    </row>
    <row r="457" customHeight="1" spans="1:3">
      <c r="A457" s="32">
        <v>2060205</v>
      </c>
      <c r="B457" s="32" t="s">
        <v>673</v>
      </c>
      <c r="C457" s="31"/>
    </row>
    <row r="458" customHeight="1" spans="1:3">
      <c r="A458" s="32">
        <v>2060206</v>
      </c>
      <c r="B458" s="32" t="s">
        <v>674</v>
      </c>
      <c r="C458" s="31"/>
    </row>
    <row r="459" customHeight="1" spans="1:3">
      <c r="A459" s="32">
        <v>2060207</v>
      </c>
      <c r="B459" s="32" t="s">
        <v>675</v>
      </c>
      <c r="C459" s="31"/>
    </row>
    <row r="460" customHeight="1" spans="1:3">
      <c r="A460" s="32">
        <v>2060208</v>
      </c>
      <c r="B460" s="32" t="s">
        <v>676</v>
      </c>
      <c r="C460" s="31"/>
    </row>
    <row r="461" customHeight="1" spans="1:3">
      <c r="A461" s="32">
        <v>2060299</v>
      </c>
      <c r="B461" s="32" t="s">
        <v>677</v>
      </c>
      <c r="C461" s="31"/>
    </row>
    <row r="462" customHeight="1" spans="1:3">
      <c r="A462" s="32">
        <v>20603</v>
      </c>
      <c r="B462" s="30" t="s">
        <v>678</v>
      </c>
      <c r="C462" s="31">
        <f>SUM(C463:C467)</f>
        <v>0</v>
      </c>
    </row>
    <row r="463" customHeight="1" spans="1:3">
      <c r="A463" s="32">
        <v>2060301</v>
      </c>
      <c r="B463" s="32" t="s">
        <v>670</v>
      </c>
      <c r="C463" s="31"/>
    </row>
    <row r="464" customHeight="1" spans="1:3">
      <c r="A464" s="32">
        <v>2060302</v>
      </c>
      <c r="B464" s="32" t="s">
        <v>679</v>
      </c>
      <c r="C464" s="31"/>
    </row>
    <row r="465" customHeight="1" spans="1:3">
      <c r="A465" s="32">
        <v>2060303</v>
      </c>
      <c r="B465" s="32" t="s">
        <v>680</v>
      </c>
      <c r="C465" s="31"/>
    </row>
    <row r="466" customHeight="1" spans="1:3">
      <c r="A466" s="32">
        <v>2060304</v>
      </c>
      <c r="B466" s="32" t="s">
        <v>681</v>
      </c>
      <c r="C466" s="31"/>
    </row>
    <row r="467" customHeight="1" spans="1:3">
      <c r="A467" s="32">
        <v>2060399</v>
      </c>
      <c r="B467" s="32" t="s">
        <v>682</v>
      </c>
      <c r="C467" s="31"/>
    </row>
    <row r="468" customHeight="1" spans="1:3">
      <c r="A468" s="32">
        <v>20604</v>
      </c>
      <c r="B468" s="30" t="s">
        <v>683</v>
      </c>
      <c r="C468" s="31">
        <f>SUM(C469:C472)</f>
        <v>0</v>
      </c>
    </row>
    <row r="469" customHeight="1" spans="1:3">
      <c r="A469" s="32">
        <v>2060401</v>
      </c>
      <c r="B469" s="32" t="s">
        <v>670</v>
      </c>
      <c r="C469" s="31"/>
    </row>
    <row r="470" customHeight="1" spans="1:3">
      <c r="A470" s="32">
        <v>2060404</v>
      </c>
      <c r="B470" s="32" t="s">
        <v>684</v>
      </c>
      <c r="C470" s="31"/>
    </row>
    <row r="471" customHeight="1" spans="1:3">
      <c r="A471" s="32">
        <v>2060405</v>
      </c>
      <c r="B471" s="32" t="s">
        <v>685</v>
      </c>
      <c r="C471" s="31"/>
    </row>
    <row r="472" customHeight="1" spans="1:3">
      <c r="A472" s="32">
        <v>2060499</v>
      </c>
      <c r="B472" s="32" t="s">
        <v>686</v>
      </c>
      <c r="C472" s="31"/>
    </row>
    <row r="473" customHeight="1" spans="1:3">
      <c r="A473" s="32">
        <v>20605</v>
      </c>
      <c r="B473" s="30" t="s">
        <v>687</v>
      </c>
      <c r="C473" s="31">
        <f>SUM(C474:C477)</f>
        <v>0</v>
      </c>
    </row>
    <row r="474" customHeight="1" spans="1:3">
      <c r="A474" s="32">
        <v>2060501</v>
      </c>
      <c r="B474" s="32" t="s">
        <v>670</v>
      </c>
      <c r="C474" s="31"/>
    </row>
    <row r="475" customHeight="1" spans="1:3">
      <c r="A475" s="32">
        <v>2060502</v>
      </c>
      <c r="B475" s="32" t="s">
        <v>688</v>
      </c>
      <c r="C475" s="31"/>
    </row>
    <row r="476" customHeight="1" spans="1:3">
      <c r="A476" s="32">
        <v>2060503</v>
      </c>
      <c r="B476" s="32" t="s">
        <v>689</v>
      </c>
      <c r="C476" s="31"/>
    </row>
    <row r="477" customHeight="1" spans="1:3">
      <c r="A477" s="32">
        <v>2060599</v>
      </c>
      <c r="B477" s="32" t="s">
        <v>690</v>
      </c>
      <c r="C477" s="31"/>
    </row>
    <row r="478" customHeight="1" spans="1:3">
      <c r="A478" s="32">
        <v>20606</v>
      </c>
      <c r="B478" s="30" t="s">
        <v>691</v>
      </c>
      <c r="C478" s="31">
        <f>SUM(C479:C482)</f>
        <v>0</v>
      </c>
    </row>
    <row r="479" customHeight="1" spans="1:3">
      <c r="A479" s="32">
        <v>2060601</v>
      </c>
      <c r="B479" s="32" t="s">
        <v>692</v>
      </c>
      <c r="C479" s="31"/>
    </row>
    <row r="480" customHeight="1" spans="1:3">
      <c r="A480" s="32">
        <v>2060602</v>
      </c>
      <c r="B480" s="32" t="s">
        <v>693</v>
      </c>
      <c r="C480" s="31"/>
    </row>
    <row r="481" customHeight="1" spans="1:3">
      <c r="A481" s="32">
        <v>2060603</v>
      </c>
      <c r="B481" s="32" t="s">
        <v>694</v>
      </c>
      <c r="C481" s="31"/>
    </row>
    <row r="482" customHeight="1" spans="1:3">
      <c r="A482" s="32">
        <v>2060699</v>
      </c>
      <c r="B482" s="32" t="s">
        <v>695</v>
      </c>
      <c r="C482" s="31"/>
    </row>
    <row r="483" customHeight="1" spans="1:3">
      <c r="A483" s="32">
        <v>20607</v>
      </c>
      <c r="B483" s="30" t="s">
        <v>696</v>
      </c>
      <c r="C483" s="31">
        <f>SUM(C484:C489)</f>
        <v>112</v>
      </c>
    </row>
    <row r="484" customHeight="1" spans="1:3">
      <c r="A484" s="32">
        <v>2060701</v>
      </c>
      <c r="B484" s="32" t="s">
        <v>670</v>
      </c>
      <c r="C484" s="31">
        <v>80</v>
      </c>
    </row>
    <row r="485" customHeight="1" spans="1:3">
      <c r="A485" s="32">
        <v>2060702</v>
      </c>
      <c r="B485" s="32" t="s">
        <v>697</v>
      </c>
      <c r="C485" s="31">
        <v>14</v>
      </c>
    </row>
    <row r="486" customHeight="1" spans="1:3">
      <c r="A486" s="32">
        <v>2060703</v>
      </c>
      <c r="B486" s="32" t="s">
        <v>698</v>
      </c>
      <c r="C486" s="31">
        <v>10</v>
      </c>
    </row>
    <row r="487" customHeight="1" spans="1:3">
      <c r="A487" s="32">
        <v>2060704</v>
      </c>
      <c r="B487" s="32" t="s">
        <v>699</v>
      </c>
      <c r="C487" s="31"/>
    </row>
    <row r="488" customHeight="1" spans="1:3">
      <c r="A488" s="32">
        <v>2060705</v>
      </c>
      <c r="B488" s="32" t="s">
        <v>700</v>
      </c>
      <c r="C488" s="31"/>
    </row>
    <row r="489" customHeight="1" spans="1:3">
      <c r="A489" s="32">
        <v>2060799</v>
      </c>
      <c r="B489" s="32" t="s">
        <v>701</v>
      </c>
      <c r="C489" s="31">
        <v>8</v>
      </c>
    </row>
    <row r="490" customHeight="1" spans="1:3">
      <c r="A490" s="32">
        <v>20608</v>
      </c>
      <c r="B490" s="30" t="s">
        <v>702</v>
      </c>
      <c r="C490" s="31">
        <f>SUM(C491:C493)</f>
        <v>57</v>
      </c>
    </row>
    <row r="491" customHeight="1" spans="1:3">
      <c r="A491" s="32">
        <v>2060801</v>
      </c>
      <c r="B491" s="32" t="s">
        <v>703</v>
      </c>
      <c r="C491" s="31"/>
    </row>
    <row r="492" customHeight="1" spans="1:3">
      <c r="A492" s="32">
        <v>2060802</v>
      </c>
      <c r="B492" s="32" t="s">
        <v>704</v>
      </c>
      <c r="C492" s="31"/>
    </row>
    <row r="493" customHeight="1" spans="1:3">
      <c r="A493" s="32">
        <v>2060899</v>
      </c>
      <c r="B493" s="32" t="s">
        <v>705</v>
      </c>
      <c r="C493" s="31">
        <v>57</v>
      </c>
    </row>
    <row r="494" customHeight="1" spans="1:3">
      <c r="A494" s="32">
        <v>20609</v>
      </c>
      <c r="B494" s="30" t="s">
        <v>706</v>
      </c>
      <c r="C494" s="31">
        <f>SUM(C495:C497)</f>
        <v>0</v>
      </c>
    </row>
    <row r="495" customHeight="1" spans="1:3">
      <c r="A495" s="32">
        <v>2060901</v>
      </c>
      <c r="B495" s="32" t="s">
        <v>707</v>
      </c>
      <c r="C495" s="31"/>
    </row>
    <row r="496" customHeight="1" spans="1:3">
      <c r="A496" s="32">
        <v>2060902</v>
      </c>
      <c r="B496" s="32" t="s">
        <v>708</v>
      </c>
      <c r="C496" s="31"/>
    </row>
    <row r="497" customHeight="1" spans="1:3">
      <c r="A497" s="32">
        <v>2060999</v>
      </c>
      <c r="B497" s="32" t="s">
        <v>709</v>
      </c>
      <c r="C497" s="31"/>
    </row>
    <row r="498" customHeight="1" spans="1:3">
      <c r="A498" s="32">
        <v>20699</v>
      </c>
      <c r="B498" s="30" t="s">
        <v>710</v>
      </c>
      <c r="C498" s="31">
        <f>SUM(C499:C502)</f>
        <v>539</v>
      </c>
    </row>
    <row r="499" customHeight="1" spans="1:3">
      <c r="A499" s="32">
        <v>2069901</v>
      </c>
      <c r="B499" s="32" t="s">
        <v>711</v>
      </c>
      <c r="C499" s="31"/>
    </row>
    <row r="500" customHeight="1" spans="1:3">
      <c r="A500" s="32">
        <v>2069902</v>
      </c>
      <c r="B500" s="32" t="s">
        <v>712</v>
      </c>
      <c r="C500" s="31"/>
    </row>
    <row r="501" customHeight="1" spans="1:3">
      <c r="A501" s="32">
        <v>2069903</v>
      </c>
      <c r="B501" s="32" t="s">
        <v>713</v>
      </c>
      <c r="C501" s="31"/>
    </row>
    <row r="502" customHeight="1" spans="1:3">
      <c r="A502" s="32">
        <v>2069999</v>
      </c>
      <c r="B502" s="32" t="s">
        <v>714</v>
      </c>
      <c r="C502" s="31">
        <v>539</v>
      </c>
    </row>
    <row r="503" customHeight="1" spans="1:3">
      <c r="A503" s="32">
        <v>207</v>
      </c>
      <c r="B503" s="30" t="s">
        <v>229</v>
      </c>
      <c r="C503" s="31">
        <f>SUM(C504,C520,C528,C539,C548,C556)</f>
        <v>1572</v>
      </c>
    </row>
    <row r="504" customHeight="1" spans="1:3">
      <c r="A504" s="32">
        <v>20701</v>
      </c>
      <c r="B504" s="30" t="s">
        <v>715</v>
      </c>
      <c r="C504" s="31">
        <f>SUM(C505:C519)</f>
        <v>591</v>
      </c>
    </row>
    <row r="505" customHeight="1" spans="1:3">
      <c r="A505" s="32">
        <v>2070101</v>
      </c>
      <c r="B505" s="32" t="s">
        <v>388</v>
      </c>
      <c r="C505" s="31">
        <v>92</v>
      </c>
    </row>
    <row r="506" customHeight="1" spans="1:3">
      <c r="A506" s="32">
        <v>2070102</v>
      </c>
      <c r="B506" s="32" t="s">
        <v>389</v>
      </c>
      <c r="C506" s="31"/>
    </row>
    <row r="507" customHeight="1" spans="1:3">
      <c r="A507" s="32">
        <v>2070103</v>
      </c>
      <c r="B507" s="32" t="s">
        <v>390</v>
      </c>
      <c r="C507" s="31"/>
    </row>
    <row r="508" customHeight="1" spans="1:3">
      <c r="A508" s="32">
        <v>2070104</v>
      </c>
      <c r="B508" s="32" t="s">
        <v>716</v>
      </c>
      <c r="C508" s="31"/>
    </row>
    <row r="509" customHeight="1" spans="1:3">
      <c r="A509" s="32">
        <v>2070105</v>
      </c>
      <c r="B509" s="32" t="s">
        <v>717</v>
      </c>
      <c r="C509" s="31"/>
    </row>
    <row r="510" customHeight="1" spans="1:3">
      <c r="A510" s="32">
        <v>2070106</v>
      </c>
      <c r="B510" s="32" t="s">
        <v>718</v>
      </c>
      <c r="C510" s="31"/>
    </row>
    <row r="511" customHeight="1" spans="1:3">
      <c r="A511" s="32">
        <v>2070107</v>
      </c>
      <c r="B511" s="32" t="s">
        <v>719</v>
      </c>
      <c r="C511" s="31"/>
    </row>
    <row r="512" customHeight="1" spans="1:3">
      <c r="A512" s="32">
        <v>2070108</v>
      </c>
      <c r="B512" s="32" t="s">
        <v>720</v>
      </c>
      <c r="C512" s="31">
        <v>7</v>
      </c>
    </row>
    <row r="513" customHeight="1" spans="1:3">
      <c r="A513" s="32">
        <v>2070109</v>
      </c>
      <c r="B513" s="32" t="s">
        <v>721</v>
      </c>
      <c r="C513" s="31"/>
    </row>
    <row r="514" customHeight="1" spans="1:3">
      <c r="A514" s="32">
        <v>2070110</v>
      </c>
      <c r="B514" s="32" t="s">
        <v>722</v>
      </c>
      <c r="C514" s="31"/>
    </row>
    <row r="515" customHeight="1" spans="1:3">
      <c r="A515" s="32">
        <v>2070111</v>
      </c>
      <c r="B515" s="32" t="s">
        <v>723</v>
      </c>
      <c r="C515" s="31"/>
    </row>
    <row r="516" customHeight="1" spans="1:3">
      <c r="A516" s="32">
        <v>2070112</v>
      </c>
      <c r="B516" s="32" t="s">
        <v>724</v>
      </c>
      <c r="C516" s="31"/>
    </row>
    <row r="517" customHeight="1" spans="1:3">
      <c r="A517" s="32">
        <v>2070113</v>
      </c>
      <c r="B517" s="32" t="s">
        <v>725</v>
      </c>
      <c r="C517" s="31">
        <v>5</v>
      </c>
    </row>
    <row r="518" customHeight="1" spans="1:3">
      <c r="A518" s="32">
        <v>2070114</v>
      </c>
      <c r="B518" s="32" t="s">
        <v>726</v>
      </c>
      <c r="C518" s="31"/>
    </row>
    <row r="519" customHeight="1" spans="1:3">
      <c r="A519" s="32">
        <v>2070199</v>
      </c>
      <c r="B519" s="32" t="s">
        <v>727</v>
      </c>
      <c r="C519" s="31">
        <v>487</v>
      </c>
    </row>
    <row r="520" customHeight="1" spans="1:3">
      <c r="A520" s="32">
        <v>20702</v>
      </c>
      <c r="B520" s="30" t="s">
        <v>728</v>
      </c>
      <c r="C520" s="31">
        <f>SUM(C521:C527)</f>
        <v>0</v>
      </c>
    </row>
    <row r="521" customHeight="1" spans="1:3">
      <c r="A521" s="32">
        <v>2070201</v>
      </c>
      <c r="B521" s="32" t="s">
        <v>388</v>
      </c>
      <c r="C521" s="31"/>
    </row>
    <row r="522" customHeight="1" spans="1:3">
      <c r="A522" s="32">
        <v>2070202</v>
      </c>
      <c r="B522" s="32" t="s">
        <v>389</v>
      </c>
      <c r="C522" s="31"/>
    </row>
    <row r="523" customHeight="1" spans="1:3">
      <c r="A523" s="32">
        <v>2070203</v>
      </c>
      <c r="B523" s="32" t="s">
        <v>390</v>
      </c>
      <c r="C523" s="31"/>
    </row>
    <row r="524" customHeight="1" spans="1:3">
      <c r="A524" s="32">
        <v>2070204</v>
      </c>
      <c r="B524" s="32" t="s">
        <v>729</v>
      </c>
      <c r="C524" s="31"/>
    </row>
    <row r="525" customHeight="1" spans="1:3">
      <c r="A525" s="32">
        <v>2070205</v>
      </c>
      <c r="B525" s="32" t="s">
        <v>730</v>
      </c>
      <c r="C525" s="31"/>
    </row>
    <row r="526" customHeight="1" spans="1:3">
      <c r="A526" s="32">
        <v>2070206</v>
      </c>
      <c r="B526" s="32" t="s">
        <v>731</v>
      </c>
      <c r="C526" s="31"/>
    </row>
    <row r="527" customHeight="1" spans="1:3">
      <c r="A527" s="32">
        <v>2070299</v>
      </c>
      <c r="B527" s="32" t="s">
        <v>732</v>
      </c>
      <c r="C527" s="31"/>
    </row>
    <row r="528" customHeight="1" spans="1:3">
      <c r="A528" s="32">
        <v>20703</v>
      </c>
      <c r="B528" s="30" t="s">
        <v>733</v>
      </c>
      <c r="C528" s="31">
        <f>SUM(C529:C538)</f>
        <v>210</v>
      </c>
    </row>
    <row r="529" customHeight="1" spans="1:3">
      <c r="A529" s="32">
        <v>2070301</v>
      </c>
      <c r="B529" s="32" t="s">
        <v>388</v>
      </c>
      <c r="C529" s="31"/>
    </row>
    <row r="530" customHeight="1" spans="1:3">
      <c r="A530" s="32">
        <v>2070302</v>
      </c>
      <c r="B530" s="32" t="s">
        <v>389</v>
      </c>
      <c r="C530" s="31"/>
    </row>
    <row r="531" customHeight="1" spans="1:3">
      <c r="A531" s="32">
        <v>2070303</v>
      </c>
      <c r="B531" s="32" t="s">
        <v>390</v>
      </c>
      <c r="C531" s="31"/>
    </row>
    <row r="532" customHeight="1" spans="1:3">
      <c r="A532" s="32">
        <v>2070304</v>
      </c>
      <c r="B532" s="32" t="s">
        <v>734</v>
      </c>
      <c r="C532" s="31"/>
    </row>
    <row r="533" customHeight="1" spans="1:3">
      <c r="A533" s="32">
        <v>2070305</v>
      </c>
      <c r="B533" s="32" t="s">
        <v>735</v>
      </c>
      <c r="C533" s="31"/>
    </row>
    <row r="534" customHeight="1" spans="1:3">
      <c r="A534" s="32">
        <v>2070306</v>
      </c>
      <c r="B534" s="32" t="s">
        <v>736</v>
      </c>
      <c r="C534" s="31"/>
    </row>
    <row r="535" customHeight="1" spans="1:3">
      <c r="A535" s="32">
        <v>2070307</v>
      </c>
      <c r="B535" s="32" t="s">
        <v>737</v>
      </c>
      <c r="C535" s="31">
        <v>202</v>
      </c>
    </row>
    <row r="536" customHeight="1" spans="1:3">
      <c r="A536" s="32">
        <v>2070308</v>
      </c>
      <c r="B536" s="32" t="s">
        <v>738</v>
      </c>
      <c r="C536" s="31">
        <v>8</v>
      </c>
    </row>
    <row r="537" customHeight="1" spans="1:3">
      <c r="A537" s="32">
        <v>2070309</v>
      </c>
      <c r="B537" s="32" t="s">
        <v>739</v>
      </c>
      <c r="C537" s="31"/>
    </row>
    <row r="538" customHeight="1" spans="1:3">
      <c r="A538" s="32">
        <v>2070399</v>
      </c>
      <c r="B538" s="32" t="s">
        <v>740</v>
      </c>
      <c r="C538" s="31"/>
    </row>
    <row r="539" customHeight="1" spans="1:3">
      <c r="A539" s="32">
        <v>20706</v>
      </c>
      <c r="B539" s="33" t="s">
        <v>741</v>
      </c>
      <c r="C539" s="31">
        <f>SUM(C540:C547)</f>
        <v>4</v>
      </c>
    </row>
    <row r="540" customHeight="1" spans="1:3">
      <c r="A540" s="32">
        <v>2070601</v>
      </c>
      <c r="B540" s="34" t="s">
        <v>388</v>
      </c>
      <c r="C540" s="31"/>
    </row>
    <row r="541" customHeight="1" spans="1:3">
      <c r="A541" s="32">
        <v>2070602</v>
      </c>
      <c r="B541" s="34" t="s">
        <v>389</v>
      </c>
      <c r="C541" s="31"/>
    </row>
    <row r="542" customHeight="1" spans="1:3">
      <c r="A542" s="32">
        <v>2070603</v>
      </c>
      <c r="B542" s="34" t="s">
        <v>390</v>
      </c>
      <c r="C542" s="31"/>
    </row>
    <row r="543" customHeight="1" spans="1:3">
      <c r="A543" s="32">
        <v>2070604</v>
      </c>
      <c r="B543" s="34" t="s">
        <v>742</v>
      </c>
      <c r="C543" s="31"/>
    </row>
    <row r="544" customHeight="1" spans="1:3">
      <c r="A544" s="32">
        <v>2070605</v>
      </c>
      <c r="B544" s="34" t="s">
        <v>743</v>
      </c>
      <c r="C544" s="31"/>
    </row>
    <row r="545" customHeight="1" spans="1:3">
      <c r="A545" s="32">
        <v>2070606</v>
      </c>
      <c r="B545" s="34" t="s">
        <v>744</v>
      </c>
      <c r="C545" s="31"/>
    </row>
    <row r="546" customHeight="1" spans="1:3">
      <c r="A546" s="32">
        <v>2070607</v>
      </c>
      <c r="B546" s="34" t="s">
        <v>745</v>
      </c>
      <c r="C546" s="31"/>
    </row>
    <row r="547" customHeight="1" spans="1:3">
      <c r="A547" s="32">
        <v>2070699</v>
      </c>
      <c r="B547" s="34" t="s">
        <v>746</v>
      </c>
      <c r="C547" s="31">
        <v>4</v>
      </c>
    </row>
    <row r="548" customHeight="1" spans="1:3">
      <c r="A548" s="32">
        <v>20708</v>
      </c>
      <c r="B548" s="33" t="s">
        <v>747</v>
      </c>
      <c r="C548" s="31">
        <f>SUM(C549:C555)</f>
        <v>697</v>
      </c>
    </row>
    <row r="549" customHeight="1" spans="1:3">
      <c r="A549" s="32">
        <v>2070801</v>
      </c>
      <c r="B549" s="34" t="s">
        <v>388</v>
      </c>
      <c r="C549" s="31"/>
    </row>
    <row r="550" customHeight="1" spans="1:3">
      <c r="A550" s="32">
        <v>2070802</v>
      </c>
      <c r="B550" s="34" t="s">
        <v>389</v>
      </c>
      <c r="C550" s="31"/>
    </row>
    <row r="551" customHeight="1" spans="1:3">
      <c r="A551" s="32">
        <v>2070803</v>
      </c>
      <c r="B551" s="34" t="s">
        <v>390</v>
      </c>
      <c r="C551" s="31"/>
    </row>
    <row r="552" customHeight="1" spans="1:3">
      <c r="A552" s="32">
        <v>2070806</v>
      </c>
      <c r="B552" s="34" t="s">
        <v>748</v>
      </c>
      <c r="C552" s="31"/>
    </row>
    <row r="553" customHeight="1" spans="1:3">
      <c r="A553" s="32">
        <v>2070807</v>
      </c>
      <c r="B553" s="34" t="s">
        <v>749</v>
      </c>
      <c r="C553" s="31"/>
    </row>
    <row r="554" customHeight="1" spans="1:3">
      <c r="A554" s="32">
        <v>2070808</v>
      </c>
      <c r="B554" s="34" t="s">
        <v>750</v>
      </c>
      <c r="C554" s="31">
        <v>20</v>
      </c>
    </row>
    <row r="555" customHeight="1" spans="1:3">
      <c r="A555" s="32">
        <v>2070899</v>
      </c>
      <c r="B555" s="34" t="s">
        <v>751</v>
      </c>
      <c r="C555" s="31">
        <v>677</v>
      </c>
    </row>
    <row r="556" customHeight="1" spans="1:3">
      <c r="A556" s="32">
        <v>20799</v>
      </c>
      <c r="B556" s="30" t="s">
        <v>752</v>
      </c>
      <c r="C556" s="31">
        <f>SUM(C557:C559)</f>
        <v>70</v>
      </c>
    </row>
    <row r="557" customHeight="1" spans="1:3">
      <c r="A557" s="32">
        <v>2079902</v>
      </c>
      <c r="B557" s="32" t="s">
        <v>753</v>
      </c>
      <c r="C557" s="31"/>
    </row>
    <row r="558" customHeight="1" spans="1:3">
      <c r="A558" s="32">
        <v>2079903</v>
      </c>
      <c r="B558" s="32" t="s">
        <v>754</v>
      </c>
      <c r="C558" s="31">
        <v>22</v>
      </c>
    </row>
    <row r="559" customHeight="1" spans="1:3">
      <c r="A559" s="32">
        <v>2079999</v>
      </c>
      <c r="B559" s="32" t="s">
        <v>755</v>
      </c>
      <c r="C559" s="31">
        <v>48</v>
      </c>
    </row>
    <row r="560" customHeight="1" spans="1:3">
      <c r="A560" s="32">
        <v>208</v>
      </c>
      <c r="B560" s="30" t="s">
        <v>230</v>
      </c>
      <c r="C560" s="31">
        <f>SUM(C561,C580,C588,C590,C599,C603,C613,C622,C629,C637,C646,C652,C655,C658,C661,C664,C667,C671,C675,C684,C687)</f>
        <v>58292</v>
      </c>
    </row>
    <row r="561" customHeight="1" spans="1:3">
      <c r="A561" s="32">
        <v>20801</v>
      </c>
      <c r="B561" s="30" t="s">
        <v>756</v>
      </c>
      <c r="C561" s="31">
        <f>SUM(C562:C579)</f>
        <v>1641</v>
      </c>
    </row>
    <row r="562" customHeight="1" spans="1:3">
      <c r="A562" s="32">
        <v>2080101</v>
      </c>
      <c r="B562" s="32" t="s">
        <v>388</v>
      </c>
      <c r="C562" s="31">
        <v>254</v>
      </c>
    </row>
    <row r="563" customHeight="1" spans="1:3">
      <c r="A563" s="32">
        <v>2080102</v>
      </c>
      <c r="B563" s="32" t="s">
        <v>389</v>
      </c>
      <c r="C563" s="31">
        <v>40</v>
      </c>
    </row>
    <row r="564" customHeight="1" spans="1:3">
      <c r="A564" s="32">
        <v>2080103</v>
      </c>
      <c r="B564" s="32" t="s">
        <v>390</v>
      </c>
      <c r="C564" s="31"/>
    </row>
    <row r="565" customHeight="1" spans="1:3">
      <c r="A565" s="32">
        <v>2080104</v>
      </c>
      <c r="B565" s="32" t="s">
        <v>757</v>
      </c>
      <c r="C565" s="31"/>
    </row>
    <row r="566" customHeight="1" spans="1:3">
      <c r="A566" s="32">
        <v>2080105</v>
      </c>
      <c r="B566" s="32" t="s">
        <v>758</v>
      </c>
      <c r="C566" s="31"/>
    </row>
    <row r="567" customHeight="1" spans="1:3">
      <c r="A567" s="32">
        <v>2080106</v>
      </c>
      <c r="B567" s="32" t="s">
        <v>759</v>
      </c>
      <c r="C567" s="31"/>
    </row>
    <row r="568" customHeight="1" spans="1:3">
      <c r="A568" s="32">
        <v>2080107</v>
      </c>
      <c r="B568" s="32" t="s">
        <v>760</v>
      </c>
      <c r="C568" s="31"/>
    </row>
    <row r="569" customHeight="1" spans="1:3">
      <c r="A569" s="32">
        <v>2080108</v>
      </c>
      <c r="B569" s="32" t="s">
        <v>428</v>
      </c>
      <c r="C569" s="31"/>
    </row>
    <row r="570" customHeight="1" spans="1:3">
      <c r="A570" s="32">
        <v>2080109</v>
      </c>
      <c r="B570" s="32" t="s">
        <v>761</v>
      </c>
      <c r="C570" s="31">
        <v>734</v>
      </c>
    </row>
    <row r="571" customHeight="1" spans="1:3">
      <c r="A571" s="32">
        <v>2080110</v>
      </c>
      <c r="B571" s="32" t="s">
        <v>762</v>
      </c>
      <c r="C571" s="31"/>
    </row>
    <row r="572" customHeight="1" spans="1:3">
      <c r="A572" s="32">
        <v>2080111</v>
      </c>
      <c r="B572" s="32" t="s">
        <v>763</v>
      </c>
      <c r="C572" s="31"/>
    </row>
    <row r="573" customHeight="1" spans="1:3">
      <c r="A573" s="32">
        <v>2080112</v>
      </c>
      <c r="B573" s="32" t="s">
        <v>764</v>
      </c>
      <c r="C573" s="31"/>
    </row>
    <row r="574" customHeight="1" spans="1:3">
      <c r="A574" s="32">
        <v>2080113</v>
      </c>
      <c r="B574" s="32" t="s">
        <v>765</v>
      </c>
      <c r="C574" s="31"/>
    </row>
    <row r="575" customHeight="1" spans="1:3">
      <c r="A575" s="32">
        <v>2080114</v>
      </c>
      <c r="B575" s="32" t="s">
        <v>766</v>
      </c>
      <c r="C575" s="31"/>
    </row>
    <row r="576" customHeight="1" spans="1:3">
      <c r="A576" s="32">
        <v>2080115</v>
      </c>
      <c r="B576" s="32" t="s">
        <v>767</v>
      </c>
      <c r="C576" s="31"/>
    </row>
    <row r="577" customHeight="1" spans="1:3">
      <c r="A577" s="32">
        <v>2080116</v>
      </c>
      <c r="B577" s="32" t="s">
        <v>768</v>
      </c>
      <c r="C577" s="31"/>
    </row>
    <row r="578" customHeight="1" spans="1:3">
      <c r="A578" s="32">
        <v>2080150</v>
      </c>
      <c r="B578" s="32" t="s">
        <v>397</v>
      </c>
      <c r="C578" s="31">
        <v>1</v>
      </c>
    </row>
    <row r="579" customHeight="1" spans="1:3">
      <c r="A579" s="32">
        <v>2080199</v>
      </c>
      <c r="B579" s="32" t="s">
        <v>769</v>
      </c>
      <c r="C579" s="31">
        <v>612</v>
      </c>
    </row>
    <row r="580" customHeight="1" spans="1:3">
      <c r="A580" s="32">
        <v>20802</v>
      </c>
      <c r="B580" s="30" t="s">
        <v>770</v>
      </c>
      <c r="C580" s="31">
        <f>SUM(C581:C587)</f>
        <v>1139</v>
      </c>
    </row>
    <row r="581" customHeight="1" spans="1:3">
      <c r="A581" s="32">
        <v>2080201</v>
      </c>
      <c r="B581" s="32" t="s">
        <v>388</v>
      </c>
      <c r="C581" s="31"/>
    </row>
    <row r="582" customHeight="1" spans="1:3">
      <c r="A582" s="32">
        <v>2080202</v>
      </c>
      <c r="B582" s="32" t="s">
        <v>389</v>
      </c>
      <c r="C582" s="31"/>
    </row>
    <row r="583" customHeight="1" spans="1:3">
      <c r="A583" s="32">
        <v>2080203</v>
      </c>
      <c r="B583" s="32" t="s">
        <v>390</v>
      </c>
      <c r="C583" s="31"/>
    </row>
    <row r="584" customHeight="1" spans="1:3">
      <c r="A584" s="32">
        <v>2080206</v>
      </c>
      <c r="B584" s="32" t="s">
        <v>771</v>
      </c>
      <c r="C584" s="31"/>
    </row>
    <row r="585" customHeight="1" spans="1:3">
      <c r="A585" s="32">
        <v>2080207</v>
      </c>
      <c r="B585" s="32" t="s">
        <v>772</v>
      </c>
      <c r="C585" s="31"/>
    </row>
    <row r="586" customHeight="1" spans="1:3">
      <c r="A586" s="32">
        <v>2080208</v>
      </c>
      <c r="B586" s="32" t="s">
        <v>773</v>
      </c>
      <c r="C586" s="31">
        <v>295</v>
      </c>
    </row>
    <row r="587" customHeight="1" spans="1:3">
      <c r="A587" s="32">
        <v>2080299</v>
      </c>
      <c r="B587" s="32" t="s">
        <v>774</v>
      </c>
      <c r="C587" s="31">
        <v>844</v>
      </c>
    </row>
    <row r="588" customHeight="1" spans="1:3">
      <c r="A588" s="32">
        <v>20804</v>
      </c>
      <c r="B588" s="30" t="s">
        <v>114</v>
      </c>
      <c r="C588" s="31">
        <f>C589</f>
        <v>0</v>
      </c>
    </row>
    <row r="589" customHeight="1" spans="1:3">
      <c r="A589" s="32">
        <v>2080402</v>
      </c>
      <c r="B589" s="32" t="s">
        <v>775</v>
      </c>
      <c r="C589" s="31"/>
    </row>
    <row r="590" customHeight="1" spans="1:3">
      <c r="A590" s="32">
        <v>20805</v>
      </c>
      <c r="B590" s="30" t="s">
        <v>776</v>
      </c>
      <c r="C590" s="31">
        <f>SUM(C591:C598)</f>
        <v>32939</v>
      </c>
    </row>
    <row r="591" customHeight="1" spans="1:3">
      <c r="A591" s="32">
        <v>2080501</v>
      </c>
      <c r="B591" s="32" t="s">
        <v>777</v>
      </c>
      <c r="C591" s="31">
        <v>512</v>
      </c>
    </row>
    <row r="592" customHeight="1" spans="1:3">
      <c r="A592" s="32">
        <v>2080502</v>
      </c>
      <c r="B592" s="32" t="s">
        <v>778</v>
      </c>
      <c r="C592" s="31">
        <v>1218</v>
      </c>
    </row>
    <row r="593" customHeight="1" spans="1:3">
      <c r="A593" s="32">
        <v>2080503</v>
      </c>
      <c r="B593" s="32" t="s">
        <v>779</v>
      </c>
      <c r="C593" s="31"/>
    </row>
    <row r="594" customHeight="1" spans="1:3">
      <c r="A594" s="32">
        <v>2080505</v>
      </c>
      <c r="B594" s="32" t="s">
        <v>780</v>
      </c>
      <c r="C594" s="31">
        <v>7908</v>
      </c>
    </row>
    <row r="595" customHeight="1" spans="1:3">
      <c r="A595" s="32">
        <v>2080506</v>
      </c>
      <c r="B595" s="32" t="s">
        <v>781</v>
      </c>
      <c r="C595" s="31">
        <v>2603</v>
      </c>
    </row>
    <row r="596" customHeight="1" spans="1:3">
      <c r="A596" s="32">
        <v>2080507</v>
      </c>
      <c r="B596" s="32" t="s">
        <v>782</v>
      </c>
      <c r="C596" s="31">
        <v>20698</v>
      </c>
    </row>
    <row r="597" customHeight="1" spans="1:3">
      <c r="A597" s="32">
        <v>2080508</v>
      </c>
      <c r="B597" s="32" t="s">
        <v>783</v>
      </c>
      <c r="C597" s="31"/>
    </row>
    <row r="598" customHeight="1" spans="1:3">
      <c r="A598" s="32">
        <v>2080599</v>
      </c>
      <c r="B598" s="32" t="s">
        <v>784</v>
      </c>
      <c r="C598" s="31"/>
    </row>
    <row r="599" customHeight="1" spans="1:3">
      <c r="A599" s="32">
        <v>20806</v>
      </c>
      <c r="B599" s="30" t="s">
        <v>785</v>
      </c>
      <c r="C599" s="31">
        <f>SUM(C600:C602)</f>
        <v>0</v>
      </c>
    </row>
    <row r="600" customHeight="1" spans="1:3">
      <c r="A600" s="32">
        <v>2080601</v>
      </c>
      <c r="B600" s="32" t="s">
        <v>786</v>
      </c>
      <c r="C600" s="31"/>
    </row>
    <row r="601" customHeight="1" spans="1:3">
      <c r="A601" s="32">
        <v>2080602</v>
      </c>
      <c r="B601" s="32" t="s">
        <v>787</v>
      </c>
      <c r="C601" s="31"/>
    </row>
    <row r="602" customHeight="1" spans="1:3">
      <c r="A602" s="32">
        <v>2080699</v>
      </c>
      <c r="B602" s="32" t="s">
        <v>788</v>
      </c>
      <c r="C602" s="31"/>
    </row>
    <row r="603" customHeight="1" spans="1:3">
      <c r="A603" s="32">
        <v>20807</v>
      </c>
      <c r="B603" s="30" t="s">
        <v>789</v>
      </c>
      <c r="C603" s="31">
        <f>SUM(C604:C612)</f>
        <v>568</v>
      </c>
    </row>
    <row r="604" customHeight="1" spans="1:3">
      <c r="A604" s="32">
        <v>2080701</v>
      </c>
      <c r="B604" s="32" t="s">
        <v>790</v>
      </c>
      <c r="C604" s="31"/>
    </row>
    <row r="605" customHeight="1" spans="1:3">
      <c r="A605" s="32">
        <v>2080702</v>
      </c>
      <c r="B605" s="32" t="s">
        <v>791</v>
      </c>
      <c r="C605" s="31"/>
    </row>
    <row r="606" customHeight="1" spans="1:3">
      <c r="A606" s="32">
        <v>2080704</v>
      </c>
      <c r="B606" s="32" t="s">
        <v>792</v>
      </c>
      <c r="C606" s="31">
        <v>447</v>
      </c>
    </row>
    <row r="607" customHeight="1" spans="1:3">
      <c r="A607" s="32">
        <v>2080705</v>
      </c>
      <c r="B607" s="32" t="s">
        <v>793</v>
      </c>
      <c r="C607" s="31">
        <v>72</v>
      </c>
    </row>
    <row r="608" customHeight="1" spans="1:3">
      <c r="A608" s="32">
        <v>2080709</v>
      </c>
      <c r="B608" s="32" t="s">
        <v>794</v>
      </c>
      <c r="C608" s="31"/>
    </row>
    <row r="609" customHeight="1" spans="1:3">
      <c r="A609" s="32">
        <v>2080711</v>
      </c>
      <c r="B609" s="32" t="s">
        <v>795</v>
      </c>
      <c r="C609" s="31"/>
    </row>
    <row r="610" customHeight="1" spans="1:3">
      <c r="A610" s="32">
        <v>2080712</v>
      </c>
      <c r="B610" s="32" t="s">
        <v>796</v>
      </c>
      <c r="C610" s="31"/>
    </row>
    <row r="611" customHeight="1" spans="1:3">
      <c r="A611" s="32">
        <v>2080713</v>
      </c>
      <c r="B611" s="32" t="s">
        <v>797</v>
      </c>
      <c r="C611" s="31"/>
    </row>
    <row r="612" customHeight="1" spans="1:3">
      <c r="A612" s="32">
        <v>2080799</v>
      </c>
      <c r="B612" s="32" t="s">
        <v>798</v>
      </c>
      <c r="C612" s="31">
        <v>49</v>
      </c>
    </row>
    <row r="613" customHeight="1" spans="1:3">
      <c r="A613" s="32">
        <v>20808</v>
      </c>
      <c r="B613" s="30" t="s">
        <v>799</v>
      </c>
      <c r="C613" s="31">
        <f>SUM(C614:C621)</f>
        <v>3612</v>
      </c>
    </row>
    <row r="614" customHeight="1" spans="1:3">
      <c r="A614" s="32">
        <v>2080801</v>
      </c>
      <c r="B614" s="32" t="s">
        <v>800</v>
      </c>
      <c r="C614" s="31">
        <v>1798</v>
      </c>
    </row>
    <row r="615" customHeight="1" spans="1:3">
      <c r="A615" s="32">
        <v>2080802</v>
      </c>
      <c r="B615" s="32" t="s">
        <v>801</v>
      </c>
      <c r="C615" s="31">
        <v>422</v>
      </c>
    </row>
    <row r="616" customHeight="1" spans="1:3">
      <c r="A616" s="32">
        <v>2080803</v>
      </c>
      <c r="B616" s="32" t="s">
        <v>802</v>
      </c>
      <c r="C616" s="31">
        <v>104</v>
      </c>
    </row>
    <row r="617" customHeight="1" spans="1:3">
      <c r="A617" s="32">
        <v>2080805</v>
      </c>
      <c r="B617" s="32" t="s">
        <v>803</v>
      </c>
      <c r="C617" s="31">
        <v>372</v>
      </c>
    </row>
    <row r="618" customHeight="1" spans="1:3">
      <c r="A618" s="32">
        <v>2080806</v>
      </c>
      <c r="B618" s="32" t="s">
        <v>804</v>
      </c>
      <c r="C618" s="31">
        <v>391</v>
      </c>
    </row>
    <row r="619" customHeight="1" spans="1:3">
      <c r="A619" s="32">
        <v>2080807</v>
      </c>
      <c r="B619" s="32" t="s">
        <v>805</v>
      </c>
      <c r="C619" s="31"/>
    </row>
    <row r="620" customHeight="1" spans="1:3">
      <c r="A620" s="32">
        <v>2080808</v>
      </c>
      <c r="B620" s="32" t="s">
        <v>806</v>
      </c>
      <c r="C620" s="31"/>
    </row>
    <row r="621" customHeight="1" spans="1:3">
      <c r="A621" s="32">
        <v>2080899</v>
      </c>
      <c r="B621" s="32" t="s">
        <v>807</v>
      </c>
      <c r="C621" s="31">
        <v>525</v>
      </c>
    </row>
    <row r="622" customHeight="1" spans="1:3">
      <c r="A622" s="32">
        <v>20809</v>
      </c>
      <c r="B622" s="30" t="s">
        <v>808</v>
      </c>
      <c r="C622" s="31">
        <f>SUM(C623:C628)</f>
        <v>196</v>
      </c>
    </row>
    <row r="623" customHeight="1" spans="1:3">
      <c r="A623" s="32">
        <v>2080901</v>
      </c>
      <c r="B623" s="32" t="s">
        <v>809</v>
      </c>
      <c r="C623" s="31">
        <v>45</v>
      </c>
    </row>
    <row r="624" customHeight="1" spans="1:3">
      <c r="A624" s="32">
        <v>2080902</v>
      </c>
      <c r="B624" s="32" t="s">
        <v>810</v>
      </c>
      <c r="C624" s="31">
        <v>133</v>
      </c>
    </row>
    <row r="625" customHeight="1" spans="1:3">
      <c r="A625" s="32">
        <v>2080903</v>
      </c>
      <c r="B625" s="32" t="s">
        <v>811</v>
      </c>
      <c r="C625" s="31">
        <v>6</v>
      </c>
    </row>
    <row r="626" customHeight="1" spans="1:3">
      <c r="A626" s="32">
        <v>2080904</v>
      </c>
      <c r="B626" s="32" t="s">
        <v>812</v>
      </c>
      <c r="C626" s="31"/>
    </row>
    <row r="627" customHeight="1" spans="1:3">
      <c r="A627" s="32">
        <v>2080905</v>
      </c>
      <c r="B627" s="32" t="s">
        <v>813</v>
      </c>
      <c r="C627" s="31">
        <v>12</v>
      </c>
    </row>
    <row r="628" customHeight="1" spans="1:3">
      <c r="A628" s="32">
        <v>2080999</v>
      </c>
      <c r="B628" s="32" t="s">
        <v>814</v>
      </c>
      <c r="C628" s="31"/>
    </row>
    <row r="629" customHeight="1" spans="1:3">
      <c r="A629" s="32">
        <v>20810</v>
      </c>
      <c r="B629" s="30" t="s">
        <v>815</v>
      </c>
      <c r="C629" s="31">
        <f>SUM(C630:C636)</f>
        <v>428</v>
      </c>
    </row>
    <row r="630" customHeight="1" spans="1:3">
      <c r="A630" s="32">
        <v>2081001</v>
      </c>
      <c r="B630" s="32" t="s">
        <v>816</v>
      </c>
      <c r="C630" s="31">
        <v>122</v>
      </c>
    </row>
    <row r="631" customHeight="1" spans="1:3">
      <c r="A631" s="32">
        <v>2081002</v>
      </c>
      <c r="B631" s="32" t="s">
        <v>817</v>
      </c>
      <c r="C631" s="31">
        <v>292</v>
      </c>
    </row>
    <row r="632" customHeight="1" spans="1:3">
      <c r="A632" s="32">
        <v>2081003</v>
      </c>
      <c r="B632" s="32" t="s">
        <v>818</v>
      </c>
      <c r="C632" s="31"/>
    </row>
    <row r="633" customHeight="1" spans="1:3">
      <c r="A633" s="32">
        <v>2081004</v>
      </c>
      <c r="B633" s="32" t="s">
        <v>819</v>
      </c>
      <c r="C633" s="31">
        <v>2</v>
      </c>
    </row>
    <row r="634" customHeight="1" spans="1:3">
      <c r="A634" s="32">
        <v>2081005</v>
      </c>
      <c r="B634" s="32" t="s">
        <v>820</v>
      </c>
      <c r="C634" s="31">
        <v>7</v>
      </c>
    </row>
    <row r="635" customHeight="1" spans="1:3">
      <c r="A635" s="32">
        <v>2081006</v>
      </c>
      <c r="B635" s="32" t="s">
        <v>821</v>
      </c>
      <c r="C635" s="31"/>
    </row>
    <row r="636" customHeight="1" spans="1:3">
      <c r="A636" s="32">
        <v>2081099</v>
      </c>
      <c r="B636" s="32" t="s">
        <v>822</v>
      </c>
      <c r="C636" s="31">
        <v>5</v>
      </c>
    </row>
    <row r="637" customHeight="1" spans="1:3">
      <c r="A637" s="32">
        <v>20811</v>
      </c>
      <c r="B637" s="30" t="s">
        <v>823</v>
      </c>
      <c r="C637" s="31">
        <f>SUM(C638:C645)</f>
        <v>1006</v>
      </c>
    </row>
    <row r="638" customHeight="1" spans="1:3">
      <c r="A638" s="32">
        <v>2081101</v>
      </c>
      <c r="B638" s="32" t="s">
        <v>388</v>
      </c>
      <c r="C638" s="31">
        <v>71</v>
      </c>
    </row>
    <row r="639" customHeight="1" spans="1:3">
      <c r="A639" s="32">
        <v>2081102</v>
      </c>
      <c r="B639" s="32" t="s">
        <v>389</v>
      </c>
      <c r="C639" s="31"/>
    </row>
    <row r="640" customHeight="1" spans="1:3">
      <c r="A640" s="32">
        <v>2081103</v>
      </c>
      <c r="B640" s="32" t="s">
        <v>390</v>
      </c>
      <c r="C640" s="31"/>
    </row>
    <row r="641" customHeight="1" spans="1:3">
      <c r="A641" s="32">
        <v>2081104</v>
      </c>
      <c r="B641" s="32" t="s">
        <v>824</v>
      </c>
      <c r="C641" s="31">
        <v>42</v>
      </c>
    </row>
    <row r="642" customHeight="1" spans="1:3">
      <c r="A642" s="32">
        <v>2081105</v>
      </c>
      <c r="B642" s="32" t="s">
        <v>825</v>
      </c>
      <c r="C642" s="31">
        <v>98</v>
      </c>
    </row>
    <row r="643" customHeight="1" spans="1:3">
      <c r="A643" s="32">
        <v>2081106</v>
      </c>
      <c r="B643" s="32" t="s">
        <v>826</v>
      </c>
      <c r="C643" s="31">
        <v>1</v>
      </c>
    </row>
    <row r="644" customHeight="1" spans="1:3">
      <c r="A644" s="32">
        <v>2081107</v>
      </c>
      <c r="B644" s="32" t="s">
        <v>827</v>
      </c>
      <c r="C644" s="31">
        <v>549</v>
      </c>
    </row>
    <row r="645" customHeight="1" spans="1:3">
      <c r="A645" s="32">
        <v>2081199</v>
      </c>
      <c r="B645" s="32" t="s">
        <v>828</v>
      </c>
      <c r="C645" s="31">
        <v>245</v>
      </c>
    </row>
    <row r="646" customHeight="1" spans="1:3">
      <c r="A646" s="32">
        <v>20816</v>
      </c>
      <c r="B646" s="30" t="s">
        <v>829</v>
      </c>
      <c r="C646" s="31">
        <f>SUM(C647:C651)</f>
        <v>21</v>
      </c>
    </row>
    <row r="647" customHeight="1" spans="1:3">
      <c r="A647" s="32">
        <v>2081601</v>
      </c>
      <c r="B647" s="32" t="s">
        <v>388</v>
      </c>
      <c r="C647" s="31"/>
    </row>
    <row r="648" customHeight="1" spans="1:3">
      <c r="A648" s="32">
        <v>2081602</v>
      </c>
      <c r="B648" s="32" t="s">
        <v>389</v>
      </c>
      <c r="C648" s="31"/>
    </row>
    <row r="649" customHeight="1" spans="1:3">
      <c r="A649" s="32">
        <v>2081603</v>
      </c>
      <c r="B649" s="32" t="s">
        <v>390</v>
      </c>
      <c r="C649" s="31"/>
    </row>
    <row r="650" customHeight="1" spans="1:3">
      <c r="A650" s="32">
        <v>2081650</v>
      </c>
      <c r="B650" s="32" t="s">
        <v>397</v>
      </c>
      <c r="C650" s="31">
        <v>17</v>
      </c>
    </row>
    <row r="651" customHeight="1" spans="1:3">
      <c r="A651" s="32">
        <v>2081699</v>
      </c>
      <c r="B651" s="32" t="s">
        <v>830</v>
      </c>
      <c r="C651" s="31">
        <v>4</v>
      </c>
    </row>
    <row r="652" customHeight="1" spans="1:3">
      <c r="A652" s="32">
        <v>20819</v>
      </c>
      <c r="B652" s="30" t="s">
        <v>831</v>
      </c>
      <c r="C652" s="31">
        <f>SUM(C653:C654)</f>
        <v>2346</v>
      </c>
    </row>
    <row r="653" customHeight="1" spans="1:3">
      <c r="A653" s="32">
        <v>2081901</v>
      </c>
      <c r="B653" s="32" t="s">
        <v>832</v>
      </c>
      <c r="C653" s="31">
        <v>268</v>
      </c>
    </row>
    <row r="654" customHeight="1" spans="1:3">
      <c r="A654" s="32">
        <v>2081902</v>
      </c>
      <c r="B654" s="32" t="s">
        <v>833</v>
      </c>
      <c r="C654" s="31">
        <v>2078</v>
      </c>
    </row>
    <row r="655" customHeight="1" spans="1:3">
      <c r="A655" s="32">
        <v>20820</v>
      </c>
      <c r="B655" s="30" t="s">
        <v>834</v>
      </c>
      <c r="C655" s="31">
        <f>SUM(C656:C657)</f>
        <v>18</v>
      </c>
    </row>
    <row r="656" customHeight="1" spans="1:3">
      <c r="A656" s="32">
        <v>2082001</v>
      </c>
      <c r="B656" s="32" t="s">
        <v>835</v>
      </c>
      <c r="C656" s="31">
        <v>18</v>
      </c>
    </row>
    <row r="657" customHeight="1" spans="1:3">
      <c r="A657" s="32">
        <v>2082002</v>
      </c>
      <c r="B657" s="32" t="s">
        <v>836</v>
      </c>
      <c r="C657" s="31"/>
    </row>
    <row r="658" customHeight="1" spans="1:3">
      <c r="A658" s="32">
        <v>20821</v>
      </c>
      <c r="B658" s="30" t="s">
        <v>837</v>
      </c>
      <c r="C658" s="31">
        <f>SUM(C659:C660)</f>
        <v>2419</v>
      </c>
    </row>
    <row r="659" customHeight="1" spans="1:3">
      <c r="A659" s="32">
        <v>2082101</v>
      </c>
      <c r="B659" s="32" t="s">
        <v>838</v>
      </c>
      <c r="C659" s="31">
        <v>95</v>
      </c>
    </row>
    <row r="660" customHeight="1" spans="1:3">
      <c r="A660" s="32">
        <v>2082102</v>
      </c>
      <c r="B660" s="32" t="s">
        <v>839</v>
      </c>
      <c r="C660" s="31">
        <v>2324</v>
      </c>
    </row>
    <row r="661" customHeight="1" spans="1:3">
      <c r="A661" s="32">
        <v>20824</v>
      </c>
      <c r="B661" s="30" t="s">
        <v>840</v>
      </c>
      <c r="C661" s="31">
        <f>SUM(C662:C663)</f>
        <v>0</v>
      </c>
    </row>
    <row r="662" customHeight="1" spans="1:3">
      <c r="A662" s="32">
        <v>2082401</v>
      </c>
      <c r="B662" s="32" t="s">
        <v>841</v>
      </c>
      <c r="C662" s="31"/>
    </row>
    <row r="663" customHeight="1" spans="1:3">
      <c r="A663" s="32">
        <v>2082402</v>
      </c>
      <c r="B663" s="32" t="s">
        <v>842</v>
      </c>
      <c r="C663" s="31"/>
    </row>
    <row r="664" customHeight="1" spans="1:3">
      <c r="A664" s="32">
        <v>20825</v>
      </c>
      <c r="B664" s="30" t="s">
        <v>843</v>
      </c>
      <c r="C664" s="31">
        <f>SUM(C665:C666)</f>
        <v>473</v>
      </c>
    </row>
    <row r="665" customHeight="1" spans="1:3">
      <c r="A665" s="32">
        <v>2082501</v>
      </c>
      <c r="B665" s="32" t="s">
        <v>844</v>
      </c>
      <c r="C665" s="31">
        <v>46</v>
      </c>
    </row>
    <row r="666" customHeight="1" spans="1:3">
      <c r="A666" s="32">
        <v>2082502</v>
      </c>
      <c r="B666" s="32" t="s">
        <v>845</v>
      </c>
      <c r="C666" s="31">
        <v>427</v>
      </c>
    </row>
    <row r="667" customHeight="1" spans="1:3">
      <c r="A667" s="32">
        <v>20826</v>
      </c>
      <c r="B667" s="30" t="s">
        <v>846</v>
      </c>
      <c r="C667" s="31">
        <f>SUM(C668:C670)</f>
        <v>10618</v>
      </c>
    </row>
    <row r="668" customHeight="1" spans="1:3">
      <c r="A668" s="32">
        <v>2082601</v>
      </c>
      <c r="B668" s="32" t="s">
        <v>847</v>
      </c>
      <c r="C668" s="31">
        <v>6</v>
      </c>
    </row>
    <row r="669" customHeight="1" spans="1:3">
      <c r="A669" s="32">
        <v>2082602</v>
      </c>
      <c r="B669" s="32" t="s">
        <v>848</v>
      </c>
      <c r="C669" s="31">
        <v>10612</v>
      </c>
    </row>
    <row r="670" customHeight="1" spans="1:3">
      <c r="A670" s="32">
        <v>2082699</v>
      </c>
      <c r="B670" s="32" t="s">
        <v>849</v>
      </c>
      <c r="C670" s="31"/>
    </row>
    <row r="671" customHeight="1" spans="1:3">
      <c r="A671" s="32">
        <v>20827</v>
      </c>
      <c r="B671" s="30" t="s">
        <v>850</v>
      </c>
      <c r="C671" s="31">
        <f>SUM(C672:C674)</f>
        <v>0</v>
      </c>
    </row>
    <row r="672" customHeight="1" spans="1:3">
      <c r="A672" s="32">
        <v>2082701</v>
      </c>
      <c r="B672" s="32" t="s">
        <v>851</v>
      </c>
      <c r="C672" s="31"/>
    </row>
    <row r="673" customHeight="1" spans="1:3">
      <c r="A673" s="32">
        <v>2082702</v>
      </c>
      <c r="B673" s="32" t="s">
        <v>852</v>
      </c>
      <c r="C673" s="31"/>
    </row>
    <row r="674" customHeight="1" spans="1:3">
      <c r="A674" s="32">
        <v>2082799</v>
      </c>
      <c r="B674" s="32" t="s">
        <v>853</v>
      </c>
      <c r="C674" s="31"/>
    </row>
    <row r="675" customHeight="1" spans="1:3">
      <c r="A675" s="32">
        <v>20828</v>
      </c>
      <c r="B675" s="30" t="s">
        <v>854</v>
      </c>
      <c r="C675" s="31">
        <f>SUM(C676:C683)</f>
        <v>751</v>
      </c>
    </row>
    <row r="676" customHeight="1" spans="1:3">
      <c r="A676" s="32">
        <v>2082801</v>
      </c>
      <c r="B676" s="32" t="s">
        <v>388</v>
      </c>
      <c r="C676" s="31">
        <v>391</v>
      </c>
    </row>
    <row r="677" customHeight="1" spans="1:3">
      <c r="A677" s="32">
        <v>2082802</v>
      </c>
      <c r="B677" s="32" t="s">
        <v>389</v>
      </c>
      <c r="C677" s="31"/>
    </row>
    <row r="678" customHeight="1" spans="1:3">
      <c r="A678" s="32">
        <v>2082803</v>
      </c>
      <c r="B678" s="32" t="s">
        <v>390</v>
      </c>
      <c r="C678" s="31"/>
    </row>
    <row r="679" customHeight="1" spans="1:3">
      <c r="A679" s="32">
        <v>2082804</v>
      </c>
      <c r="B679" s="32" t="s">
        <v>855</v>
      </c>
      <c r="C679" s="31">
        <v>29</v>
      </c>
    </row>
    <row r="680" customHeight="1" spans="1:3">
      <c r="A680" s="32">
        <v>2082805</v>
      </c>
      <c r="B680" s="32" t="s">
        <v>856</v>
      </c>
      <c r="C680" s="31"/>
    </row>
    <row r="681" customHeight="1" spans="1:3">
      <c r="A681" s="32">
        <v>2082806</v>
      </c>
      <c r="B681" s="32" t="s">
        <v>428</v>
      </c>
      <c r="C681" s="31"/>
    </row>
    <row r="682" customHeight="1" spans="1:3">
      <c r="A682" s="32">
        <v>2082850</v>
      </c>
      <c r="B682" s="32" t="s">
        <v>397</v>
      </c>
      <c r="C682" s="31">
        <v>173</v>
      </c>
    </row>
    <row r="683" customHeight="1" spans="1:3">
      <c r="A683" s="32">
        <v>2082899</v>
      </c>
      <c r="B683" s="32" t="s">
        <v>857</v>
      </c>
      <c r="C683" s="31">
        <v>158</v>
      </c>
    </row>
    <row r="684" customHeight="1" spans="1:3">
      <c r="A684" s="32">
        <v>20830</v>
      </c>
      <c r="B684" s="30" t="s">
        <v>858</v>
      </c>
      <c r="C684" s="31">
        <f>SUM(C685:C686)</f>
        <v>0</v>
      </c>
    </row>
    <row r="685" customHeight="1" spans="1:3">
      <c r="A685" s="32">
        <v>2083001</v>
      </c>
      <c r="B685" s="32" t="s">
        <v>859</v>
      </c>
      <c r="C685" s="31"/>
    </row>
    <row r="686" customHeight="1" spans="1:3">
      <c r="A686" s="32">
        <v>2083099</v>
      </c>
      <c r="B686" s="32" t="s">
        <v>860</v>
      </c>
      <c r="C686" s="31"/>
    </row>
    <row r="687" customHeight="1" spans="1:3">
      <c r="A687" s="32">
        <v>20899</v>
      </c>
      <c r="B687" s="30" t="s">
        <v>861</v>
      </c>
      <c r="C687" s="31">
        <f>C688</f>
        <v>117</v>
      </c>
    </row>
    <row r="688" customHeight="1" spans="1:3">
      <c r="A688" s="32">
        <v>2089999</v>
      </c>
      <c r="B688" s="32" t="s">
        <v>862</v>
      </c>
      <c r="C688" s="31">
        <v>117</v>
      </c>
    </row>
    <row r="689" customHeight="1" spans="1:3">
      <c r="A689" s="32">
        <v>210</v>
      </c>
      <c r="B689" s="30" t="s">
        <v>231</v>
      </c>
      <c r="C689" s="31">
        <f>SUM(C690,C695,C710,C714,C726,C730,C735,C739,C743,C746,C755,C757,C763,C768)</f>
        <v>14025</v>
      </c>
    </row>
    <row r="690" customHeight="1" spans="1:3">
      <c r="A690" s="32">
        <v>21001</v>
      </c>
      <c r="B690" s="30" t="s">
        <v>863</v>
      </c>
      <c r="C690" s="31">
        <f>SUM(C691:C694)</f>
        <v>959</v>
      </c>
    </row>
    <row r="691" customHeight="1" spans="1:3">
      <c r="A691" s="32">
        <v>2100101</v>
      </c>
      <c r="B691" s="32" t="s">
        <v>388</v>
      </c>
      <c r="C691" s="31">
        <v>176</v>
      </c>
    </row>
    <row r="692" customHeight="1" spans="1:3">
      <c r="A692" s="32">
        <v>2100102</v>
      </c>
      <c r="B692" s="32" t="s">
        <v>389</v>
      </c>
      <c r="C692" s="31">
        <v>22</v>
      </c>
    </row>
    <row r="693" customHeight="1" spans="1:3">
      <c r="A693" s="32">
        <v>2100103</v>
      </c>
      <c r="B693" s="32" t="s">
        <v>390</v>
      </c>
      <c r="C693" s="31"/>
    </row>
    <row r="694" customHeight="1" spans="1:3">
      <c r="A694" s="32">
        <v>2100199</v>
      </c>
      <c r="B694" s="32" t="s">
        <v>864</v>
      </c>
      <c r="C694" s="31">
        <v>761</v>
      </c>
    </row>
    <row r="695" customHeight="1" spans="1:3">
      <c r="A695" s="32">
        <v>21002</v>
      </c>
      <c r="B695" s="30" t="s">
        <v>865</v>
      </c>
      <c r="C695" s="31">
        <f>SUM(C696:C709)</f>
        <v>55</v>
      </c>
    </row>
    <row r="696" customHeight="1" spans="1:3">
      <c r="A696" s="32">
        <v>2100201</v>
      </c>
      <c r="B696" s="32" t="s">
        <v>866</v>
      </c>
      <c r="C696" s="31"/>
    </row>
    <row r="697" customHeight="1" spans="1:3">
      <c r="A697" s="32">
        <v>2100202</v>
      </c>
      <c r="B697" s="32" t="s">
        <v>867</v>
      </c>
      <c r="C697" s="31"/>
    </row>
    <row r="698" customHeight="1" spans="1:3">
      <c r="A698" s="32">
        <v>2100203</v>
      </c>
      <c r="B698" s="32" t="s">
        <v>868</v>
      </c>
      <c r="C698" s="31"/>
    </row>
    <row r="699" customHeight="1" spans="1:3">
      <c r="A699" s="32">
        <v>2100204</v>
      </c>
      <c r="B699" s="32" t="s">
        <v>869</v>
      </c>
      <c r="C699" s="31"/>
    </row>
    <row r="700" customHeight="1" spans="1:3">
      <c r="A700" s="32">
        <v>2100205</v>
      </c>
      <c r="B700" s="32" t="s">
        <v>870</v>
      </c>
      <c r="C700" s="31"/>
    </row>
    <row r="701" customHeight="1" spans="1:3">
      <c r="A701" s="32">
        <v>2100206</v>
      </c>
      <c r="B701" s="32" t="s">
        <v>871</v>
      </c>
      <c r="C701" s="31"/>
    </row>
    <row r="702" customHeight="1" spans="1:3">
      <c r="A702" s="32">
        <v>2100207</v>
      </c>
      <c r="B702" s="32" t="s">
        <v>872</v>
      </c>
      <c r="C702" s="31"/>
    </row>
    <row r="703" customHeight="1" spans="1:3">
      <c r="A703" s="32">
        <v>2100208</v>
      </c>
      <c r="B703" s="32" t="s">
        <v>873</v>
      </c>
      <c r="C703" s="31"/>
    </row>
    <row r="704" customHeight="1" spans="1:3">
      <c r="A704" s="32">
        <v>2100209</v>
      </c>
      <c r="B704" s="32" t="s">
        <v>874</v>
      </c>
      <c r="C704" s="31"/>
    </row>
    <row r="705" customHeight="1" spans="1:3">
      <c r="A705" s="32">
        <v>2100210</v>
      </c>
      <c r="B705" s="32" t="s">
        <v>875</v>
      </c>
      <c r="C705" s="31"/>
    </row>
    <row r="706" customHeight="1" spans="1:3">
      <c r="A706" s="32">
        <v>2100211</v>
      </c>
      <c r="B706" s="32" t="s">
        <v>876</v>
      </c>
      <c r="C706" s="31"/>
    </row>
    <row r="707" customHeight="1" spans="1:3">
      <c r="A707" s="32">
        <v>2100212</v>
      </c>
      <c r="B707" s="32" t="s">
        <v>877</v>
      </c>
      <c r="C707" s="31"/>
    </row>
    <row r="708" customHeight="1" spans="1:3">
      <c r="A708" s="32">
        <v>2100213</v>
      </c>
      <c r="B708" s="32" t="s">
        <v>878</v>
      </c>
      <c r="C708" s="31"/>
    </row>
    <row r="709" customHeight="1" spans="1:3">
      <c r="A709" s="32">
        <v>2100299</v>
      </c>
      <c r="B709" s="32" t="s">
        <v>879</v>
      </c>
      <c r="C709" s="31">
        <v>55</v>
      </c>
    </row>
    <row r="710" customHeight="1" spans="1:3">
      <c r="A710" s="32">
        <v>21003</v>
      </c>
      <c r="B710" s="30" t="s">
        <v>880</v>
      </c>
      <c r="C710" s="31">
        <f>SUM(C711:C713)</f>
        <v>1534</v>
      </c>
    </row>
    <row r="711" customHeight="1" spans="1:3">
      <c r="A711" s="32">
        <v>2100301</v>
      </c>
      <c r="B711" s="32" t="s">
        <v>881</v>
      </c>
      <c r="C711" s="31"/>
    </row>
    <row r="712" customHeight="1" spans="1:3">
      <c r="A712" s="32">
        <v>2100302</v>
      </c>
      <c r="B712" s="32" t="s">
        <v>882</v>
      </c>
      <c r="C712" s="31">
        <v>175</v>
      </c>
    </row>
    <row r="713" customHeight="1" spans="1:3">
      <c r="A713" s="32">
        <v>2100399</v>
      </c>
      <c r="B713" s="32" t="s">
        <v>883</v>
      </c>
      <c r="C713" s="31">
        <v>1359</v>
      </c>
    </row>
    <row r="714" customHeight="1" spans="1:3">
      <c r="A714" s="32">
        <v>21004</v>
      </c>
      <c r="B714" s="30" t="s">
        <v>884</v>
      </c>
      <c r="C714" s="31">
        <f>SUM(C715:C725)</f>
        <v>3482</v>
      </c>
    </row>
    <row r="715" customHeight="1" spans="1:3">
      <c r="A715" s="32">
        <v>2100401</v>
      </c>
      <c r="B715" s="32" t="s">
        <v>885</v>
      </c>
      <c r="C715" s="31">
        <v>757</v>
      </c>
    </row>
    <row r="716" customHeight="1" spans="1:3">
      <c r="A716" s="32">
        <v>2100402</v>
      </c>
      <c r="B716" s="32" t="s">
        <v>886</v>
      </c>
      <c r="C716" s="31"/>
    </row>
    <row r="717" customHeight="1" spans="1:3">
      <c r="A717" s="32">
        <v>2100403</v>
      </c>
      <c r="B717" s="32" t="s">
        <v>887</v>
      </c>
      <c r="C717" s="31">
        <v>466</v>
      </c>
    </row>
    <row r="718" customHeight="1" spans="1:3">
      <c r="A718" s="32">
        <v>2100404</v>
      </c>
      <c r="B718" s="32" t="s">
        <v>888</v>
      </c>
      <c r="C718" s="31"/>
    </row>
    <row r="719" customHeight="1" spans="1:3">
      <c r="A719" s="32">
        <v>2100405</v>
      </c>
      <c r="B719" s="32" t="s">
        <v>889</v>
      </c>
      <c r="C719" s="31"/>
    </row>
    <row r="720" customHeight="1" spans="1:3">
      <c r="A720" s="32">
        <v>2100406</v>
      </c>
      <c r="B720" s="32" t="s">
        <v>890</v>
      </c>
      <c r="C720" s="31"/>
    </row>
    <row r="721" customHeight="1" spans="1:3">
      <c r="A721" s="32">
        <v>2100407</v>
      </c>
      <c r="B721" s="32" t="s">
        <v>891</v>
      </c>
      <c r="C721" s="31"/>
    </row>
    <row r="722" customHeight="1" spans="1:3">
      <c r="A722" s="32">
        <v>2100408</v>
      </c>
      <c r="B722" s="32" t="s">
        <v>892</v>
      </c>
      <c r="C722" s="31">
        <v>1658</v>
      </c>
    </row>
    <row r="723" customHeight="1" spans="1:3">
      <c r="A723" s="32">
        <v>2100409</v>
      </c>
      <c r="B723" s="32" t="s">
        <v>893</v>
      </c>
      <c r="C723" s="31">
        <v>14</v>
      </c>
    </row>
    <row r="724" customHeight="1" spans="1:3">
      <c r="A724" s="32">
        <v>2100410</v>
      </c>
      <c r="B724" s="32" t="s">
        <v>894</v>
      </c>
      <c r="C724" s="31">
        <v>587</v>
      </c>
    </row>
    <row r="725" customHeight="1" spans="1:3">
      <c r="A725" s="32">
        <v>2100499</v>
      </c>
      <c r="B725" s="32" t="s">
        <v>895</v>
      </c>
      <c r="C725" s="31"/>
    </row>
    <row r="726" customHeight="1" spans="1:3">
      <c r="A726" s="32">
        <v>21007</v>
      </c>
      <c r="B726" s="30" t="s">
        <v>896</v>
      </c>
      <c r="C726" s="31">
        <f>SUM(C727:C729)</f>
        <v>3597</v>
      </c>
    </row>
    <row r="727" customHeight="1" spans="1:3">
      <c r="A727" s="32">
        <v>2100716</v>
      </c>
      <c r="B727" s="32" t="s">
        <v>897</v>
      </c>
      <c r="C727" s="31">
        <v>1</v>
      </c>
    </row>
    <row r="728" customHeight="1" spans="1:3">
      <c r="A728" s="32">
        <v>2100717</v>
      </c>
      <c r="B728" s="32" t="s">
        <v>898</v>
      </c>
      <c r="C728" s="31">
        <v>3560</v>
      </c>
    </row>
    <row r="729" customHeight="1" spans="1:3">
      <c r="A729" s="32">
        <v>2100799</v>
      </c>
      <c r="B729" s="32" t="s">
        <v>899</v>
      </c>
      <c r="C729" s="31">
        <v>36</v>
      </c>
    </row>
    <row r="730" customHeight="1" spans="1:3">
      <c r="A730" s="32">
        <v>21011</v>
      </c>
      <c r="B730" s="30" t="s">
        <v>900</v>
      </c>
      <c r="C730" s="31">
        <f>SUM(C731:C734)</f>
        <v>3734</v>
      </c>
    </row>
    <row r="731" customHeight="1" spans="1:3">
      <c r="A731" s="32">
        <v>2101101</v>
      </c>
      <c r="B731" s="32" t="s">
        <v>901</v>
      </c>
      <c r="C731" s="31">
        <v>764</v>
      </c>
    </row>
    <row r="732" customHeight="1" spans="1:3">
      <c r="A732" s="32">
        <v>2101102</v>
      </c>
      <c r="B732" s="32" t="s">
        <v>902</v>
      </c>
      <c r="C732" s="31">
        <v>2905</v>
      </c>
    </row>
    <row r="733" customHeight="1" spans="1:3">
      <c r="A733" s="32">
        <v>2101103</v>
      </c>
      <c r="B733" s="32" t="s">
        <v>903</v>
      </c>
      <c r="C733" s="31"/>
    </row>
    <row r="734" customHeight="1" spans="1:3">
      <c r="A734" s="32">
        <v>2101199</v>
      </c>
      <c r="B734" s="32" t="s">
        <v>904</v>
      </c>
      <c r="C734" s="31">
        <v>65</v>
      </c>
    </row>
    <row r="735" customHeight="1" spans="1:3">
      <c r="A735" s="32">
        <v>21012</v>
      </c>
      <c r="B735" s="30" t="s">
        <v>905</v>
      </c>
      <c r="C735" s="31">
        <f>SUM(C736:C738)</f>
        <v>0</v>
      </c>
    </row>
    <row r="736" customHeight="1" spans="1:3">
      <c r="A736" s="32">
        <v>2101201</v>
      </c>
      <c r="B736" s="32" t="s">
        <v>906</v>
      </c>
      <c r="C736" s="31"/>
    </row>
    <row r="737" customHeight="1" spans="1:3">
      <c r="A737" s="32">
        <v>2101202</v>
      </c>
      <c r="B737" s="32" t="s">
        <v>907</v>
      </c>
      <c r="C737" s="31"/>
    </row>
    <row r="738" customHeight="1" spans="1:3">
      <c r="A738" s="32">
        <v>2101299</v>
      </c>
      <c r="B738" s="32" t="s">
        <v>908</v>
      </c>
      <c r="C738" s="31"/>
    </row>
    <row r="739" customHeight="1" spans="1:3">
      <c r="A739" s="32">
        <v>21013</v>
      </c>
      <c r="B739" s="30" t="s">
        <v>909</v>
      </c>
      <c r="C739" s="31">
        <f>SUM(C740:C742)</f>
        <v>56</v>
      </c>
    </row>
    <row r="740" customHeight="1" spans="1:3">
      <c r="A740" s="32">
        <v>2101301</v>
      </c>
      <c r="B740" s="32" t="s">
        <v>910</v>
      </c>
      <c r="C740" s="31"/>
    </row>
    <row r="741" customHeight="1" spans="1:3">
      <c r="A741" s="32">
        <v>2101302</v>
      </c>
      <c r="B741" s="32" t="s">
        <v>911</v>
      </c>
      <c r="C741" s="31"/>
    </row>
    <row r="742" customHeight="1" spans="1:3">
      <c r="A742" s="32">
        <v>2101399</v>
      </c>
      <c r="B742" s="32" t="s">
        <v>912</v>
      </c>
      <c r="C742" s="31">
        <v>56</v>
      </c>
    </row>
    <row r="743" customHeight="1" spans="1:3">
      <c r="A743" s="32">
        <v>21014</v>
      </c>
      <c r="B743" s="30" t="s">
        <v>913</v>
      </c>
      <c r="C743" s="31">
        <f>SUM(C744:C745)</f>
        <v>49</v>
      </c>
    </row>
    <row r="744" customHeight="1" spans="1:3">
      <c r="A744" s="32">
        <v>2101401</v>
      </c>
      <c r="B744" s="32" t="s">
        <v>914</v>
      </c>
      <c r="C744" s="31">
        <v>49</v>
      </c>
    </row>
    <row r="745" customHeight="1" spans="1:3">
      <c r="A745" s="32">
        <v>2101499</v>
      </c>
      <c r="B745" s="32" t="s">
        <v>915</v>
      </c>
      <c r="C745" s="31"/>
    </row>
    <row r="746" customHeight="1" spans="1:3">
      <c r="A746" s="32">
        <v>21015</v>
      </c>
      <c r="B746" s="30" t="s">
        <v>916</v>
      </c>
      <c r="C746" s="31">
        <f>SUM(C747:C754)</f>
        <v>324</v>
      </c>
    </row>
    <row r="747" customHeight="1" spans="1:3">
      <c r="A747" s="32">
        <v>2101501</v>
      </c>
      <c r="B747" s="32" t="s">
        <v>388</v>
      </c>
      <c r="C747" s="31">
        <v>91</v>
      </c>
    </row>
    <row r="748" customHeight="1" spans="1:3">
      <c r="A748" s="32">
        <v>2101502</v>
      </c>
      <c r="B748" s="32" t="s">
        <v>389</v>
      </c>
      <c r="C748" s="31"/>
    </row>
    <row r="749" customHeight="1" spans="1:3">
      <c r="A749" s="32">
        <v>2101503</v>
      </c>
      <c r="B749" s="32" t="s">
        <v>390</v>
      </c>
      <c r="C749" s="31"/>
    </row>
    <row r="750" customHeight="1" spans="1:3">
      <c r="A750" s="32">
        <v>2101504</v>
      </c>
      <c r="B750" s="32" t="s">
        <v>428</v>
      </c>
      <c r="C750" s="31"/>
    </row>
    <row r="751" customHeight="1" spans="1:3">
      <c r="A751" s="32">
        <v>2101505</v>
      </c>
      <c r="B751" s="32" t="s">
        <v>917</v>
      </c>
      <c r="C751" s="31"/>
    </row>
    <row r="752" customHeight="1" spans="1:3">
      <c r="A752" s="32">
        <v>2101506</v>
      </c>
      <c r="B752" s="32" t="s">
        <v>918</v>
      </c>
      <c r="C752" s="31"/>
    </row>
    <row r="753" customHeight="1" spans="1:3">
      <c r="A753" s="32">
        <v>2101550</v>
      </c>
      <c r="B753" s="32" t="s">
        <v>397</v>
      </c>
      <c r="C753" s="31">
        <v>218</v>
      </c>
    </row>
    <row r="754" customHeight="1" spans="1:3">
      <c r="A754" s="32">
        <v>2101599</v>
      </c>
      <c r="B754" s="32" t="s">
        <v>919</v>
      </c>
      <c r="C754" s="31">
        <v>15</v>
      </c>
    </row>
    <row r="755" customHeight="1" spans="1:3">
      <c r="A755" s="32">
        <v>21016</v>
      </c>
      <c r="B755" s="30" t="s">
        <v>920</v>
      </c>
      <c r="C755" s="31">
        <f>C756</f>
        <v>0</v>
      </c>
    </row>
    <row r="756" customHeight="1" spans="1:3">
      <c r="A756" s="32">
        <v>2101601</v>
      </c>
      <c r="B756" s="32" t="s">
        <v>921</v>
      </c>
      <c r="C756" s="31"/>
    </row>
    <row r="757" customHeight="1" spans="1:3">
      <c r="A757" s="32">
        <v>21017</v>
      </c>
      <c r="B757" s="30" t="s">
        <v>922</v>
      </c>
      <c r="C757" s="31">
        <f>SUM(C758:C762)</f>
        <v>120</v>
      </c>
    </row>
    <row r="758" customHeight="1" spans="1:3">
      <c r="A758" s="32">
        <v>2101701</v>
      </c>
      <c r="B758" s="32" t="s">
        <v>388</v>
      </c>
      <c r="C758" s="31"/>
    </row>
    <row r="759" customHeight="1" spans="1:3">
      <c r="A759" s="32">
        <v>2101702</v>
      </c>
      <c r="B759" s="32" t="s">
        <v>389</v>
      </c>
      <c r="C759" s="31"/>
    </row>
    <row r="760" customHeight="1" spans="1:3">
      <c r="A760" s="32">
        <v>2101703</v>
      </c>
      <c r="B760" s="32" t="s">
        <v>390</v>
      </c>
      <c r="C760" s="31"/>
    </row>
    <row r="761" customHeight="1" spans="1:3">
      <c r="A761" s="32">
        <v>2101704</v>
      </c>
      <c r="B761" s="32" t="s">
        <v>923</v>
      </c>
      <c r="C761" s="31">
        <v>120</v>
      </c>
    </row>
    <row r="762" customHeight="1" spans="1:3">
      <c r="A762" s="32">
        <v>2101799</v>
      </c>
      <c r="B762" s="32" t="s">
        <v>924</v>
      </c>
      <c r="C762" s="31"/>
    </row>
    <row r="763" customHeight="1" spans="1:3">
      <c r="A763" s="32">
        <v>21018</v>
      </c>
      <c r="B763" s="30" t="s">
        <v>925</v>
      </c>
      <c r="C763" s="31">
        <f>SUM(C764:C767)</f>
        <v>0</v>
      </c>
    </row>
    <row r="764" customHeight="1" spans="1:3">
      <c r="A764" s="32">
        <v>2101801</v>
      </c>
      <c r="B764" s="32" t="s">
        <v>388</v>
      </c>
      <c r="C764" s="31"/>
    </row>
    <row r="765" customHeight="1" spans="1:3">
      <c r="A765" s="32">
        <v>2101802</v>
      </c>
      <c r="B765" s="32" t="s">
        <v>389</v>
      </c>
      <c r="C765" s="31"/>
    </row>
    <row r="766" customHeight="1" spans="1:3">
      <c r="A766" s="32">
        <v>2101803</v>
      </c>
      <c r="B766" s="32" t="s">
        <v>390</v>
      </c>
      <c r="C766" s="31"/>
    </row>
    <row r="767" customHeight="1" spans="1:3">
      <c r="A767" s="32">
        <v>2101899</v>
      </c>
      <c r="B767" s="32" t="s">
        <v>926</v>
      </c>
      <c r="C767" s="31"/>
    </row>
    <row r="768" customHeight="1" spans="1:3">
      <c r="A768" s="32">
        <v>21099</v>
      </c>
      <c r="B768" s="30" t="s">
        <v>927</v>
      </c>
      <c r="C768" s="31">
        <f>C769</f>
        <v>115</v>
      </c>
    </row>
    <row r="769" customHeight="1" spans="1:3">
      <c r="A769" s="32">
        <v>2109999</v>
      </c>
      <c r="B769" s="32" t="s">
        <v>928</v>
      </c>
      <c r="C769" s="31">
        <v>115</v>
      </c>
    </row>
    <row r="770" customHeight="1" spans="1:3">
      <c r="A770" s="32">
        <v>211</v>
      </c>
      <c r="B770" s="30" t="s">
        <v>232</v>
      </c>
      <c r="C770" s="31">
        <f>SUM(C771,C781,C785,C794,C801,C808,C811,C814,C816,C818,C824,C826,C828,C839)</f>
        <v>4117</v>
      </c>
    </row>
    <row r="771" customHeight="1" spans="1:3">
      <c r="A771" s="32">
        <v>21101</v>
      </c>
      <c r="B771" s="30" t="s">
        <v>929</v>
      </c>
      <c r="C771" s="31">
        <f>SUM(C772:C780)</f>
        <v>371</v>
      </c>
    </row>
    <row r="772" customHeight="1" spans="1:3">
      <c r="A772" s="32">
        <v>2110101</v>
      </c>
      <c r="B772" s="32" t="s">
        <v>388</v>
      </c>
      <c r="C772" s="31">
        <v>25</v>
      </c>
    </row>
    <row r="773" customHeight="1" spans="1:3">
      <c r="A773" s="32">
        <v>2110102</v>
      </c>
      <c r="B773" s="32" t="s">
        <v>389</v>
      </c>
      <c r="C773" s="31"/>
    </row>
    <row r="774" customHeight="1" spans="1:3">
      <c r="A774" s="32">
        <v>2110103</v>
      </c>
      <c r="B774" s="32" t="s">
        <v>390</v>
      </c>
      <c r="C774" s="31"/>
    </row>
    <row r="775" customHeight="1" spans="1:3">
      <c r="A775" s="32">
        <v>2110104</v>
      </c>
      <c r="B775" s="32" t="s">
        <v>930</v>
      </c>
      <c r="C775" s="31"/>
    </row>
    <row r="776" customHeight="1" spans="1:3">
      <c r="A776" s="32">
        <v>2110105</v>
      </c>
      <c r="B776" s="32" t="s">
        <v>931</v>
      </c>
      <c r="C776" s="31"/>
    </row>
    <row r="777" customHeight="1" spans="1:3">
      <c r="A777" s="32">
        <v>2110106</v>
      </c>
      <c r="B777" s="32" t="s">
        <v>932</v>
      </c>
      <c r="C777" s="31"/>
    </row>
    <row r="778" customHeight="1" spans="1:3">
      <c r="A778" s="32">
        <v>2110107</v>
      </c>
      <c r="B778" s="32" t="s">
        <v>933</v>
      </c>
      <c r="C778" s="31"/>
    </row>
    <row r="779" customHeight="1" spans="1:3">
      <c r="A779" s="32">
        <v>2110108</v>
      </c>
      <c r="B779" s="32" t="s">
        <v>934</v>
      </c>
      <c r="C779" s="31"/>
    </row>
    <row r="780" customHeight="1" spans="1:3">
      <c r="A780" s="32">
        <v>2110199</v>
      </c>
      <c r="B780" s="32" t="s">
        <v>935</v>
      </c>
      <c r="C780" s="31">
        <v>346</v>
      </c>
    </row>
    <row r="781" customHeight="1" spans="1:3">
      <c r="A781" s="32">
        <v>21102</v>
      </c>
      <c r="B781" s="30" t="s">
        <v>936</v>
      </c>
      <c r="C781" s="31">
        <f>SUM(C782:C784)</f>
        <v>5</v>
      </c>
    </row>
    <row r="782" customHeight="1" spans="1:3">
      <c r="A782" s="32">
        <v>2110203</v>
      </c>
      <c r="B782" s="32" t="s">
        <v>937</v>
      </c>
      <c r="C782" s="31"/>
    </row>
    <row r="783" customHeight="1" spans="1:3">
      <c r="A783" s="32">
        <v>2110204</v>
      </c>
      <c r="B783" s="32" t="s">
        <v>938</v>
      </c>
      <c r="C783" s="31"/>
    </row>
    <row r="784" customHeight="1" spans="1:3">
      <c r="A784" s="32">
        <v>2110299</v>
      </c>
      <c r="B784" s="32" t="s">
        <v>939</v>
      </c>
      <c r="C784" s="31">
        <v>5</v>
      </c>
    </row>
    <row r="785" customHeight="1" spans="1:3">
      <c r="A785" s="32">
        <v>21103</v>
      </c>
      <c r="B785" s="30" t="s">
        <v>940</v>
      </c>
      <c r="C785" s="31">
        <f>SUM(C786:C793)</f>
        <v>1899</v>
      </c>
    </row>
    <row r="786" customHeight="1" spans="1:3">
      <c r="A786" s="32">
        <v>2110301</v>
      </c>
      <c r="B786" s="32" t="s">
        <v>941</v>
      </c>
      <c r="C786" s="31">
        <v>5</v>
      </c>
    </row>
    <row r="787" customHeight="1" spans="1:3">
      <c r="A787" s="32">
        <v>2110302</v>
      </c>
      <c r="B787" s="32" t="s">
        <v>942</v>
      </c>
      <c r="C787" s="31">
        <v>1076</v>
      </c>
    </row>
    <row r="788" customHeight="1" spans="1:3">
      <c r="A788" s="32">
        <v>2110303</v>
      </c>
      <c r="B788" s="32" t="s">
        <v>943</v>
      </c>
      <c r="C788" s="31"/>
    </row>
    <row r="789" customHeight="1" spans="1:3">
      <c r="A789" s="32">
        <v>2110304</v>
      </c>
      <c r="B789" s="32" t="s">
        <v>944</v>
      </c>
      <c r="C789" s="31">
        <v>818</v>
      </c>
    </row>
    <row r="790" customHeight="1" spans="1:3">
      <c r="A790" s="32">
        <v>2110305</v>
      </c>
      <c r="B790" s="32" t="s">
        <v>945</v>
      </c>
      <c r="C790" s="31"/>
    </row>
    <row r="791" customHeight="1" spans="1:3">
      <c r="A791" s="32">
        <v>2110306</v>
      </c>
      <c r="B791" s="32" t="s">
        <v>946</v>
      </c>
      <c r="C791" s="31"/>
    </row>
    <row r="792" customHeight="1" spans="1:3">
      <c r="A792" s="32">
        <v>2110307</v>
      </c>
      <c r="B792" s="32" t="s">
        <v>947</v>
      </c>
      <c r="C792" s="31"/>
    </row>
    <row r="793" customHeight="1" spans="1:3">
      <c r="A793" s="32">
        <v>2110399</v>
      </c>
      <c r="B793" s="32" t="s">
        <v>948</v>
      </c>
      <c r="C793" s="31"/>
    </row>
    <row r="794" customHeight="1" spans="1:3">
      <c r="A794" s="32">
        <v>21104</v>
      </c>
      <c r="B794" s="30" t="s">
        <v>949</v>
      </c>
      <c r="C794" s="31">
        <f>SUM(C795:C800)</f>
        <v>392</v>
      </c>
    </row>
    <row r="795" customHeight="1" spans="1:3">
      <c r="A795" s="32">
        <v>2110401</v>
      </c>
      <c r="B795" s="32" t="s">
        <v>950</v>
      </c>
      <c r="C795" s="31">
        <v>20</v>
      </c>
    </row>
    <row r="796" customHeight="1" spans="1:3">
      <c r="A796" s="32">
        <v>2110402</v>
      </c>
      <c r="B796" s="32" t="s">
        <v>951</v>
      </c>
      <c r="C796" s="31">
        <v>309</v>
      </c>
    </row>
    <row r="797" customHeight="1" spans="1:3">
      <c r="A797" s="32">
        <v>2110404</v>
      </c>
      <c r="B797" s="32" t="s">
        <v>952</v>
      </c>
      <c r="C797" s="31"/>
    </row>
    <row r="798" customHeight="1" spans="1:3">
      <c r="A798" s="32">
        <v>2110405</v>
      </c>
      <c r="B798" s="32" t="s">
        <v>953</v>
      </c>
      <c r="C798" s="31"/>
    </row>
    <row r="799" customHeight="1" spans="1:3">
      <c r="A799" s="32">
        <v>2110406</v>
      </c>
      <c r="B799" s="32" t="s">
        <v>954</v>
      </c>
      <c r="C799" s="31"/>
    </row>
    <row r="800" customHeight="1" spans="1:3">
      <c r="A800" s="32">
        <v>2110499</v>
      </c>
      <c r="B800" s="32" t="s">
        <v>955</v>
      </c>
      <c r="C800" s="31">
        <v>63</v>
      </c>
    </row>
    <row r="801" customHeight="1" spans="1:3">
      <c r="A801" s="32">
        <v>21105</v>
      </c>
      <c r="B801" s="30" t="s">
        <v>956</v>
      </c>
      <c r="C801" s="31">
        <f>SUM(C802:C807)</f>
        <v>671</v>
      </c>
    </row>
    <row r="802" customHeight="1" spans="1:3">
      <c r="A802" s="32">
        <v>2110501</v>
      </c>
      <c r="B802" s="32" t="s">
        <v>957</v>
      </c>
      <c r="C802" s="31">
        <v>4</v>
      </c>
    </row>
    <row r="803" customHeight="1" spans="1:3">
      <c r="A803" s="32">
        <v>2110502</v>
      </c>
      <c r="B803" s="32" t="s">
        <v>958</v>
      </c>
      <c r="C803" s="31"/>
    </row>
    <row r="804" customHeight="1" spans="1:3">
      <c r="A804" s="32">
        <v>2110503</v>
      </c>
      <c r="B804" s="32" t="s">
        <v>959</v>
      </c>
      <c r="C804" s="31"/>
    </row>
    <row r="805" customHeight="1" spans="1:3">
      <c r="A805" s="32">
        <v>2110506</v>
      </c>
      <c r="B805" s="32" t="s">
        <v>960</v>
      </c>
      <c r="C805" s="31">
        <v>667</v>
      </c>
    </row>
    <row r="806" customHeight="1" spans="1:3">
      <c r="A806" s="32">
        <v>2110507</v>
      </c>
      <c r="B806" s="32" t="s">
        <v>961</v>
      </c>
      <c r="C806" s="31"/>
    </row>
    <row r="807" customHeight="1" spans="1:3">
      <c r="A807" s="32">
        <v>2110599</v>
      </c>
      <c r="B807" s="32" t="s">
        <v>962</v>
      </c>
      <c r="C807" s="31"/>
    </row>
    <row r="808" customHeight="1" spans="1:3">
      <c r="A808" s="32">
        <v>21107</v>
      </c>
      <c r="B808" s="30" t="s">
        <v>963</v>
      </c>
      <c r="C808" s="31">
        <f>SUM(C809:C810)</f>
        <v>0</v>
      </c>
    </row>
    <row r="809" customHeight="1" spans="1:3">
      <c r="A809" s="32">
        <v>2110704</v>
      </c>
      <c r="B809" s="32" t="s">
        <v>964</v>
      </c>
      <c r="C809" s="31"/>
    </row>
    <row r="810" customHeight="1" spans="1:3">
      <c r="A810" s="32">
        <v>2110799</v>
      </c>
      <c r="B810" s="32" t="s">
        <v>965</v>
      </c>
      <c r="C810" s="31"/>
    </row>
    <row r="811" customHeight="1" spans="1:3">
      <c r="A811" s="32">
        <v>21108</v>
      </c>
      <c r="B811" s="30" t="s">
        <v>966</v>
      </c>
      <c r="C811" s="31">
        <f>SUM(C812:C813)</f>
        <v>0</v>
      </c>
    </row>
    <row r="812" customHeight="1" spans="1:3">
      <c r="A812" s="32">
        <v>2110804</v>
      </c>
      <c r="B812" s="32" t="s">
        <v>967</v>
      </c>
      <c r="C812" s="31"/>
    </row>
    <row r="813" customHeight="1" spans="1:3">
      <c r="A813" s="32">
        <v>2110899</v>
      </c>
      <c r="B813" s="32" t="s">
        <v>968</v>
      </c>
      <c r="C813" s="31"/>
    </row>
    <row r="814" customHeight="1" spans="1:3">
      <c r="A814" s="32">
        <v>21109</v>
      </c>
      <c r="B814" s="30" t="s">
        <v>969</v>
      </c>
      <c r="C814" s="31">
        <f>C815</f>
        <v>0</v>
      </c>
    </row>
    <row r="815" customHeight="1" spans="1:3">
      <c r="A815" s="32">
        <v>2110901</v>
      </c>
      <c r="B815" s="32" t="s">
        <v>970</v>
      </c>
      <c r="C815" s="31"/>
    </row>
    <row r="816" customHeight="1" spans="1:3">
      <c r="A816" s="32">
        <v>21110</v>
      </c>
      <c r="B816" s="30" t="s">
        <v>971</v>
      </c>
      <c r="C816" s="31">
        <f>C817</f>
        <v>78</v>
      </c>
    </row>
    <row r="817" customHeight="1" spans="1:3">
      <c r="A817" s="32">
        <v>2111001</v>
      </c>
      <c r="B817" s="32" t="s">
        <v>972</v>
      </c>
      <c r="C817" s="31">
        <v>78</v>
      </c>
    </row>
    <row r="818" customHeight="1" spans="1:3">
      <c r="A818" s="32">
        <v>21111</v>
      </c>
      <c r="B818" s="30" t="s">
        <v>973</v>
      </c>
      <c r="C818" s="31">
        <f>SUM(C819:C823)</f>
        <v>100</v>
      </c>
    </row>
    <row r="819" customHeight="1" spans="1:3">
      <c r="A819" s="32">
        <v>2111101</v>
      </c>
      <c r="B819" s="32" t="s">
        <v>974</v>
      </c>
      <c r="C819" s="31"/>
    </row>
    <row r="820" customHeight="1" spans="1:3">
      <c r="A820" s="32">
        <v>2111102</v>
      </c>
      <c r="B820" s="32" t="s">
        <v>975</v>
      </c>
      <c r="C820" s="31"/>
    </row>
    <row r="821" customHeight="1" spans="1:3">
      <c r="A821" s="32">
        <v>2111103</v>
      </c>
      <c r="B821" s="32" t="s">
        <v>976</v>
      </c>
      <c r="C821" s="31">
        <v>100</v>
      </c>
    </row>
    <row r="822" customHeight="1" spans="1:3">
      <c r="A822" s="32">
        <v>2111104</v>
      </c>
      <c r="B822" s="32" t="s">
        <v>977</v>
      </c>
      <c r="C822" s="31"/>
    </row>
    <row r="823" customHeight="1" spans="1:3">
      <c r="A823" s="32">
        <v>2111199</v>
      </c>
      <c r="B823" s="32" t="s">
        <v>978</v>
      </c>
      <c r="C823" s="31"/>
    </row>
    <row r="824" customHeight="1" spans="1:3">
      <c r="A824" s="32">
        <v>21112</v>
      </c>
      <c r="B824" s="30" t="s">
        <v>979</v>
      </c>
      <c r="C824" s="31">
        <f>C825</f>
        <v>0</v>
      </c>
    </row>
    <row r="825" customHeight="1" spans="1:3">
      <c r="A825" s="32">
        <v>2111201</v>
      </c>
      <c r="B825" s="32" t="s">
        <v>980</v>
      </c>
      <c r="C825" s="31"/>
    </row>
    <row r="826" customHeight="1" spans="1:3">
      <c r="A826" s="32">
        <v>21113</v>
      </c>
      <c r="B826" s="30" t="s">
        <v>981</v>
      </c>
      <c r="C826" s="31">
        <f>C827</f>
        <v>0</v>
      </c>
    </row>
    <row r="827" customHeight="1" spans="1:3">
      <c r="A827" s="32">
        <v>2111301</v>
      </c>
      <c r="B827" s="32" t="s">
        <v>982</v>
      </c>
      <c r="C827" s="31"/>
    </row>
    <row r="828" customHeight="1" spans="1:3">
      <c r="A828" s="32">
        <v>21114</v>
      </c>
      <c r="B828" s="30" t="s">
        <v>983</v>
      </c>
      <c r="C828" s="31">
        <f>SUM(C829:C838)</f>
        <v>0</v>
      </c>
    </row>
    <row r="829" customHeight="1" spans="1:3">
      <c r="A829" s="32">
        <v>2111401</v>
      </c>
      <c r="B829" s="32" t="s">
        <v>388</v>
      </c>
      <c r="C829" s="31"/>
    </row>
    <row r="830" customHeight="1" spans="1:3">
      <c r="A830" s="32">
        <v>2111402</v>
      </c>
      <c r="B830" s="32" t="s">
        <v>389</v>
      </c>
      <c r="C830" s="31"/>
    </row>
    <row r="831" customHeight="1" spans="1:3">
      <c r="A831" s="32">
        <v>2111403</v>
      </c>
      <c r="B831" s="32" t="s">
        <v>390</v>
      </c>
      <c r="C831" s="31"/>
    </row>
    <row r="832" customHeight="1" spans="1:3">
      <c r="A832" s="32">
        <v>2111406</v>
      </c>
      <c r="B832" s="32" t="s">
        <v>984</v>
      </c>
      <c r="C832" s="31"/>
    </row>
    <row r="833" customHeight="1" spans="1:3">
      <c r="A833" s="32">
        <v>2111407</v>
      </c>
      <c r="B833" s="32" t="s">
        <v>985</v>
      </c>
      <c r="C833" s="31"/>
    </row>
    <row r="834" customHeight="1" spans="1:3">
      <c r="A834" s="32">
        <v>2111408</v>
      </c>
      <c r="B834" s="32" t="s">
        <v>986</v>
      </c>
      <c r="C834" s="31"/>
    </row>
    <row r="835" customHeight="1" spans="1:3">
      <c r="A835" s="32">
        <v>2111411</v>
      </c>
      <c r="B835" s="32" t="s">
        <v>428</v>
      </c>
      <c r="C835" s="31"/>
    </row>
    <row r="836" customHeight="1" spans="1:3">
      <c r="A836" s="32">
        <v>2111413</v>
      </c>
      <c r="B836" s="32" t="s">
        <v>987</v>
      </c>
      <c r="C836" s="31"/>
    </row>
    <row r="837" customHeight="1" spans="1:3">
      <c r="A837" s="32">
        <v>2111450</v>
      </c>
      <c r="B837" s="32" t="s">
        <v>397</v>
      </c>
      <c r="C837" s="31"/>
    </row>
    <row r="838" customHeight="1" spans="1:3">
      <c r="A838" s="32">
        <v>2111499</v>
      </c>
      <c r="B838" s="32" t="s">
        <v>988</v>
      </c>
      <c r="C838" s="31"/>
    </row>
    <row r="839" customHeight="1" spans="1:3">
      <c r="A839" s="32">
        <v>21199</v>
      </c>
      <c r="B839" s="30" t="s">
        <v>989</v>
      </c>
      <c r="C839" s="31">
        <f>C840</f>
        <v>601</v>
      </c>
    </row>
    <row r="840" customHeight="1" spans="1:3">
      <c r="A840" s="32">
        <v>2119999</v>
      </c>
      <c r="B840" s="32" t="s">
        <v>990</v>
      </c>
      <c r="C840" s="31">
        <v>601</v>
      </c>
    </row>
    <row r="841" customHeight="1" spans="1:3">
      <c r="A841" s="32">
        <v>212</v>
      </c>
      <c r="B841" s="30" t="s">
        <v>233</v>
      </c>
      <c r="C841" s="31">
        <f>SUM(C842,C853,C855,C858,C860,C862)</f>
        <v>14426</v>
      </c>
    </row>
    <row r="842" customHeight="1" spans="1:3">
      <c r="A842" s="32">
        <v>21201</v>
      </c>
      <c r="B842" s="30" t="s">
        <v>991</v>
      </c>
      <c r="C842" s="31">
        <f>SUM(C843:C852)</f>
        <v>6683</v>
      </c>
    </row>
    <row r="843" customHeight="1" spans="1:3">
      <c r="A843" s="32">
        <v>2120101</v>
      </c>
      <c r="B843" s="32" t="s">
        <v>388</v>
      </c>
      <c r="C843" s="31">
        <v>179</v>
      </c>
    </row>
    <row r="844" customHeight="1" spans="1:3">
      <c r="A844" s="32">
        <v>2120102</v>
      </c>
      <c r="B844" s="32" t="s">
        <v>389</v>
      </c>
      <c r="C844" s="31">
        <v>55</v>
      </c>
    </row>
    <row r="845" customHeight="1" spans="1:3">
      <c r="A845" s="32">
        <v>2120103</v>
      </c>
      <c r="B845" s="32" t="s">
        <v>390</v>
      </c>
      <c r="C845" s="31"/>
    </row>
    <row r="846" customHeight="1" spans="1:3">
      <c r="A846" s="32">
        <v>2120104</v>
      </c>
      <c r="B846" s="32" t="s">
        <v>992</v>
      </c>
      <c r="C846" s="31">
        <v>1378</v>
      </c>
    </row>
    <row r="847" customHeight="1" spans="1:3">
      <c r="A847" s="32">
        <v>2120105</v>
      </c>
      <c r="B847" s="32" t="s">
        <v>993</v>
      </c>
      <c r="C847" s="31"/>
    </row>
    <row r="848" customHeight="1" spans="1:3">
      <c r="A848" s="32">
        <v>2120106</v>
      </c>
      <c r="B848" s="32" t="s">
        <v>994</v>
      </c>
      <c r="C848" s="31">
        <v>206</v>
      </c>
    </row>
    <row r="849" customHeight="1" spans="1:3">
      <c r="A849" s="32">
        <v>2120107</v>
      </c>
      <c r="B849" s="32" t="s">
        <v>995</v>
      </c>
      <c r="C849" s="31"/>
    </row>
    <row r="850" customHeight="1" spans="1:3">
      <c r="A850" s="32">
        <v>2120109</v>
      </c>
      <c r="B850" s="32" t="s">
        <v>996</v>
      </c>
      <c r="C850" s="31"/>
    </row>
    <row r="851" customHeight="1" spans="1:3">
      <c r="A851" s="32">
        <v>2120110</v>
      </c>
      <c r="B851" s="32" t="s">
        <v>997</v>
      </c>
      <c r="C851" s="31"/>
    </row>
    <row r="852" customHeight="1" spans="1:3">
      <c r="A852" s="32">
        <v>2120199</v>
      </c>
      <c r="B852" s="32" t="s">
        <v>998</v>
      </c>
      <c r="C852" s="31">
        <v>4865</v>
      </c>
    </row>
    <row r="853" customHeight="1" spans="1:3">
      <c r="A853" s="32">
        <v>21202</v>
      </c>
      <c r="B853" s="30" t="s">
        <v>999</v>
      </c>
      <c r="C853" s="31">
        <f>C854</f>
        <v>15</v>
      </c>
    </row>
    <row r="854" customHeight="1" spans="1:3">
      <c r="A854" s="32">
        <v>2120201</v>
      </c>
      <c r="B854" s="32" t="s">
        <v>1000</v>
      </c>
      <c r="C854" s="31">
        <v>15</v>
      </c>
    </row>
    <row r="855" customHeight="1" spans="1:3">
      <c r="A855" s="32">
        <v>21203</v>
      </c>
      <c r="B855" s="30" t="s">
        <v>1001</v>
      </c>
      <c r="C855" s="31">
        <f>SUM(C856:C857)</f>
        <v>6185</v>
      </c>
    </row>
    <row r="856" customHeight="1" spans="1:3">
      <c r="A856" s="32">
        <v>2120303</v>
      </c>
      <c r="B856" s="32" t="s">
        <v>1002</v>
      </c>
      <c r="C856" s="31">
        <v>1040</v>
      </c>
    </row>
    <row r="857" customHeight="1" spans="1:3">
      <c r="A857" s="32">
        <v>2120399</v>
      </c>
      <c r="B857" s="32" t="s">
        <v>1003</v>
      </c>
      <c r="C857" s="31">
        <v>5145</v>
      </c>
    </row>
    <row r="858" customHeight="1" spans="1:3">
      <c r="A858" s="32">
        <v>21205</v>
      </c>
      <c r="B858" s="30" t="s">
        <v>1004</v>
      </c>
      <c r="C858" s="31">
        <f>C859</f>
        <v>1460</v>
      </c>
    </row>
    <row r="859" customHeight="1" spans="1:3">
      <c r="A859" s="32">
        <v>2120501</v>
      </c>
      <c r="B859" s="32" t="s">
        <v>1005</v>
      </c>
      <c r="C859" s="31">
        <v>1460</v>
      </c>
    </row>
    <row r="860" customHeight="1" spans="1:3">
      <c r="A860" s="32">
        <v>21206</v>
      </c>
      <c r="B860" s="30" t="s">
        <v>1006</v>
      </c>
      <c r="C860" s="31">
        <f>C861</f>
        <v>0</v>
      </c>
    </row>
    <row r="861" customHeight="1" spans="1:3">
      <c r="A861" s="32">
        <v>2120601</v>
      </c>
      <c r="B861" s="32" t="s">
        <v>1007</v>
      </c>
      <c r="C861" s="31"/>
    </row>
    <row r="862" customHeight="1" spans="1:3">
      <c r="A862" s="32">
        <v>21299</v>
      </c>
      <c r="B862" s="30" t="s">
        <v>1008</v>
      </c>
      <c r="C862" s="31">
        <f>C863</f>
        <v>83</v>
      </c>
    </row>
    <row r="863" customHeight="1" spans="1:3">
      <c r="A863" s="32">
        <v>2129999</v>
      </c>
      <c r="B863" s="32" t="s">
        <v>1009</v>
      </c>
      <c r="C863" s="31">
        <v>83</v>
      </c>
    </row>
    <row r="864" customHeight="1" spans="1:3">
      <c r="A864" s="32">
        <v>213</v>
      </c>
      <c r="B864" s="30" t="s">
        <v>234</v>
      </c>
      <c r="C864" s="31">
        <f>SUM(C865,C891,C914,C942,C953,C960,C966,C969)</f>
        <v>63479</v>
      </c>
    </row>
    <row r="865" customHeight="1" spans="1:3">
      <c r="A865" s="32">
        <v>21301</v>
      </c>
      <c r="B865" s="30" t="s">
        <v>1010</v>
      </c>
      <c r="C865" s="31">
        <f>SUM(C866:C890)</f>
        <v>29164</v>
      </c>
    </row>
    <row r="866" customHeight="1" spans="1:3">
      <c r="A866" s="32">
        <v>2130101</v>
      </c>
      <c r="B866" s="32" t="s">
        <v>388</v>
      </c>
      <c r="C866" s="31">
        <v>163</v>
      </c>
    </row>
    <row r="867" customHeight="1" spans="1:3">
      <c r="A867" s="32">
        <v>2130102</v>
      </c>
      <c r="B867" s="32" t="s">
        <v>389</v>
      </c>
      <c r="C867" s="31"/>
    </row>
    <row r="868" customHeight="1" spans="1:3">
      <c r="A868" s="32">
        <v>2130103</v>
      </c>
      <c r="B868" s="32" t="s">
        <v>390</v>
      </c>
      <c r="C868" s="31"/>
    </row>
    <row r="869" customHeight="1" spans="1:3">
      <c r="A869" s="32">
        <v>2130104</v>
      </c>
      <c r="B869" s="32" t="s">
        <v>397</v>
      </c>
      <c r="C869" s="31">
        <v>1845</v>
      </c>
    </row>
    <row r="870" customHeight="1" spans="1:3">
      <c r="A870" s="32">
        <v>2130105</v>
      </c>
      <c r="B870" s="32" t="s">
        <v>1011</v>
      </c>
      <c r="C870" s="31"/>
    </row>
    <row r="871" customHeight="1" spans="1:3">
      <c r="A871" s="32">
        <v>2130106</v>
      </c>
      <c r="B871" s="32" t="s">
        <v>1012</v>
      </c>
      <c r="C871" s="31">
        <v>207</v>
      </c>
    </row>
    <row r="872" customHeight="1" spans="1:3">
      <c r="A872" s="32">
        <v>2130108</v>
      </c>
      <c r="B872" s="32" t="s">
        <v>1013</v>
      </c>
      <c r="C872" s="31">
        <v>837</v>
      </c>
    </row>
    <row r="873" customHeight="1" spans="1:3">
      <c r="A873" s="32">
        <v>2130109</v>
      </c>
      <c r="B873" s="32" t="s">
        <v>1014</v>
      </c>
      <c r="C873" s="31"/>
    </row>
    <row r="874" customHeight="1" spans="1:3">
      <c r="A874" s="32">
        <v>2130110</v>
      </c>
      <c r="B874" s="32" t="s">
        <v>1015</v>
      </c>
      <c r="C874" s="31"/>
    </row>
    <row r="875" customHeight="1" spans="1:3">
      <c r="A875" s="32">
        <v>2130111</v>
      </c>
      <c r="B875" s="32" t="s">
        <v>1016</v>
      </c>
      <c r="C875" s="31"/>
    </row>
    <row r="876" customHeight="1" spans="1:3">
      <c r="A876" s="32">
        <v>2130112</v>
      </c>
      <c r="B876" s="32" t="s">
        <v>1017</v>
      </c>
      <c r="C876" s="31">
        <v>59</v>
      </c>
    </row>
    <row r="877" customHeight="1" spans="1:3">
      <c r="A877" s="32">
        <v>2130114</v>
      </c>
      <c r="B877" s="32" t="s">
        <v>1018</v>
      </c>
      <c r="C877" s="31"/>
    </row>
    <row r="878" customHeight="1" spans="1:3">
      <c r="A878" s="32">
        <v>2130119</v>
      </c>
      <c r="B878" s="32" t="s">
        <v>1019</v>
      </c>
      <c r="C878" s="31">
        <v>130</v>
      </c>
    </row>
    <row r="879" customHeight="1" spans="1:3">
      <c r="A879" s="32">
        <v>2130120</v>
      </c>
      <c r="B879" s="32" t="s">
        <v>1020</v>
      </c>
      <c r="C879" s="31">
        <v>7883</v>
      </c>
    </row>
    <row r="880" customHeight="1" spans="1:3">
      <c r="A880" s="32">
        <v>2130121</v>
      </c>
      <c r="B880" s="32" t="s">
        <v>1021</v>
      </c>
      <c r="C880" s="31">
        <v>28</v>
      </c>
    </row>
    <row r="881" customHeight="1" spans="1:3">
      <c r="A881" s="32">
        <v>2130122</v>
      </c>
      <c r="B881" s="32" t="s">
        <v>1022</v>
      </c>
      <c r="C881" s="31">
        <v>3527</v>
      </c>
    </row>
    <row r="882" customHeight="1" spans="1:3">
      <c r="A882" s="32">
        <v>2130124</v>
      </c>
      <c r="B882" s="32" t="s">
        <v>1023</v>
      </c>
      <c r="C882" s="31">
        <v>328</v>
      </c>
    </row>
    <row r="883" customHeight="1" spans="1:3">
      <c r="A883" s="32">
        <v>2130125</v>
      </c>
      <c r="B883" s="32" t="s">
        <v>1024</v>
      </c>
      <c r="C883" s="31">
        <v>879</v>
      </c>
    </row>
    <row r="884" customHeight="1" spans="1:3">
      <c r="A884" s="32">
        <v>2130126</v>
      </c>
      <c r="B884" s="32" t="s">
        <v>1025</v>
      </c>
      <c r="C884" s="31">
        <v>150</v>
      </c>
    </row>
    <row r="885" customHeight="1" spans="1:3">
      <c r="A885" s="32">
        <v>2130135</v>
      </c>
      <c r="B885" s="32" t="s">
        <v>1026</v>
      </c>
      <c r="C885" s="31">
        <v>2874</v>
      </c>
    </row>
    <row r="886" customHeight="1" spans="1:3">
      <c r="A886" s="32">
        <v>2130142</v>
      </c>
      <c r="B886" s="32" t="s">
        <v>1027</v>
      </c>
      <c r="C886" s="31">
        <v>1033</v>
      </c>
    </row>
    <row r="887" customHeight="1" spans="1:3">
      <c r="A887" s="32">
        <v>2130148</v>
      </c>
      <c r="B887" s="32" t="s">
        <v>1028</v>
      </c>
      <c r="C887" s="31"/>
    </row>
    <row r="888" customHeight="1" spans="1:3">
      <c r="A888" s="32">
        <v>2130152</v>
      </c>
      <c r="B888" s="32" t="s">
        <v>1029</v>
      </c>
      <c r="C888" s="31"/>
    </row>
    <row r="889" customHeight="1" spans="1:3">
      <c r="A889" s="32">
        <v>2130153</v>
      </c>
      <c r="B889" s="32" t="s">
        <v>1030</v>
      </c>
      <c r="C889" s="31">
        <v>5933</v>
      </c>
    </row>
    <row r="890" customHeight="1" spans="1:3">
      <c r="A890" s="32">
        <v>2130199</v>
      </c>
      <c r="B890" s="32" t="s">
        <v>1031</v>
      </c>
      <c r="C890" s="31">
        <v>3288</v>
      </c>
    </row>
    <row r="891" customHeight="1" spans="1:3">
      <c r="A891" s="32">
        <v>21302</v>
      </c>
      <c r="B891" s="30" t="s">
        <v>1032</v>
      </c>
      <c r="C891" s="31">
        <f>SUM(C892:C913)</f>
        <v>1051</v>
      </c>
    </row>
    <row r="892" customHeight="1" spans="1:3">
      <c r="A892" s="32">
        <v>2130201</v>
      </c>
      <c r="B892" s="32" t="s">
        <v>388</v>
      </c>
      <c r="C892" s="31"/>
    </row>
    <row r="893" customHeight="1" spans="1:3">
      <c r="A893" s="32">
        <v>2130202</v>
      </c>
      <c r="B893" s="32" t="s">
        <v>389</v>
      </c>
      <c r="C893" s="31"/>
    </row>
    <row r="894" customHeight="1" spans="1:3">
      <c r="A894" s="32">
        <v>2130203</v>
      </c>
      <c r="B894" s="32" t="s">
        <v>390</v>
      </c>
      <c r="C894" s="31"/>
    </row>
    <row r="895" customHeight="1" spans="1:3">
      <c r="A895" s="32">
        <v>2130204</v>
      </c>
      <c r="B895" s="32" t="s">
        <v>1033</v>
      </c>
      <c r="C895" s="31"/>
    </row>
    <row r="896" customHeight="1" spans="1:3">
      <c r="A896" s="32">
        <v>2130205</v>
      </c>
      <c r="B896" s="32" t="s">
        <v>1034</v>
      </c>
      <c r="C896" s="31">
        <v>934</v>
      </c>
    </row>
    <row r="897" customHeight="1" spans="1:3">
      <c r="A897" s="32">
        <v>2130206</v>
      </c>
      <c r="B897" s="32" t="s">
        <v>1035</v>
      </c>
      <c r="C897" s="31">
        <v>15</v>
      </c>
    </row>
    <row r="898" customHeight="1" spans="1:3">
      <c r="A898" s="32">
        <v>2130207</v>
      </c>
      <c r="B898" s="32" t="s">
        <v>1036</v>
      </c>
      <c r="C898" s="31"/>
    </row>
    <row r="899" customHeight="1" spans="1:3">
      <c r="A899" s="32">
        <v>2130209</v>
      </c>
      <c r="B899" s="32" t="s">
        <v>1037</v>
      </c>
      <c r="C899" s="31">
        <v>60</v>
      </c>
    </row>
    <row r="900" customHeight="1" spans="1:3">
      <c r="A900" s="32">
        <v>2130211</v>
      </c>
      <c r="B900" s="32" t="s">
        <v>1038</v>
      </c>
      <c r="C900" s="31">
        <v>3</v>
      </c>
    </row>
    <row r="901" customHeight="1" spans="1:3">
      <c r="A901" s="32">
        <v>2130212</v>
      </c>
      <c r="B901" s="32" t="s">
        <v>1039</v>
      </c>
      <c r="C901" s="31">
        <v>8</v>
      </c>
    </row>
    <row r="902" customHeight="1" spans="1:3">
      <c r="A902" s="32">
        <v>2130213</v>
      </c>
      <c r="B902" s="32" t="s">
        <v>1040</v>
      </c>
      <c r="C902" s="31"/>
    </row>
    <row r="903" customHeight="1" spans="1:3">
      <c r="A903" s="32">
        <v>2130217</v>
      </c>
      <c r="B903" s="32" t="s">
        <v>1041</v>
      </c>
      <c r="C903" s="31"/>
    </row>
    <row r="904" customHeight="1" spans="1:3">
      <c r="A904" s="32">
        <v>2130220</v>
      </c>
      <c r="B904" s="32" t="s">
        <v>1042</v>
      </c>
      <c r="C904" s="31"/>
    </row>
    <row r="905" customHeight="1" spans="1:3">
      <c r="A905" s="32">
        <v>2130221</v>
      </c>
      <c r="B905" s="32" t="s">
        <v>1043</v>
      </c>
      <c r="C905" s="31"/>
    </row>
    <row r="906" customHeight="1" spans="1:3">
      <c r="A906" s="32">
        <v>2130223</v>
      </c>
      <c r="B906" s="32" t="s">
        <v>1044</v>
      </c>
      <c r="C906" s="31"/>
    </row>
    <row r="907" customHeight="1" spans="1:3">
      <c r="A907" s="32">
        <v>2130226</v>
      </c>
      <c r="B907" s="32" t="s">
        <v>1045</v>
      </c>
      <c r="C907" s="31"/>
    </row>
    <row r="908" customHeight="1" spans="1:3">
      <c r="A908" s="32">
        <v>2130227</v>
      </c>
      <c r="B908" s="32" t="s">
        <v>1046</v>
      </c>
      <c r="C908" s="31"/>
    </row>
    <row r="909" customHeight="1" spans="1:3">
      <c r="A909" s="32">
        <v>2130234</v>
      </c>
      <c r="B909" s="32" t="s">
        <v>1047</v>
      </c>
      <c r="C909" s="31">
        <v>6</v>
      </c>
    </row>
    <row r="910" customHeight="1" spans="1:3">
      <c r="A910" s="32">
        <v>2130236</v>
      </c>
      <c r="B910" s="32" t="s">
        <v>1048</v>
      </c>
      <c r="C910" s="31"/>
    </row>
    <row r="911" customHeight="1" spans="1:3">
      <c r="A911" s="32">
        <v>2130237</v>
      </c>
      <c r="B911" s="32" t="s">
        <v>1017</v>
      </c>
      <c r="C911" s="31"/>
    </row>
    <row r="912" customHeight="1" spans="1:3">
      <c r="A912" s="32">
        <v>2130238</v>
      </c>
      <c r="B912" s="32" t="s">
        <v>1049</v>
      </c>
      <c r="C912" s="31"/>
    </row>
    <row r="913" customHeight="1" spans="1:3">
      <c r="A913" s="32">
        <v>2130299</v>
      </c>
      <c r="B913" s="32" t="s">
        <v>1050</v>
      </c>
      <c r="C913" s="31">
        <v>25</v>
      </c>
    </row>
    <row r="914" customHeight="1" spans="1:3">
      <c r="A914" s="32">
        <v>21303</v>
      </c>
      <c r="B914" s="30" t="s">
        <v>1051</v>
      </c>
      <c r="C914" s="31">
        <f>SUM(C915:C941)</f>
        <v>17160</v>
      </c>
    </row>
    <row r="915" customHeight="1" spans="1:3">
      <c r="A915" s="32">
        <v>2130301</v>
      </c>
      <c r="B915" s="32" t="s">
        <v>388</v>
      </c>
      <c r="C915" s="31">
        <v>82</v>
      </c>
    </row>
    <row r="916" customHeight="1" spans="1:3">
      <c r="A916" s="32">
        <v>2130302</v>
      </c>
      <c r="B916" s="32" t="s">
        <v>389</v>
      </c>
      <c r="C916" s="31"/>
    </row>
    <row r="917" customHeight="1" spans="1:3">
      <c r="A917" s="32">
        <v>2130303</v>
      </c>
      <c r="B917" s="32" t="s">
        <v>390</v>
      </c>
      <c r="C917" s="31"/>
    </row>
    <row r="918" customHeight="1" spans="1:3">
      <c r="A918" s="32">
        <v>2130304</v>
      </c>
      <c r="B918" s="32" t="s">
        <v>1052</v>
      </c>
      <c r="C918" s="31">
        <v>67</v>
      </c>
    </row>
    <row r="919" customHeight="1" spans="1:3">
      <c r="A919" s="32">
        <v>2130305</v>
      </c>
      <c r="B919" s="32" t="s">
        <v>1053</v>
      </c>
      <c r="C919" s="31">
        <v>4802</v>
      </c>
    </row>
    <row r="920" customHeight="1" spans="1:3">
      <c r="A920" s="32">
        <v>2130306</v>
      </c>
      <c r="B920" s="32" t="s">
        <v>1054</v>
      </c>
      <c r="C920" s="31">
        <v>47</v>
      </c>
    </row>
    <row r="921" customHeight="1" spans="1:3">
      <c r="A921" s="32">
        <v>2130307</v>
      </c>
      <c r="B921" s="32" t="s">
        <v>1055</v>
      </c>
      <c r="C921" s="31"/>
    </row>
    <row r="922" customHeight="1" spans="1:3">
      <c r="A922" s="32">
        <v>2130308</v>
      </c>
      <c r="B922" s="32" t="s">
        <v>1056</v>
      </c>
      <c r="C922" s="31"/>
    </row>
    <row r="923" customHeight="1" spans="1:3">
      <c r="A923" s="32">
        <v>2130309</v>
      </c>
      <c r="B923" s="32" t="s">
        <v>1057</v>
      </c>
      <c r="C923" s="31"/>
    </row>
    <row r="924" customHeight="1" spans="1:3">
      <c r="A924" s="32">
        <v>2130310</v>
      </c>
      <c r="B924" s="32" t="s">
        <v>1058</v>
      </c>
      <c r="C924" s="31"/>
    </row>
    <row r="925" customHeight="1" spans="1:3">
      <c r="A925" s="32">
        <v>2130311</v>
      </c>
      <c r="B925" s="32" t="s">
        <v>1059</v>
      </c>
      <c r="C925" s="31">
        <v>4</v>
      </c>
    </row>
    <row r="926" customHeight="1" spans="1:3">
      <c r="A926" s="32">
        <v>2130312</v>
      </c>
      <c r="B926" s="32" t="s">
        <v>1060</v>
      </c>
      <c r="C926" s="31">
        <v>11</v>
      </c>
    </row>
    <row r="927" customHeight="1" spans="1:3">
      <c r="A927" s="32">
        <v>2130313</v>
      </c>
      <c r="B927" s="32" t="s">
        <v>1061</v>
      </c>
      <c r="C927" s="31"/>
    </row>
    <row r="928" customHeight="1" spans="1:3">
      <c r="A928" s="32">
        <v>2130314</v>
      </c>
      <c r="B928" s="32" t="s">
        <v>1062</v>
      </c>
      <c r="C928" s="31">
        <v>1257</v>
      </c>
    </row>
    <row r="929" customHeight="1" spans="1:3">
      <c r="A929" s="32">
        <v>2130315</v>
      </c>
      <c r="B929" s="32" t="s">
        <v>1063</v>
      </c>
      <c r="C929" s="31"/>
    </row>
    <row r="930" customHeight="1" spans="1:3">
      <c r="A930" s="32">
        <v>2130316</v>
      </c>
      <c r="B930" s="32" t="s">
        <v>1064</v>
      </c>
      <c r="C930" s="31">
        <v>2415</v>
      </c>
    </row>
    <row r="931" customHeight="1" spans="1:3">
      <c r="A931" s="32">
        <v>2130317</v>
      </c>
      <c r="B931" s="32" t="s">
        <v>1065</v>
      </c>
      <c r="C931" s="31"/>
    </row>
    <row r="932" customHeight="1" spans="1:3">
      <c r="A932" s="32">
        <v>2130318</v>
      </c>
      <c r="B932" s="32" t="s">
        <v>1066</v>
      </c>
      <c r="C932" s="31"/>
    </row>
    <row r="933" customHeight="1" spans="1:3">
      <c r="A933" s="32">
        <v>2130319</v>
      </c>
      <c r="B933" s="32" t="s">
        <v>1067</v>
      </c>
      <c r="C933" s="31">
        <v>1400</v>
      </c>
    </row>
    <row r="934" customHeight="1" spans="1:3">
      <c r="A934" s="32">
        <v>2130321</v>
      </c>
      <c r="B934" s="32" t="s">
        <v>1068</v>
      </c>
      <c r="C934" s="31"/>
    </row>
    <row r="935" customHeight="1" spans="1:3">
      <c r="A935" s="32">
        <v>2130322</v>
      </c>
      <c r="B935" s="32" t="s">
        <v>1069</v>
      </c>
      <c r="C935" s="31"/>
    </row>
    <row r="936" customHeight="1" spans="1:3">
      <c r="A936" s="32">
        <v>2130333</v>
      </c>
      <c r="B936" s="32" t="s">
        <v>1044</v>
      </c>
      <c r="C936" s="31"/>
    </row>
    <row r="937" customHeight="1" spans="1:3">
      <c r="A937" s="32">
        <v>2130334</v>
      </c>
      <c r="B937" s="32" t="s">
        <v>1070</v>
      </c>
      <c r="C937" s="31"/>
    </row>
    <row r="938" customHeight="1" spans="1:3">
      <c r="A938" s="32">
        <v>2130335</v>
      </c>
      <c r="B938" s="32" t="s">
        <v>1071</v>
      </c>
      <c r="C938" s="31">
        <v>39</v>
      </c>
    </row>
    <row r="939" customHeight="1" spans="1:3">
      <c r="A939" s="32">
        <v>2130336</v>
      </c>
      <c r="B939" s="32" t="s">
        <v>1072</v>
      </c>
      <c r="C939" s="31"/>
    </row>
    <row r="940" customHeight="1" spans="1:3">
      <c r="A940" s="32">
        <v>2130337</v>
      </c>
      <c r="B940" s="32" t="s">
        <v>1073</v>
      </c>
      <c r="C940" s="31"/>
    </row>
    <row r="941" customHeight="1" spans="1:3">
      <c r="A941" s="32">
        <v>2130399</v>
      </c>
      <c r="B941" s="32" t="s">
        <v>1074</v>
      </c>
      <c r="C941" s="31">
        <v>7036</v>
      </c>
    </row>
    <row r="942" customHeight="1" spans="1:3">
      <c r="A942" s="32">
        <v>21305</v>
      </c>
      <c r="B942" s="30" t="s">
        <v>1075</v>
      </c>
      <c r="C942" s="31">
        <f>SUM(C943:C952)</f>
        <v>4258</v>
      </c>
    </row>
    <row r="943" customHeight="1" spans="1:3">
      <c r="A943" s="32">
        <v>2130501</v>
      </c>
      <c r="B943" s="32" t="s">
        <v>388</v>
      </c>
      <c r="C943" s="31"/>
    </row>
    <row r="944" customHeight="1" spans="1:3">
      <c r="A944" s="32">
        <v>2130502</v>
      </c>
      <c r="B944" s="32" t="s">
        <v>389</v>
      </c>
      <c r="C944" s="31"/>
    </row>
    <row r="945" customHeight="1" spans="1:3">
      <c r="A945" s="32">
        <v>2130503</v>
      </c>
      <c r="B945" s="32" t="s">
        <v>390</v>
      </c>
      <c r="C945" s="31"/>
    </row>
    <row r="946" customHeight="1" spans="1:3">
      <c r="A946" s="32">
        <v>2130504</v>
      </c>
      <c r="B946" s="32" t="s">
        <v>1076</v>
      </c>
      <c r="C946" s="31">
        <v>461</v>
      </c>
    </row>
    <row r="947" customHeight="1" spans="1:3">
      <c r="A947" s="32">
        <v>2130505</v>
      </c>
      <c r="B947" s="32" t="s">
        <v>1077</v>
      </c>
      <c r="C947" s="31">
        <v>100</v>
      </c>
    </row>
    <row r="948" customHeight="1" spans="1:3">
      <c r="A948" s="32">
        <v>2130506</v>
      </c>
      <c r="B948" s="32" t="s">
        <v>1078</v>
      </c>
      <c r="C948" s="31">
        <v>86</v>
      </c>
    </row>
    <row r="949" customHeight="1" spans="1:3">
      <c r="A949" s="32">
        <v>2130507</v>
      </c>
      <c r="B949" s="32" t="s">
        <v>1079</v>
      </c>
      <c r="C949" s="31">
        <v>15</v>
      </c>
    </row>
    <row r="950" customHeight="1" spans="1:3">
      <c r="A950" s="32">
        <v>2130508</v>
      </c>
      <c r="B950" s="32" t="s">
        <v>1080</v>
      </c>
      <c r="C950" s="31"/>
    </row>
    <row r="951" customHeight="1" spans="1:3">
      <c r="A951" s="32">
        <v>2130550</v>
      </c>
      <c r="B951" s="32" t="s">
        <v>397</v>
      </c>
      <c r="C951" s="31">
        <v>114</v>
      </c>
    </row>
    <row r="952" customHeight="1" spans="1:3">
      <c r="A952" s="32">
        <v>2130599</v>
      </c>
      <c r="B952" s="32" t="s">
        <v>1081</v>
      </c>
      <c r="C952" s="31">
        <v>3482</v>
      </c>
    </row>
    <row r="953" customHeight="1" spans="1:3">
      <c r="A953" s="32">
        <v>21307</v>
      </c>
      <c r="B953" s="30" t="s">
        <v>1082</v>
      </c>
      <c r="C953" s="31">
        <f>SUM(C954:C959)</f>
        <v>4411</v>
      </c>
    </row>
    <row r="954" customHeight="1" spans="1:3">
      <c r="A954" s="32">
        <v>2130701</v>
      </c>
      <c r="B954" s="32" t="s">
        <v>1083</v>
      </c>
      <c r="C954" s="31">
        <v>1574</v>
      </c>
    </row>
    <row r="955" customHeight="1" spans="1:3">
      <c r="A955" s="32">
        <v>2130704</v>
      </c>
      <c r="B955" s="32" t="s">
        <v>1084</v>
      </c>
      <c r="C955" s="31"/>
    </row>
    <row r="956" customHeight="1" spans="1:3">
      <c r="A956" s="32">
        <v>2130705</v>
      </c>
      <c r="B956" s="32" t="s">
        <v>1085</v>
      </c>
      <c r="C956" s="31">
        <v>1013</v>
      </c>
    </row>
    <row r="957" customHeight="1" spans="1:3">
      <c r="A957" s="32">
        <v>2130706</v>
      </c>
      <c r="B957" s="32" t="s">
        <v>1086</v>
      </c>
      <c r="C957" s="31">
        <v>1153</v>
      </c>
    </row>
    <row r="958" customHeight="1" spans="1:3">
      <c r="A958" s="32">
        <v>2130707</v>
      </c>
      <c r="B958" s="32" t="s">
        <v>1087</v>
      </c>
      <c r="C958" s="31">
        <v>659</v>
      </c>
    </row>
    <row r="959" customHeight="1" spans="1:3">
      <c r="A959" s="32">
        <v>2130799</v>
      </c>
      <c r="B959" s="32" t="s">
        <v>1088</v>
      </c>
      <c r="C959" s="31">
        <v>12</v>
      </c>
    </row>
    <row r="960" customHeight="1" spans="1:3">
      <c r="A960" s="32">
        <v>21308</v>
      </c>
      <c r="B960" s="30" t="s">
        <v>1089</v>
      </c>
      <c r="C960" s="31">
        <f>SUM(C961:C965)</f>
        <v>187</v>
      </c>
    </row>
    <row r="961" customHeight="1" spans="1:3">
      <c r="A961" s="32">
        <v>2130801</v>
      </c>
      <c r="B961" s="32" t="s">
        <v>1090</v>
      </c>
      <c r="C961" s="31"/>
    </row>
    <row r="962" customHeight="1" spans="1:3">
      <c r="A962" s="32">
        <v>2130803</v>
      </c>
      <c r="B962" s="32" t="s">
        <v>1091</v>
      </c>
      <c r="C962" s="31">
        <v>2</v>
      </c>
    </row>
    <row r="963" customHeight="1" spans="1:3">
      <c r="A963" s="32">
        <v>2130804</v>
      </c>
      <c r="B963" s="32" t="s">
        <v>1092</v>
      </c>
      <c r="C963" s="31">
        <v>185</v>
      </c>
    </row>
    <row r="964" customHeight="1" spans="1:3">
      <c r="A964" s="32">
        <v>2130805</v>
      </c>
      <c r="B964" s="32" t="s">
        <v>1093</v>
      </c>
      <c r="C964" s="31"/>
    </row>
    <row r="965" customHeight="1" spans="1:3">
      <c r="A965" s="32">
        <v>2130899</v>
      </c>
      <c r="B965" s="32" t="s">
        <v>1094</v>
      </c>
      <c r="C965" s="31"/>
    </row>
    <row r="966" customHeight="1" spans="1:3">
      <c r="A966" s="32">
        <v>21309</v>
      </c>
      <c r="B966" s="30" t="s">
        <v>1095</v>
      </c>
      <c r="C966" s="31">
        <f>SUM(C967:C968)</f>
        <v>7248</v>
      </c>
    </row>
    <row r="967" customHeight="1" spans="1:3">
      <c r="A967" s="32">
        <v>2130901</v>
      </c>
      <c r="B967" s="32" t="s">
        <v>1096</v>
      </c>
      <c r="C967" s="31"/>
    </row>
    <row r="968" customHeight="1" spans="1:3">
      <c r="A968" s="32">
        <v>2130999</v>
      </c>
      <c r="B968" s="32" t="s">
        <v>1097</v>
      </c>
      <c r="C968" s="31">
        <v>7248</v>
      </c>
    </row>
    <row r="969" customHeight="1" spans="1:3">
      <c r="A969" s="32">
        <v>21399</v>
      </c>
      <c r="B969" s="30" t="s">
        <v>1098</v>
      </c>
      <c r="C969" s="31">
        <f>C970+C971</f>
        <v>0</v>
      </c>
    </row>
    <row r="970" customHeight="1" spans="1:3">
      <c r="A970" s="32">
        <v>2139901</v>
      </c>
      <c r="B970" s="32" t="s">
        <v>1099</v>
      </c>
      <c r="C970" s="31"/>
    </row>
    <row r="971" customHeight="1" spans="1:3">
      <c r="A971" s="32">
        <v>2139999</v>
      </c>
      <c r="B971" s="32" t="s">
        <v>1100</v>
      </c>
      <c r="C971" s="31"/>
    </row>
    <row r="972" customHeight="1" spans="1:3">
      <c r="A972" s="32">
        <v>214</v>
      </c>
      <c r="B972" s="30" t="s">
        <v>235</v>
      </c>
      <c r="C972" s="31">
        <f>SUM(C973,C994,C1004,C1014,C1021)</f>
        <v>10336</v>
      </c>
    </row>
    <row r="973" customHeight="1" spans="1:3">
      <c r="A973" s="32">
        <v>21401</v>
      </c>
      <c r="B973" s="30" t="s">
        <v>1101</v>
      </c>
      <c r="C973" s="31">
        <f>SUM(C974:C993)</f>
        <v>10311</v>
      </c>
    </row>
    <row r="974" customHeight="1" spans="1:3">
      <c r="A974" s="32">
        <v>2140101</v>
      </c>
      <c r="B974" s="32" t="s">
        <v>388</v>
      </c>
      <c r="C974" s="31">
        <v>169</v>
      </c>
    </row>
    <row r="975" customHeight="1" spans="1:3">
      <c r="A975" s="32">
        <v>2140102</v>
      </c>
      <c r="B975" s="32" t="s">
        <v>389</v>
      </c>
      <c r="C975" s="31">
        <v>106</v>
      </c>
    </row>
    <row r="976" customHeight="1" spans="1:3">
      <c r="A976" s="32">
        <v>2140103</v>
      </c>
      <c r="B976" s="32" t="s">
        <v>390</v>
      </c>
      <c r="C976" s="31"/>
    </row>
    <row r="977" customHeight="1" spans="1:3">
      <c r="A977" s="32">
        <v>2140104</v>
      </c>
      <c r="B977" s="32" t="s">
        <v>1102</v>
      </c>
      <c r="C977" s="31">
        <v>6164</v>
      </c>
    </row>
    <row r="978" customHeight="1" spans="1:3">
      <c r="A978" s="32">
        <v>2140106</v>
      </c>
      <c r="B978" s="32" t="s">
        <v>1103</v>
      </c>
      <c r="C978" s="31"/>
    </row>
    <row r="979" customHeight="1" spans="1:3">
      <c r="A979" s="32">
        <v>2140109</v>
      </c>
      <c r="B979" s="32" t="s">
        <v>1104</v>
      </c>
      <c r="C979" s="31"/>
    </row>
    <row r="980" customHeight="1" spans="1:3">
      <c r="A980" s="32">
        <v>2140110</v>
      </c>
      <c r="B980" s="32" t="s">
        <v>1105</v>
      </c>
      <c r="C980" s="31"/>
    </row>
    <row r="981" customHeight="1" spans="1:3">
      <c r="A981" s="32">
        <v>2140112</v>
      </c>
      <c r="B981" s="32" t="s">
        <v>1106</v>
      </c>
      <c r="C981" s="31"/>
    </row>
    <row r="982" customHeight="1" spans="1:3">
      <c r="A982" s="32">
        <v>2140114</v>
      </c>
      <c r="B982" s="32" t="s">
        <v>1107</v>
      </c>
      <c r="C982" s="31"/>
    </row>
    <row r="983" customHeight="1" spans="1:3">
      <c r="A983" s="32">
        <v>2140122</v>
      </c>
      <c r="B983" s="32" t="s">
        <v>1108</v>
      </c>
      <c r="C983" s="31"/>
    </row>
    <row r="984" customHeight="1" spans="1:3">
      <c r="A984" s="32">
        <v>2140123</v>
      </c>
      <c r="B984" s="32" t="s">
        <v>1109</v>
      </c>
      <c r="C984" s="31"/>
    </row>
    <row r="985" customHeight="1" spans="1:3">
      <c r="A985" s="32">
        <v>2140127</v>
      </c>
      <c r="B985" s="32" t="s">
        <v>1110</v>
      </c>
      <c r="C985" s="31"/>
    </row>
    <row r="986" customHeight="1" spans="1:3">
      <c r="A986" s="32">
        <v>2140128</v>
      </c>
      <c r="B986" s="32" t="s">
        <v>1111</v>
      </c>
      <c r="C986" s="31"/>
    </row>
    <row r="987" customHeight="1" spans="1:3">
      <c r="A987" s="32">
        <v>2140129</v>
      </c>
      <c r="B987" s="32" t="s">
        <v>1112</v>
      </c>
      <c r="C987" s="31"/>
    </row>
    <row r="988" customHeight="1" spans="1:3">
      <c r="A988" s="32">
        <v>2140130</v>
      </c>
      <c r="B988" s="32" t="s">
        <v>1113</v>
      </c>
      <c r="C988" s="31"/>
    </row>
    <row r="989" customHeight="1" spans="1:3">
      <c r="A989" s="32">
        <v>2140131</v>
      </c>
      <c r="B989" s="32" t="s">
        <v>1114</v>
      </c>
      <c r="C989" s="31"/>
    </row>
    <row r="990" customHeight="1" spans="1:3">
      <c r="A990" s="32">
        <v>2140133</v>
      </c>
      <c r="B990" s="32" t="s">
        <v>1115</v>
      </c>
      <c r="C990" s="31"/>
    </row>
    <row r="991" customHeight="1" spans="1:3">
      <c r="A991" s="32">
        <v>2140136</v>
      </c>
      <c r="B991" s="32" t="s">
        <v>1116</v>
      </c>
      <c r="C991" s="31"/>
    </row>
    <row r="992" customHeight="1" spans="1:3">
      <c r="A992" s="32">
        <v>2140138</v>
      </c>
      <c r="B992" s="32" t="s">
        <v>1117</v>
      </c>
      <c r="C992" s="31"/>
    </row>
    <row r="993" customHeight="1" spans="1:3">
      <c r="A993" s="32">
        <v>2140199</v>
      </c>
      <c r="B993" s="32" t="s">
        <v>1118</v>
      </c>
      <c r="C993" s="31">
        <v>3872</v>
      </c>
    </row>
    <row r="994" customHeight="1" spans="1:3">
      <c r="A994" s="32">
        <v>21402</v>
      </c>
      <c r="B994" s="30" t="s">
        <v>1119</v>
      </c>
      <c r="C994" s="31">
        <f>SUM(C995:C1003)</f>
        <v>0</v>
      </c>
    </row>
    <row r="995" customHeight="1" spans="1:3">
      <c r="A995" s="32">
        <v>2140201</v>
      </c>
      <c r="B995" s="32" t="s">
        <v>388</v>
      </c>
      <c r="C995" s="31"/>
    </row>
    <row r="996" customHeight="1" spans="1:3">
      <c r="A996" s="32">
        <v>2140202</v>
      </c>
      <c r="B996" s="32" t="s">
        <v>389</v>
      </c>
      <c r="C996" s="31"/>
    </row>
    <row r="997" customHeight="1" spans="1:3">
      <c r="A997" s="32">
        <v>2140203</v>
      </c>
      <c r="B997" s="32" t="s">
        <v>390</v>
      </c>
      <c r="C997" s="31"/>
    </row>
    <row r="998" customHeight="1" spans="1:3">
      <c r="A998" s="32">
        <v>2140204</v>
      </c>
      <c r="B998" s="32" t="s">
        <v>1120</v>
      </c>
      <c r="C998" s="31"/>
    </row>
    <row r="999" customHeight="1" spans="1:3">
      <c r="A999" s="32">
        <v>2140205</v>
      </c>
      <c r="B999" s="32" t="s">
        <v>1121</v>
      </c>
      <c r="C999" s="31"/>
    </row>
    <row r="1000" customHeight="1" spans="1:3">
      <c r="A1000" s="32">
        <v>2140206</v>
      </c>
      <c r="B1000" s="32" t="s">
        <v>1122</v>
      </c>
      <c r="C1000" s="31"/>
    </row>
    <row r="1001" customHeight="1" spans="1:3">
      <c r="A1001" s="32">
        <v>2140207</v>
      </c>
      <c r="B1001" s="32" t="s">
        <v>1123</v>
      </c>
      <c r="C1001" s="31"/>
    </row>
    <row r="1002" customHeight="1" spans="1:3">
      <c r="A1002" s="32">
        <v>2140208</v>
      </c>
      <c r="B1002" s="32" t="s">
        <v>1124</v>
      </c>
      <c r="C1002" s="31"/>
    </row>
    <row r="1003" customHeight="1" spans="1:3">
      <c r="A1003" s="32">
        <v>2140299</v>
      </c>
      <c r="B1003" s="32" t="s">
        <v>1125</v>
      </c>
      <c r="C1003" s="31"/>
    </row>
    <row r="1004" customHeight="1" spans="1:3">
      <c r="A1004" s="32">
        <v>21403</v>
      </c>
      <c r="B1004" s="30" t="s">
        <v>1126</v>
      </c>
      <c r="C1004" s="31">
        <f>SUM(C1005:C1013)</f>
        <v>0</v>
      </c>
    </row>
    <row r="1005" customHeight="1" spans="1:3">
      <c r="A1005" s="32">
        <v>2140301</v>
      </c>
      <c r="B1005" s="32" t="s">
        <v>388</v>
      </c>
      <c r="C1005" s="31"/>
    </row>
    <row r="1006" customHeight="1" spans="1:3">
      <c r="A1006" s="32">
        <v>2140302</v>
      </c>
      <c r="B1006" s="32" t="s">
        <v>389</v>
      </c>
      <c r="C1006" s="31"/>
    </row>
    <row r="1007" customHeight="1" spans="1:3">
      <c r="A1007" s="32">
        <v>2140303</v>
      </c>
      <c r="B1007" s="32" t="s">
        <v>390</v>
      </c>
      <c r="C1007" s="31"/>
    </row>
    <row r="1008" customHeight="1" spans="1:3">
      <c r="A1008" s="32">
        <v>2140304</v>
      </c>
      <c r="B1008" s="32" t="s">
        <v>1127</v>
      </c>
      <c r="C1008" s="31"/>
    </row>
    <row r="1009" customHeight="1" spans="1:3">
      <c r="A1009" s="32">
        <v>2140305</v>
      </c>
      <c r="B1009" s="32" t="s">
        <v>1128</v>
      </c>
      <c r="C1009" s="31"/>
    </row>
    <row r="1010" customHeight="1" spans="1:3">
      <c r="A1010" s="32">
        <v>2140306</v>
      </c>
      <c r="B1010" s="32" t="s">
        <v>1129</v>
      </c>
      <c r="C1010" s="31"/>
    </row>
    <row r="1011" customHeight="1" spans="1:3">
      <c r="A1011" s="32">
        <v>2140307</v>
      </c>
      <c r="B1011" s="32" t="s">
        <v>1130</v>
      </c>
      <c r="C1011" s="31"/>
    </row>
    <row r="1012" customHeight="1" spans="1:3">
      <c r="A1012" s="32">
        <v>2140308</v>
      </c>
      <c r="B1012" s="32" t="s">
        <v>1131</v>
      </c>
      <c r="C1012" s="31"/>
    </row>
    <row r="1013" customHeight="1" spans="1:3">
      <c r="A1013" s="32">
        <v>2140399</v>
      </c>
      <c r="B1013" s="32" t="s">
        <v>1132</v>
      </c>
      <c r="C1013" s="31"/>
    </row>
    <row r="1014" customHeight="1" spans="1:3">
      <c r="A1014" s="32">
        <v>21405</v>
      </c>
      <c r="B1014" s="30" t="s">
        <v>1133</v>
      </c>
      <c r="C1014" s="31">
        <f>SUM(C1015:C1020)</f>
        <v>0</v>
      </c>
    </row>
    <row r="1015" customHeight="1" spans="1:3">
      <c r="A1015" s="32">
        <v>2140501</v>
      </c>
      <c r="B1015" s="32" t="s">
        <v>388</v>
      </c>
      <c r="C1015" s="31"/>
    </row>
    <row r="1016" customHeight="1" spans="1:3">
      <c r="A1016" s="32">
        <v>2140502</v>
      </c>
      <c r="B1016" s="32" t="s">
        <v>389</v>
      </c>
      <c r="C1016" s="31"/>
    </row>
    <row r="1017" customHeight="1" spans="1:3">
      <c r="A1017" s="32">
        <v>2140503</v>
      </c>
      <c r="B1017" s="32" t="s">
        <v>390</v>
      </c>
      <c r="C1017" s="31"/>
    </row>
    <row r="1018" customHeight="1" spans="1:3">
      <c r="A1018" s="32">
        <v>2140504</v>
      </c>
      <c r="B1018" s="32" t="s">
        <v>1124</v>
      </c>
      <c r="C1018" s="31"/>
    </row>
    <row r="1019" customHeight="1" spans="1:3">
      <c r="A1019" s="32">
        <v>2140505</v>
      </c>
      <c r="B1019" s="32" t="s">
        <v>1134</v>
      </c>
      <c r="C1019" s="31"/>
    </row>
    <row r="1020" customHeight="1" spans="1:3">
      <c r="A1020" s="32">
        <v>2140599</v>
      </c>
      <c r="B1020" s="32" t="s">
        <v>1135</v>
      </c>
      <c r="C1020" s="31"/>
    </row>
    <row r="1021" customHeight="1" spans="1:3">
      <c r="A1021" s="32">
        <v>21499</v>
      </c>
      <c r="B1021" s="30" t="s">
        <v>1136</v>
      </c>
      <c r="C1021" s="31">
        <f>SUM(C1022:C1023)</f>
        <v>25</v>
      </c>
    </row>
    <row r="1022" customHeight="1" spans="1:3">
      <c r="A1022" s="32">
        <v>2149901</v>
      </c>
      <c r="B1022" s="32" t="s">
        <v>1137</v>
      </c>
      <c r="C1022" s="31"/>
    </row>
    <row r="1023" customHeight="1" spans="1:3">
      <c r="A1023" s="32">
        <v>2149999</v>
      </c>
      <c r="B1023" s="32" t="s">
        <v>1138</v>
      </c>
      <c r="C1023" s="31">
        <v>25</v>
      </c>
    </row>
    <row r="1024" customHeight="1" spans="1:3">
      <c r="A1024" s="32">
        <v>215</v>
      </c>
      <c r="B1024" s="30" t="s">
        <v>236</v>
      </c>
      <c r="C1024" s="31">
        <f>SUM(C1025,C1035,C1051,C1056,C1067,C1074,C1082)</f>
        <v>48943</v>
      </c>
    </row>
    <row r="1025" customHeight="1" spans="1:3">
      <c r="A1025" s="32">
        <v>21501</v>
      </c>
      <c r="B1025" s="30" t="s">
        <v>1139</v>
      </c>
      <c r="C1025" s="31">
        <f>SUM(C1026:C1034)</f>
        <v>0</v>
      </c>
    </row>
    <row r="1026" customHeight="1" spans="1:3">
      <c r="A1026" s="32">
        <v>2150101</v>
      </c>
      <c r="B1026" s="32" t="s">
        <v>388</v>
      </c>
      <c r="C1026" s="31"/>
    </row>
    <row r="1027" customHeight="1" spans="1:3">
      <c r="A1027" s="32">
        <v>2150102</v>
      </c>
      <c r="B1027" s="32" t="s">
        <v>389</v>
      </c>
      <c r="C1027" s="31"/>
    </row>
    <row r="1028" customHeight="1" spans="1:3">
      <c r="A1028" s="32">
        <v>2150103</v>
      </c>
      <c r="B1028" s="32" t="s">
        <v>390</v>
      </c>
      <c r="C1028" s="31"/>
    </row>
    <row r="1029" customHeight="1" spans="1:3">
      <c r="A1029" s="32">
        <v>2150104</v>
      </c>
      <c r="B1029" s="32" t="s">
        <v>1140</v>
      </c>
      <c r="C1029" s="31"/>
    </row>
    <row r="1030" customHeight="1" spans="1:3">
      <c r="A1030" s="32">
        <v>2150105</v>
      </c>
      <c r="B1030" s="32" t="s">
        <v>1141</v>
      </c>
      <c r="C1030" s="31"/>
    </row>
    <row r="1031" customHeight="1" spans="1:3">
      <c r="A1031" s="32">
        <v>2150106</v>
      </c>
      <c r="B1031" s="32" t="s">
        <v>1142</v>
      </c>
      <c r="C1031" s="31"/>
    </row>
    <row r="1032" customHeight="1" spans="1:3">
      <c r="A1032" s="32">
        <v>2150107</v>
      </c>
      <c r="B1032" s="32" t="s">
        <v>1143</v>
      </c>
      <c r="C1032" s="31"/>
    </row>
    <row r="1033" customHeight="1" spans="1:3">
      <c r="A1033" s="32">
        <v>2150108</v>
      </c>
      <c r="B1033" s="32" t="s">
        <v>1144</v>
      </c>
      <c r="C1033" s="31"/>
    </row>
    <row r="1034" customHeight="1" spans="1:3">
      <c r="A1034" s="32">
        <v>2150199</v>
      </c>
      <c r="B1034" s="32" t="s">
        <v>1145</v>
      </c>
      <c r="C1034" s="31"/>
    </row>
    <row r="1035" customHeight="1" spans="1:3">
      <c r="A1035" s="32">
        <v>21502</v>
      </c>
      <c r="B1035" s="30" t="s">
        <v>1146</v>
      </c>
      <c r="C1035" s="31">
        <f>SUM(C1036:C1050)</f>
        <v>0</v>
      </c>
    </row>
    <row r="1036" customHeight="1" spans="1:3">
      <c r="A1036" s="32">
        <v>2150201</v>
      </c>
      <c r="B1036" s="32" t="s">
        <v>388</v>
      </c>
      <c r="C1036" s="31"/>
    </row>
    <row r="1037" customHeight="1" spans="1:3">
      <c r="A1037" s="32">
        <v>2150202</v>
      </c>
      <c r="B1037" s="32" t="s">
        <v>389</v>
      </c>
      <c r="C1037" s="31"/>
    </row>
    <row r="1038" customHeight="1" spans="1:3">
      <c r="A1038" s="32">
        <v>2150203</v>
      </c>
      <c r="B1038" s="32" t="s">
        <v>390</v>
      </c>
      <c r="C1038" s="31"/>
    </row>
    <row r="1039" customHeight="1" spans="1:3">
      <c r="A1039" s="32">
        <v>2150204</v>
      </c>
      <c r="B1039" s="32" t="s">
        <v>1147</v>
      </c>
      <c r="C1039" s="31"/>
    </row>
    <row r="1040" customHeight="1" spans="1:3">
      <c r="A1040" s="32">
        <v>2150205</v>
      </c>
      <c r="B1040" s="32" t="s">
        <v>1148</v>
      </c>
      <c r="C1040" s="31"/>
    </row>
    <row r="1041" customHeight="1" spans="1:3">
      <c r="A1041" s="32">
        <v>2150206</v>
      </c>
      <c r="B1041" s="32" t="s">
        <v>1149</v>
      </c>
      <c r="C1041" s="31"/>
    </row>
    <row r="1042" customHeight="1" spans="1:3">
      <c r="A1042" s="32">
        <v>2150207</v>
      </c>
      <c r="B1042" s="32" t="s">
        <v>1150</v>
      </c>
      <c r="C1042" s="31"/>
    </row>
    <row r="1043" customHeight="1" spans="1:3">
      <c r="A1043" s="32">
        <v>2150208</v>
      </c>
      <c r="B1043" s="32" t="s">
        <v>1151</v>
      </c>
      <c r="C1043" s="31"/>
    </row>
    <row r="1044" customHeight="1" spans="1:3">
      <c r="A1044" s="32">
        <v>2150209</v>
      </c>
      <c r="B1044" s="32" t="s">
        <v>1152</v>
      </c>
      <c r="C1044" s="31"/>
    </row>
    <row r="1045" customHeight="1" spans="1:3">
      <c r="A1045" s="32">
        <v>2150210</v>
      </c>
      <c r="B1045" s="32" t="s">
        <v>1153</v>
      </c>
      <c r="C1045" s="31"/>
    </row>
    <row r="1046" customHeight="1" spans="1:3">
      <c r="A1046" s="32">
        <v>2150212</v>
      </c>
      <c r="B1046" s="32" t="s">
        <v>1154</v>
      </c>
      <c r="C1046" s="31"/>
    </row>
    <row r="1047" customHeight="1" spans="1:3">
      <c r="A1047" s="32">
        <v>2150213</v>
      </c>
      <c r="B1047" s="32" t="s">
        <v>1155</v>
      </c>
      <c r="C1047" s="31"/>
    </row>
    <row r="1048" customHeight="1" spans="1:3">
      <c r="A1048" s="32">
        <v>2150214</v>
      </c>
      <c r="B1048" s="32" t="s">
        <v>1156</v>
      </c>
      <c r="C1048" s="31"/>
    </row>
    <row r="1049" customHeight="1" spans="1:3">
      <c r="A1049" s="32">
        <v>2150215</v>
      </c>
      <c r="B1049" s="32" t="s">
        <v>1157</v>
      </c>
      <c r="C1049" s="31"/>
    </row>
    <row r="1050" customHeight="1" spans="1:3">
      <c r="A1050" s="32">
        <v>2150299</v>
      </c>
      <c r="B1050" s="32" t="s">
        <v>1158</v>
      </c>
      <c r="C1050" s="31"/>
    </row>
    <row r="1051" customHeight="1" spans="1:3">
      <c r="A1051" s="32">
        <v>21503</v>
      </c>
      <c r="B1051" s="30" t="s">
        <v>1159</v>
      </c>
      <c r="C1051" s="31">
        <f>SUM(C1052:C1055)</f>
        <v>0</v>
      </c>
    </row>
    <row r="1052" customHeight="1" spans="1:3">
      <c r="A1052" s="32">
        <v>2150301</v>
      </c>
      <c r="B1052" s="32" t="s">
        <v>388</v>
      </c>
      <c r="C1052" s="31"/>
    </row>
    <row r="1053" customHeight="1" spans="1:3">
      <c r="A1053" s="32">
        <v>2150302</v>
      </c>
      <c r="B1053" s="32" t="s">
        <v>389</v>
      </c>
      <c r="C1053" s="31"/>
    </row>
    <row r="1054" customHeight="1" spans="1:3">
      <c r="A1054" s="32">
        <v>2150303</v>
      </c>
      <c r="B1054" s="32" t="s">
        <v>390</v>
      </c>
      <c r="C1054" s="31"/>
    </row>
    <row r="1055" customHeight="1" spans="1:3">
      <c r="A1055" s="32">
        <v>2150399</v>
      </c>
      <c r="B1055" s="32" t="s">
        <v>1160</v>
      </c>
      <c r="C1055" s="31"/>
    </row>
    <row r="1056" customHeight="1" spans="1:3">
      <c r="A1056" s="32">
        <v>21505</v>
      </c>
      <c r="B1056" s="30" t="s">
        <v>1161</v>
      </c>
      <c r="C1056" s="31">
        <f>SUM(C1057:C1066)</f>
        <v>454</v>
      </c>
    </row>
    <row r="1057" customHeight="1" spans="1:3">
      <c r="A1057" s="32">
        <v>2150501</v>
      </c>
      <c r="B1057" s="32" t="s">
        <v>388</v>
      </c>
      <c r="C1057" s="31">
        <v>160</v>
      </c>
    </row>
    <row r="1058" customHeight="1" spans="1:3">
      <c r="A1058" s="32">
        <v>2150502</v>
      </c>
      <c r="B1058" s="32" t="s">
        <v>389</v>
      </c>
      <c r="C1058" s="31"/>
    </row>
    <row r="1059" customHeight="1" spans="1:3">
      <c r="A1059" s="32">
        <v>2150503</v>
      </c>
      <c r="B1059" s="32" t="s">
        <v>390</v>
      </c>
      <c r="C1059" s="31"/>
    </row>
    <row r="1060" customHeight="1" spans="1:3">
      <c r="A1060" s="32">
        <v>2150505</v>
      </c>
      <c r="B1060" s="32" t="s">
        <v>1162</v>
      </c>
      <c r="C1060" s="31"/>
    </row>
    <row r="1061" customHeight="1" spans="1:3">
      <c r="A1061" s="32">
        <v>2150507</v>
      </c>
      <c r="B1061" s="32" t="s">
        <v>1163</v>
      </c>
      <c r="C1061" s="31"/>
    </row>
    <row r="1062" customHeight="1" spans="1:3">
      <c r="A1062" s="32">
        <v>2150508</v>
      </c>
      <c r="B1062" s="32" t="s">
        <v>1164</v>
      </c>
      <c r="C1062" s="31"/>
    </row>
    <row r="1063" customHeight="1" spans="1:3">
      <c r="A1063" s="32">
        <v>2150516</v>
      </c>
      <c r="B1063" s="32" t="s">
        <v>1165</v>
      </c>
      <c r="C1063" s="31"/>
    </row>
    <row r="1064" customHeight="1" spans="1:3">
      <c r="A1064" s="32">
        <v>2150517</v>
      </c>
      <c r="B1064" s="32" t="s">
        <v>1166</v>
      </c>
      <c r="C1064" s="31"/>
    </row>
    <row r="1065" customHeight="1" spans="1:3">
      <c r="A1065" s="32">
        <v>2150550</v>
      </c>
      <c r="B1065" s="32" t="s">
        <v>397</v>
      </c>
      <c r="C1065" s="31"/>
    </row>
    <row r="1066" customHeight="1" spans="1:3">
      <c r="A1066" s="32">
        <v>2150599</v>
      </c>
      <c r="B1066" s="32" t="s">
        <v>1167</v>
      </c>
      <c r="C1066" s="31">
        <v>294</v>
      </c>
    </row>
    <row r="1067" customHeight="1" spans="1:3">
      <c r="A1067" s="32">
        <v>21507</v>
      </c>
      <c r="B1067" s="30" t="s">
        <v>1168</v>
      </c>
      <c r="C1067" s="31">
        <f>SUM(C1068:C1073)</f>
        <v>0</v>
      </c>
    </row>
    <row r="1068" customHeight="1" spans="1:3">
      <c r="A1068" s="32">
        <v>2150701</v>
      </c>
      <c r="B1068" s="32" t="s">
        <v>388</v>
      </c>
      <c r="C1068" s="31"/>
    </row>
    <row r="1069" customHeight="1" spans="1:3">
      <c r="A1069" s="32">
        <v>2150702</v>
      </c>
      <c r="B1069" s="32" t="s">
        <v>389</v>
      </c>
      <c r="C1069" s="31"/>
    </row>
    <row r="1070" customHeight="1" spans="1:3">
      <c r="A1070" s="32">
        <v>2150703</v>
      </c>
      <c r="B1070" s="32" t="s">
        <v>390</v>
      </c>
      <c r="C1070" s="31"/>
    </row>
    <row r="1071" customHeight="1" spans="1:3">
      <c r="A1071" s="32">
        <v>2150704</v>
      </c>
      <c r="B1071" s="32" t="s">
        <v>1169</v>
      </c>
      <c r="C1071" s="31"/>
    </row>
    <row r="1072" customHeight="1" spans="1:3">
      <c r="A1072" s="32">
        <v>2150705</v>
      </c>
      <c r="B1072" s="32" t="s">
        <v>1170</v>
      </c>
      <c r="C1072" s="31"/>
    </row>
    <row r="1073" customHeight="1" spans="1:3">
      <c r="A1073" s="32">
        <v>2150799</v>
      </c>
      <c r="B1073" s="32" t="s">
        <v>1171</v>
      </c>
      <c r="C1073" s="31"/>
    </row>
    <row r="1074" customHeight="1" spans="1:3">
      <c r="A1074" s="32">
        <v>21508</v>
      </c>
      <c r="B1074" s="30" t="s">
        <v>1172</v>
      </c>
      <c r="C1074" s="31">
        <f>SUM(C1075:C1081)</f>
        <v>48151</v>
      </c>
    </row>
    <row r="1075" customHeight="1" spans="1:3">
      <c r="A1075" s="32">
        <v>2150801</v>
      </c>
      <c r="B1075" s="32" t="s">
        <v>388</v>
      </c>
      <c r="C1075" s="31"/>
    </row>
    <row r="1076" customHeight="1" spans="1:3">
      <c r="A1076" s="32">
        <v>2150802</v>
      </c>
      <c r="B1076" s="32" t="s">
        <v>389</v>
      </c>
      <c r="C1076" s="31"/>
    </row>
    <row r="1077" customHeight="1" spans="1:3">
      <c r="A1077" s="32">
        <v>2150803</v>
      </c>
      <c r="B1077" s="32" t="s">
        <v>390</v>
      </c>
      <c r="C1077" s="31"/>
    </row>
    <row r="1078" customHeight="1" spans="1:3">
      <c r="A1078" s="32">
        <v>2150804</v>
      </c>
      <c r="B1078" s="32" t="s">
        <v>1173</v>
      </c>
      <c r="C1078" s="31"/>
    </row>
    <row r="1079" customHeight="1" spans="1:3">
      <c r="A1079" s="32">
        <v>2150805</v>
      </c>
      <c r="B1079" s="32" t="s">
        <v>1174</v>
      </c>
      <c r="C1079" s="31"/>
    </row>
    <row r="1080" customHeight="1" spans="1:3">
      <c r="A1080" s="32">
        <v>2150806</v>
      </c>
      <c r="B1080" s="32" t="s">
        <v>1175</v>
      </c>
      <c r="C1080" s="31"/>
    </row>
    <row r="1081" customHeight="1" spans="1:3">
      <c r="A1081" s="32">
        <v>2150899</v>
      </c>
      <c r="B1081" s="32" t="s">
        <v>1176</v>
      </c>
      <c r="C1081" s="31">
        <v>48151</v>
      </c>
    </row>
    <row r="1082" customHeight="1" spans="1:3">
      <c r="A1082" s="32">
        <v>21599</v>
      </c>
      <c r="B1082" s="30" t="s">
        <v>1177</v>
      </c>
      <c r="C1082" s="31">
        <f>SUM(C1083:C1087)</f>
        <v>338</v>
      </c>
    </row>
    <row r="1083" customHeight="1" spans="1:3">
      <c r="A1083" s="32">
        <v>2159901</v>
      </c>
      <c r="B1083" s="32" t="s">
        <v>1178</v>
      </c>
      <c r="C1083" s="31"/>
    </row>
    <row r="1084" customHeight="1" spans="1:3">
      <c r="A1084" s="32">
        <v>2159904</v>
      </c>
      <c r="B1084" s="32" t="s">
        <v>1179</v>
      </c>
      <c r="C1084" s="31"/>
    </row>
    <row r="1085" customHeight="1" spans="1:3">
      <c r="A1085" s="32">
        <v>2159905</v>
      </c>
      <c r="B1085" s="32" t="s">
        <v>1180</v>
      </c>
      <c r="C1085" s="31"/>
    </row>
    <row r="1086" customHeight="1" spans="1:3">
      <c r="A1086" s="32">
        <v>2159906</v>
      </c>
      <c r="B1086" s="32" t="s">
        <v>1181</v>
      </c>
      <c r="C1086" s="31"/>
    </row>
    <row r="1087" customHeight="1" spans="1:3">
      <c r="A1087" s="32">
        <v>2159999</v>
      </c>
      <c r="B1087" s="32" t="s">
        <v>1182</v>
      </c>
      <c r="C1087" s="31">
        <v>338</v>
      </c>
    </row>
    <row r="1088" customHeight="1" spans="1:3">
      <c r="A1088" s="32">
        <v>216</v>
      </c>
      <c r="B1088" s="30" t="s">
        <v>1183</v>
      </c>
      <c r="C1088" s="31">
        <f>SUM(C1089,C1099,C1105)</f>
        <v>134</v>
      </c>
    </row>
    <row r="1089" customHeight="1" spans="1:3">
      <c r="A1089" s="32">
        <v>21602</v>
      </c>
      <c r="B1089" s="30" t="s">
        <v>1184</v>
      </c>
      <c r="C1089" s="31">
        <f>SUM(C1090:C1098)</f>
        <v>130</v>
      </c>
    </row>
    <row r="1090" customHeight="1" spans="1:3">
      <c r="A1090" s="32">
        <v>2160201</v>
      </c>
      <c r="B1090" s="32" t="s">
        <v>388</v>
      </c>
      <c r="C1090" s="31">
        <v>105</v>
      </c>
    </row>
    <row r="1091" customHeight="1" spans="1:3">
      <c r="A1091" s="32">
        <v>2160202</v>
      </c>
      <c r="B1091" s="32" t="s">
        <v>389</v>
      </c>
      <c r="C1091" s="31"/>
    </row>
    <row r="1092" customHeight="1" spans="1:3">
      <c r="A1092" s="32">
        <v>2160203</v>
      </c>
      <c r="B1092" s="32" t="s">
        <v>390</v>
      </c>
      <c r="C1092" s="31"/>
    </row>
    <row r="1093" customHeight="1" spans="1:3">
      <c r="A1093" s="32">
        <v>2160216</v>
      </c>
      <c r="B1093" s="32" t="s">
        <v>1185</v>
      </c>
      <c r="C1093" s="31"/>
    </row>
    <row r="1094" customHeight="1" spans="1:3">
      <c r="A1094" s="32">
        <v>2160217</v>
      </c>
      <c r="B1094" s="32" t="s">
        <v>1186</v>
      </c>
      <c r="C1094" s="31"/>
    </row>
    <row r="1095" customHeight="1" spans="1:3">
      <c r="A1095" s="32">
        <v>2160218</v>
      </c>
      <c r="B1095" s="32" t="s">
        <v>1187</v>
      </c>
      <c r="C1095" s="31"/>
    </row>
    <row r="1096" customHeight="1" spans="1:3">
      <c r="A1096" s="32">
        <v>2160219</v>
      </c>
      <c r="B1096" s="32" t="s">
        <v>1188</v>
      </c>
      <c r="C1096" s="31"/>
    </row>
    <row r="1097" customHeight="1" spans="1:3">
      <c r="A1097" s="32">
        <v>2160250</v>
      </c>
      <c r="B1097" s="32" t="s">
        <v>397</v>
      </c>
      <c r="C1097" s="31"/>
    </row>
    <row r="1098" customHeight="1" spans="1:3">
      <c r="A1098" s="32">
        <v>2160299</v>
      </c>
      <c r="B1098" s="32" t="s">
        <v>1189</v>
      </c>
      <c r="C1098" s="31">
        <v>25</v>
      </c>
    </row>
    <row r="1099" customHeight="1" spans="1:3">
      <c r="A1099" s="32">
        <v>21606</v>
      </c>
      <c r="B1099" s="30" t="s">
        <v>1190</v>
      </c>
      <c r="C1099" s="31">
        <f>SUM(C1100:C1104)</f>
        <v>4</v>
      </c>
    </row>
    <row r="1100" customHeight="1" spans="1:3">
      <c r="A1100" s="32">
        <v>2160601</v>
      </c>
      <c r="B1100" s="32" t="s">
        <v>388</v>
      </c>
      <c r="C1100" s="31"/>
    </row>
    <row r="1101" customHeight="1" spans="1:3">
      <c r="A1101" s="32">
        <v>2160602</v>
      </c>
      <c r="B1101" s="32" t="s">
        <v>389</v>
      </c>
      <c r="C1101" s="31"/>
    </row>
    <row r="1102" customHeight="1" spans="1:3">
      <c r="A1102" s="32">
        <v>2160603</v>
      </c>
      <c r="B1102" s="32" t="s">
        <v>390</v>
      </c>
      <c r="C1102" s="31"/>
    </row>
    <row r="1103" customHeight="1" spans="1:3">
      <c r="A1103" s="32">
        <v>2160607</v>
      </c>
      <c r="B1103" s="32" t="s">
        <v>1191</v>
      </c>
      <c r="C1103" s="31"/>
    </row>
    <row r="1104" customHeight="1" spans="1:3">
      <c r="A1104" s="32">
        <v>2160699</v>
      </c>
      <c r="B1104" s="32" t="s">
        <v>1192</v>
      </c>
      <c r="C1104" s="31">
        <v>4</v>
      </c>
    </row>
    <row r="1105" customHeight="1" spans="1:3">
      <c r="A1105" s="32">
        <v>21699</v>
      </c>
      <c r="B1105" s="30" t="s">
        <v>1193</v>
      </c>
      <c r="C1105" s="31">
        <f>SUM(C1106:C1107)</f>
        <v>0</v>
      </c>
    </row>
    <row r="1106" customHeight="1" spans="1:3">
      <c r="A1106" s="32">
        <v>2169901</v>
      </c>
      <c r="B1106" s="32" t="s">
        <v>1194</v>
      </c>
      <c r="C1106" s="31"/>
    </row>
    <row r="1107" customHeight="1" spans="1:3">
      <c r="A1107" s="32">
        <v>2169999</v>
      </c>
      <c r="B1107" s="32" t="s">
        <v>1195</v>
      </c>
      <c r="C1107" s="31"/>
    </row>
    <row r="1108" customHeight="1" spans="1:3">
      <c r="A1108" s="32">
        <v>217</v>
      </c>
      <c r="B1108" s="30" t="s">
        <v>1196</v>
      </c>
      <c r="C1108" s="31">
        <f>SUM(C1109,C1116,C1126,C1132,C1135)</f>
        <v>30</v>
      </c>
    </row>
    <row r="1109" customHeight="1" spans="1:3">
      <c r="A1109" s="32">
        <v>21701</v>
      </c>
      <c r="B1109" s="30" t="s">
        <v>1197</v>
      </c>
      <c r="C1109" s="31">
        <f>SUM(C1110:C1115)</f>
        <v>0</v>
      </c>
    </row>
    <row r="1110" customHeight="1" spans="1:3">
      <c r="A1110" s="32">
        <v>2170101</v>
      </c>
      <c r="B1110" s="32" t="s">
        <v>388</v>
      </c>
      <c r="C1110" s="31"/>
    </row>
    <row r="1111" customHeight="1" spans="1:3">
      <c r="A1111" s="32">
        <v>2170102</v>
      </c>
      <c r="B1111" s="32" t="s">
        <v>389</v>
      </c>
      <c r="C1111" s="31"/>
    </row>
    <row r="1112" customHeight="1" spans="1:3">
      <c r="A1112" s="32">
        <v>2170103</v>
      </c>
      <c r="B1112" s="32" t="s">
        <v>390</v>
      </c>
      <c r="C1112" s="31"/>
    </row>
    <row r="1113" customHeight="1" spans="1:3">
      <c r="A1113" s="32">
        <v>2170104</v>
      </c>
      <c r="B1113" s="32" t="s">
        <v>1198</v>
      </c>
      <c r="C1113" s="31"/>
    </row>
    <row r="1114" customHeight="1" spans="1:3">
      <c r="A1114" s="32">
        <v>2170150</v>
      </c>
      <c r="B1114" s="32" t="s">
        <v>397</v>
      </c>
      <c r="C1114" s="31"/>
    </row>
    <row r="1115" customHeight="1" spans="1:3">
      <c r="A1115" s="32">
        <v>2170199</v>
      </c>
      <c r="B1115" s="32" t="s">
        <v>1199</v>
      </c>
      <c r="C1115" s="31"/>
    </row>
    <row r="1116" customHeight="1" spans="1:3">
      <c r="A1116" s="32">
        <v>21702</v>
      </c>
      <c r="B1116" s="30" t="s">
        <v>1200</v>
      </c>
      <c r="C1116" s="31">
        <f>SUM(C1117:C1125)</f>
        <v>0</v>
      </c>
    </row>
    <row r="1117" customHeight="1" spans="1:3">
      <c r="A1117" s="32">
        <v>2170201</v>
      </c>
      <c r="B1117" s="32" t="s">
        <v>1201</v>
      </c>
      <c r="C1117" s="31"/>
    </row>
    <row r="1118" customHeight="1" spans="1:3">
      <c r="A1118" s="32">
        <v>2170202</v>
      </c>
      <c r="B1118" s="32" t="s">
        <v>1202</v>
      </c>
      <c r="C1118" s="31"/>
    </row>
    <row r="1119" customHeight="1" spans="1:3">
      <c r="A1119" s="32">
        <v>2170203</v>
      </c>
      <c r="B1119" s="32" t="s">
        <v>1203</v>
      </c>
      <c r="C1119" s="31"/>
    </row>
    <row r="1120" customHeight="1" spans="1:3">
      <c r="A1120" s="32">
        <v>2170204</v>
      </c>
      <c r="B1120" s="32" t="s">
        <v>1204</v>
      </c>
      <c r="C1120" s="31"/>
    </row>
    <row r="1121" customHeight="1" spans="1:3">
      <c r="A1121" s="32">
        <v>2170205</v>
      </c>
      <c r="B1121" s="32" t="s">
        <v>1205</v>
      </c>
      <c r="C1121" s="31"/>
    </row>
    <row r="1122" customHeight="1" spans="1:3">
      <c r="A1122" s="32">
        <v>2170206</v>
      </c>
      <c r="B1122" s="32" t="s">
        <v>1206</v>
      </c>
      <c r="C1122" s="31"/>
    </row>
    <row r="1123" customHeight="1" spans="1:3">
      <c r="A1123" s="32">
        <v>2170207</v>
      </c>
      <c r="B1123" s="32" t="s">
        <v>1207</v>
      </c>
      <c r="C1123" s="31"/>
    </row>
    <row r="1124" customHeight="1" spans="1:3">
      <c r="A1124" s="32">
        <v>2170208</v>
      </c>
      <c r="B1124" s="32" t="s">
        <v>1208</v>
      </c>
      <c r="C1124" s="31"/>
    </row>
    <row r="1125" customHeight="1" spans="1:3">
      <c r="A1125" s="32">
        <v>2170299</v>
      </c>
      <c r="B1125" s="32" t="s">
        <v>1209</v>
      </c>
      <c r="C1125" s="31"/>
    </row>
    <row r="1126" customHeight="1" spans="1:3">
      <c r="A1126" s="32">
        <v>21703</v>
      </c>
      <c r="B1126" s="30" t="s">
        <v>1210</v>
      </c>
      <c r="C1126" s="31">
        <f>SUM(C1127:C1131)</f>
        <v>0</v>
      </c>
    </row>
    <row r="1127" customHeight="1" spans="1:3">
      <c r="A1127" s="32">
        <v>2170301</v>
      </c>
      <c r="B1127" s="32" t="s">
        <v>1211</v>
      </c>
      <c r="C1127" s="31"/>
    </row>
    <row r="1128" customHeight="1" spans="1:3">
      <c r="A1128" s="32">
        <v>2170302</v>
      </c>
      <c r="B1128" s="32" t="s">
        <v>1212</v>
      </c>
      <c r="C1128" s="31"/>
    </row>
    <row r="1129" customHeight="1" spans="1:3">
      <c r="A1129" s="32">
        <v>2170303</v>
      </c>
      <c r="B1129" s="32" t="s">
        <v>1213</v>
      </c>
      <c r="C1129" s="31"/>
    </row>
    <row r="1130" customHeight="1" spans="1:3">
      <c r="A1130" s="32">
        <v>2170304</v>
      </c>
      <c r="B1130" s="32" t="s">
        <v>1214</v>
      </c>
      <c r="C1130" s="31"/>
    </row>
    <row r="1131" customHeight="1" spans="1:3">
      <c r="A1131" s="32">
        <v>2170399</v>
      </c>
      <c r="B1131" s="32" t="s">
        <v>1215</v>
      </c>
      <c r="C1131" s="31"/>
    </row>
    <row r="1132" customHeight="1" spans="1:3">
      <c r="A1132" s="32">
        <v>21704</v>
      </c>
      <c r="B1132" s="30" t="s">
        <v>1216</v>
      </c>
      <c r="C1132" s="31">
        <f>SUM(C1133:C1134)</f>
        <v>0</v>
      </c>
    </row>
    <row r="1133" customHeight="1" spans="1:3">
      <c r="A1133" s="32">
        <v>2170401</v>
      </c>
      <c r="B1133" s="32" t="s">
        <v>1217</v>
      </c>
      <c r="C1133" s="31"/>
    </row>
    <row r="1134" customHeight="1" spans="1:3">
      <c r="A1134" s="32">
        <v>2170499</v>
      </c>
      <c r="B1134" s="32" t="s">
        <v>1218</v>
      </c>
      <c r="C1134" s="31"/>
    </row>
    <row r="1135" customHeight="1" spans="1:3">
      <c r="A1135" s="32">
        <v>21799</v>
      </c>
      <c r="B1135" s="30" t="s">
        <v>1219</v>
      </c>
      <c r="C1135" s="31">
        <f>SUM(C1136:C1137)</f>
        <v>30</v>
      </c>
    </row>
    <row r="1136" customHeight="1" spans="1:3">
      <c r="A1136" s="32">
        <v>2179902</v>
      </c>
      <c r="B1136" s="32" t="s">
        <v>1220</v>
      </c>
      <c r="C1136" s="31"/>
    </row>
    <row r="1137" customHeight="1" spans="1:3">
      <c r="A1137" s="32">
        <v>2179999</v>
      </c>
      <c r="B1137" s="32" t="s">
        <v>1221</v>
      </c>
      <c r="C1137" s="31">
        <v>30</v>
      </c>
    </row>
    <row r="1138" customHeight="1" spans="1:3">
      <c r="A1138" s="32">
        <v>219</v>
      </c>
      <c r="B1138" s="30" t="s">
        <v>1222</v>
      </c>
      <c r="C1138" s="31">
        <f>SUM(C1139:C1147)</f>
        <v>0</v>
      </c>
    </row>
    <row r="1139" customHeight="1" spans="1:3">
      <c r="A1139" s="32">
        <v>21901</v>
      </c>
      <c r="B1139" s="30" t="s">
        <v>1223</v>
      </c>
      <c r="C1139" s="31"/>
    </row>
    <row r="1140" customHeight="1" spans="1:3">
      <c r="A1140" s="32">
        <v>21902</v>
      </c>
      <c r="B1140" s="30" t="s">
        <v>1224</v>
      </c>
      <c r="C1140" s="31"/>
    </row>
    <row r="1141" customHeight="1" spans="1:3">
      <c r="A1141" s="32">
        <v>21903</v>
      </c>
      <c r="B1141" s="30" t="s">
        <v>1225</v>
      </c>
      <c r="C1141" s="31"/>
    </row>
    <row r="1142" customHeight="1" spans="1:3">
      <c r="A1142" s="32">
        <v>21904</v>
      </c>
      <c r="B1142" s="30" t="s">
        <v>1226</v>
      </c>
      <c r="C1142" s="31"/>
    </row>
    <row r="1143" customHeight="1" spans="1:3">
      <c r="A1143" s="32">
        <v>21905</v>
      </c>
      <c r="B1143" s="30" t="s">
        <v>1227</v>
      </c>
      <c r="C1143" s="31"/>
    </row>
    <row r="1144" customHeight="1" spans="1:3">
      <c r="A1144" s="32">
        <v>21906</v>
      </c>
      <c r="B1144" s="30" t="s">
        <v>1010</v>
      </c>
      <c r="C1144" s="31"/>
    </row>
    <row r="1145" customHeight="1" spans="1:3">
      <c r="A1145" s="32">
        <v>21907</v>
      </c>
      <c r="B1145" s="30" t="s">
        <v>1228</v>
      </c>
      <c r="C1145" s="31"/>
    </row>
    <row r="1146" customHeight="1" spans="1:3">
      <c r="A1146" s="32">
        <v>21908</v>
      </c>
      <c r="B1146" s="30" t="s">
        <v>1229</v>
      </c>
      <c r="C1146" s="31"/>
    </row>
    <row r="1147" customHeight="1" spans="1:3">
      <c r="A1147" s="32">
        <v>21999</v>
      </c>
      <c r="B1147" s="30" t="s">
        <v>126</v>
      </c>
      <c r="C1147" s="31"/>
    </row>
    <row r="1148" customHeight="1" spans="1:3">
      <c r="A1148" s="32">
        <v>220</v>
      </c>
      <c r="B1148" s="30" t="s">
        <v>237</v>
      </c>
      <c r="C1148" s="31">
        <f>SUM(C1149,C1176,C1191)</f>
        <v>5785</v>
      </c>
    </row>
    <row r="1149" customHeight="1" spans="1:3">
      <c r="A1149" s="32">
        <v>22001</v>
      </c>
      <c r="B1149" s="30" t="s">
        <v>1230</v>
      </c>
      <c r="C1149" s="31">
        <f>SUM(C1150:C1175)</f>
        <v>5743</v>
      </c>
    </row>
    <row r="1150" customHeight="1" spans="1:3">
      <c r="A1150" s="32">
        <v>2200101</v>
      </c>
      <c r="B1150" s="32" t="s">
        <v>388</v>
      </c>
      <c r="C1150" s="31">
        <v>126</v>
      </c>
    </row>
    <row r="1151" customHeight="1" spans="1:3">
      <c r="A1151" s="32">
        <v>2200102</v>
      </c>
      <c r="B1151" s="32" t="s">
        <v>389</v>
      </c>
      <c r="C1151" s="31"/>
    </row>
    <row r="1152" customHeight="1" spans="1:3">
      <c r="A1152" s="32">
        <v>2200103</v>
      </c>
      <c r="B1152" s="32" t="s">
        <v>390</v>
      </c>
      <c r="C1152" s="31"/>
    </row>
    <row r="1153" customHeight="1" spans="1:3">
      <c r="A1153" s="32">
        <v>2200104</v>
      </c>
      <c r="B1153" s="32" t="s">
        <v>1231</v>
      </c>
      <c r="C1153" s="31"/>
    </row>
    <row r="1154" customHeight="1" spans="1:3">
      <c r="A1154" s="32">
        <v>2200106</v>
      </c>
      <c r="B1154" s="32" t="s">
        <v>1232</v>
      </c>
      <c r="C1154" s="31">
        <v>27</v>
      </c>
    </row>
    <row r="1155" customHeight="1" spans="1:3">
      <c r="A1155" s="32">
        <v>2200107</v>
      </c>
      <c r="B1155" s="32" t="s">
        <v>1233</v>
      </c>
      <c r="C1155" s="31"/>
    </row>
    <row r="1156" customHeight="1" spans="1:3">
      <c r="A1156" s="32">
        <v>2200108</v>
      </c>
      <c r="B1156" s="32" t="s">
        <v>1234</v>
      </c>
      <c r="C1156" s="31"/>
    </row>
    <row r="1157" customHeight="1" spans="1:3">
      <c r="A1157" s="32">
        <v>2200109</v>
      </c>
      <c r="B1157" s="32" t="s">
        <v>1235</v>
      </c>
      <c r="C1157" s="31">
        <v>157</v>
      </c>
    </row>
    <row r="1158" customHeight="1" spans="1:3">
      <c r="A1158" s="32">
        <v>2200112</v>
      </c>
      <c r="B1158" s="32" t="s">
        <v>1236</v>
      </c>
      <c r="C1158" s="31"/>
    </row>
    <row r="1159" customHeight="1" spans="1:3">
      <c r="A1159" s="32">
        <v>2200113</v>
      </c>
      <c r="B1159" s="32" t="s">
        <v>1237</v>
      </c>
      <c r="C1159" s="31"/>
    </row>
    <row r="1160" customHeight="1" spans="1:3">
      <c r="A1160" s="32">
        <v>2200114</v>
      </c>
      <c r="B1160" s="32" t="s">
        <v>1238</v>
      </c>
      <c r="C1160" s="31"/>
    </row>
    <row r="1161" customHeight="1" spans="1:3">
      <c r="A1161" s="32">
        <v>2200115</v>
      </c>
      <c r="B1161" s="32" t="s">
        <v>1239</v>
      </c>
      <c r="C1161" s="31"/>
    </row>
    <row r="1162" customHeight="1" spans="1:3">
      <c r="A1162" s="32">
        <v>2200116</v>
      </c>
      <c r="B1162" s="32" t="s">
        <v>1240</v>
      </c>
      <c r="C1162" s="31"/>
    </row>
    <row r="1163" customHeight="1" spans="1:3">
      <c r="A1163" s="32">
        <v>2200119</v>
      </c>
      <c r="B1163" s="32" t="s">
        <v>1241</v>
      </c>
      <c r="C1163" s="31"/>
    </row>
    <row r="1164" customHeight="1" spans="1:3">
      <c r="A1164" s="32">
        <v>2200120</v>
      </c>
      <c r="B1164" s="32" t="s">
        <v>1242</v>
      </c>
      <c r="C1164" s="31"/>
    </row>
    <row r="1165" customHeight="1" spans="1:3">
      <c r="A1165" s="32">
        <v>2200121</v>
      </c>
      <c r="B1165" s="32" t="s">
        <v>1243</v>
      </c>
      <c r="C1165" s="31"/>
    </row>
    <row r="1166" customHeight="1" spans="1:3">
      <c r="A1166" s="32">
        <v>2200122</v>
      </c>
      <c r="B1166" s="32" t="s">
        <v>1244</v>
      </c>
      <c r="C1166" s="31"/>
    </row>
    <row r="1167" customHeight="1" spans="1:3">
      <c r="A1167" s="32">
        <v>2200123</v>
      </c>
      <c r="B1167" s="32" t="s">
        <v>1245</v>
      </c>
      <c r="C1167" s="31"/>
    </row>
    <row r="1168" customHeight="1" spans="1:3">
      <c r="A1168" s="32">
        <v>2200124</v>
      </c>
      <c r="B1168" s="32" t="s">
        <v>1246</v>
      </c>
      <c r="C1168" s="31"/>
    </row>
    <row r="1169" customHeight="1" spans="1:3">
      <c r="A1169" s="32">
        <v>2200125</v>
      </c>
      <c r="B1169" s="32" t="s">
        <v>1247</v>
      </c>
      <c r="C1169" s="31"/>
    </row>
    <row r="1170" customHeight="1" spans="1:3">
      <c r="A1170" s="32">
        <v>2200126</v>
      </c>
      <c r="B1170" s="32" t="s">
        <v>1248</v>
      </c>
      <c r="C1170" s="31"/>
    </row>
    <row r="1171" customHeight="1" spans="1:3">
      <c r="A1171" s="32">
        <v>2200127</v>
      </c>
      <c r="B1171" s="32" t="s">
        <v>1249</v>
      </c>
      <c r="C1171" s="31"/>
    </row>
    <row r="1172" customHeight="1" spans="1:3">
      <c r="A1172" s="32">
        <v>2200128</v>
      </c>
      <c r="B1172" s="32" t="s">
        <v>1250</v>
      </c>
      <c r="C1172" s="31"/>
    </row>
    <row r="1173" customHeight="1" spans="1:3">
      <c r="A1173" s="32">
        <v>2200129</v>
      </c>
      <c r="B1173" s="32" t="s">
        <v>1251</v>
      </c>
      <c r="C1173" s="31"/>
    </row>
    <row r="1174" customHeight="1" spans="1:3">
      <c r="A1174" s="32">
        <v>2200150</v>
      </c>
      <c r="B1174" s="32" t="s">
        <v>397</v>
      </c>
      <c r="C1174" s="31">
        <v>1155</v>
      </c>
    </row>
    <row r="1175" customHeight="1" spans="1:3">
      <c r="A1175" s="32">
        <v>2200199</v>
      </c>
      <c r="B1175" s="32" t="s">
        <v>1252</v>
      </c>
      <c r="C1175" s="31">
        <v>4278</v>
      </c>
    </row>
    <row r="1176" customHeight="1" spans="1:3">
      <c r="A1176" s="32">
        <v>22005</v>
      </c>
      <c r="B1176" s="30" t="s">
        <v>1253</v>
      </c>
      <c r="C1176" s="31">
        <f>SUM(C1177:C1190)</f>
        <v>42</v>
      </c>
    </row>
    <row r="1177" customHeight="1" spans="1:3">
      <c r="A1177" s="32">
        <v>2200501</v>
      </c>
      <c r="B1177" s="32" t="s">
        <v>388</v>
      </c>
      <c r="C1177" s="31">
        <v>11</v>
      </c>
    </row>
    <row r="1178" customHeight="1" spans="1:3">
      <c r="A1178" s="32">
        <v>2200502</v>
      </c>
      <c r="B1178" s="32" t="s">
        <v>389</v>
      </c>
      <c r="C1178" s="31"/>
    </row>
    <row r="1179" customHeight="1" spans="1:3">
      <c r="A1179" s="32">
        <v>2200503</v>
      </c>
      <c r="B1179" s="32" t="s">
        <v>390</v>
      </c>
      <c r="C1179" s="31"/>
    </row>
    <row r="1180" customHeight="1" spans="1:3">
      <c r="A1180" s="32">
        <v>2200504</v>
      </c>
      <c r="B1180" s="32" t="s">
        <v>1254</v>
      </c>
      <c r="C1180" s="31"/>
    </row>
    <row r="1181" customHeight="1" spans="1:3">
      <c r="A1181" s="32">
        <v>2200506</v>
      </c>
      <c r="B1181" s="32" t="s">
        <v>1255</v>
      </c>
      <c r="C1181" s="31"/>
    </row>
    <row r="1182" customHeight="1" spans="1:3">
      <c r="A1182" s="32">
        <v>2200507</v>
      </c>
      <c r="B1182" s="32" t="s">
        <v>1256</v>
      </c>
      <c r="C1182" s="31"/>
    </row>
    <row r="1183" customHeight="1" spans="1:3">
      <c r="A1183" s="32">
        <v>2200508</v>
      </c>
      <c r="B1183" s="32" t="s">
        <v>1257</v>
      </c>
      <c r="C1183" s="31"/>
    </row>
    <row r="1184" customHeight="1" spans="1:3">
      <c r="A1184" s="32">
        <v>2200509</v>
      </c>
      <c r="B1184" s="32" t="s">
        <v>1258</v>
      </c>
      <c r="C1184" s="31">
        <v>31</v>
      </c>
    </row>
    <row r="1185" customHeight="1" spans="1:3">
      <c r="A1185" s="32">
        <v>2200510</v>
      </c>
      <c r="B1185" s="32" t="s">
        <v>1259</v>
      </c>
      <c r="C1185" s="31"/>
    </row>
    <row r="1186" customHeight="1" spans="1:3">
      <c r="A1186" s="32">
        <v>2200511</v>
      </c>
      <c r="B1186" s="32" t="s">
        <v>1260</v>
      </c>
      <c r="C1186" s="31"/>
    </row>
    <row r="1187" customHeight="1" spans="1:3">
      <c r="A1187" s="32">
        <v>2200512</v>
      </c>
      <c r="B1187" s="32" t="s">
        <v>1261</v>
      </c>
      <c r="C1187" s="31"/>
    </row>
    <row r="1188" customHeight="1" spans="1:3">
      <c r="A1188" s="32">
        <v>2200513</v>
      </c>
      <c r="B1188" s="32" t="s">
        <v>1262</v>
      </c>
      <c r="C1188" s="31"/>
    </row>
    <row r="1189" customHeight="1" spans="1:3">
      <c r="A1189" s="32">
        <v>2200514</v>
      </c>
      <c r="B1189" s="32" t="s">
        <v>1263</v>
      </c>
      <c r="C1189" s="31"/>
    </row>
    <row r="1190" customHeight="1" spans="1:3">
      <c r="A1190" s="32">
        <v>2200599</v>
      </c>
      <c r="B1190" s="32" t="s">
        <v>1264</v>
      </c>
      <c r="C1190" s="31"/>
    </row>
    <row r="1191" customHeight="1" spans="1:3">
      <c r="A1191" s="32">
        <v>22099</v>
      </c>
      <c r="B1191" s="30" t="s">
        <v>1265</v>
      </c>
      <c r="C1191" s="31">
        <f>C1192</f>
        <v>0</v>
      </c>
    </row>
    <row r="1192" customHeight="1" spans="1:3">
      <c r="A1192" s="32">
        <v>2209999</v>
      </c>
      <c r="B1192" s="32" t="s">
        <v>1266</v>
      </c>
      <c r="C1192" s="31"/>
    </row>
    <row r="1193" customHeight="1" spans="1:3">
      <c r="A1193" s="32">
        <v>221</v>
      </c>
      <c r="B1193" s="30" t="s">
        <v>238</v>
      </c>
      <c r="C1193" s="31">
        <f>SUM(C1194,C1206,C1210)</f>
        <v>15012</v>
      </c>
    </row>
    <row r="1194" customHeight="1" spans="1:3">
      <c r="A1194" s="32">
        <v>22101</v>
      </c>
      <c r="B1194" s="30" t="s">
        <v>1267</v>
      </c>
      <c r="C1194" s="31">
        <f>SUM(C1195:C1205)</f>
        <v>8869</v>
      </c>
    </row>
    <row r="1195" customHeight="1" spans="1:3">
      <c r="A1195" s="32">
        <v>2210101</v>
      </c>
      <c r="B1195" s="32" t="s">
        <v>1268</v>
      </c>
      <c r="C1195" s="31"/>
    </row>
    <row r="1196" customHeight="1" spans="1:3">
      <c r="A1196" s="32">
        <v>2210102</v>
      </c>
      <c r="B1196" s="32" t="s">
        <v>1269</v>
      </c>
      <c r="C1196" s="31"/>
    </row>
    <row r="1197" customHeight="1" spans="1:3">
      <c r="A1197" s="32">
        <v>2210103</v>
      </c>
      <c r="B1197" s="32" t="s">
        <v>1270</v>
      </c>
      <c r="C1197" s="31">
        <v>7626</v>
      </c>
    </row>
    <row r="1198" customHeight="1" spans="1:3">
      <c r="A1198" s="32">
        <v>2210104</v>
      </c>
      <c r="B1198" s="32" t="s">
        <v>1271</v>
      </c>
      <c r="C1198" s="31"/>
    </row>
    <row r="1199" customHeight="1" spans="1:3">
      <c r="A1199" s="32">
        <v>2210105</v>
      </c>
      <c r="B1199" s="32" t="s">
        <v>1272</v>
      </c>
      <c r="C1199" s="31">
        <v>42</v>
      </c>
    </row>
    <row r="1200" customHeight="1" spans="1:3">
      <c r="A1200" s="32">
        <v>2210106</v>
      </c>
      <c r="B1200" s="32" t="s">
        <v>1273</v>
      </c>
      <c r="C1200" s="31"/>
    </row>
    <row r="1201" customHeight="1" spans="1:3">
      <c r="A1201" s="32">
        <v>2210107</v>
      </c>
      <c r="B1201" s="32" t="s">
        <v>1274</v>
      </c>
      <c r="C1201" s="31">
        <v>2</v>
      </c>
    </row>
    <row r="1202" customHeight="1" spans="1:3">
      <c r="A1202" s="32">
        <v>2210108</v>
      </c>
      <c r="B1202" s="32" t="s">
        <v>1275</v>
      </c>
      <c r="C1202" s="31">
        <v>959</v>
      </c>
    </row>
    <row r="1203" customHeight="1" spans="1:3">
      <c r="A1203" s="32">
        <v>2210109</v>
      </c>
      <c r="B1203" s="32" t="s">
        <v>1276</v>
      </c>
      <c r="C1203" s="31"/>
    </row>
    <row r="1204" customHeight="1" spans="1:3">
      <c r="A1204" s="32">
        <v>2210110</v>
      </c>
      <c r="B1204" s="32" t="s">
        <v>1277</v>
      </c>
      <c r="C1204" s="31"/>
    </row>
    <row r="1205" customHeight="1" spans="1:3">
      <c r="A1205" s="32">
        <v>2210199</v>
      </c>
      <c r="B1205" s="32" t="s">
        <v>1278</v>
      </c>
      <c r="C1205" s="31">
        <v>240</v>
      </c>
    </row>
    <row r="1206" customHeight="1" spans="1:3">
      <c r="A1206" s="32">
        <v>22102</v>
      </c>
      <c r="B1206" s="30" t="s">
        <v>1279</v>
      </c>
      <c r="C1206" s="31">
        <f>SUM(C1207:C1209)</f>
        <v>5967</v>
      </c>
    </row>
    <row r="1207" customHeight="1" spans="1:3">
      <c r="A1207" s="32">
        <v>2210201</v>
      </c>
      <c r="B1207" s="32" t="s">
        <v>1280</v>
      </c>
      <c r="C1207" s="31">
        <v>5967</v>
      </c>
    </row>
    <row r="1208" customHeight="1" spans="1:3">
      <c r="A1208" s="32">
        <v>2210202</v>
      </c>
      <c r="B1208" s="32" t="s">
        <v>1281</v>
      </c>
      <c r="C1208" s="31"/>
    </row>
    <row r="1209" customHeight="1" spans="1:3">
      <c r="A1209" s="32">
        <v>2210203</v>
      </c>
      <c r="B1209" s="32" t="s">
        <v>1282</v>
      </c>
      <c r="C1209" s="31"/>
    </row>
    <row r="1210" customHeight="1" spans="1:3">
      <c r="A1210" s="32">
        <v>22103</v>
      </c>
      <c r="B1210" s="30" t="s">
        <v>1283</v>
      </c>
      <c r="C1210" s="31">
        <f>SUM(C1211:C1213)</f>
        <v>176</v>
      </c>
    </row>
    <row r="1211" customHeight="1" spans="1:3">
      <c r="A1211" s="32">
        <v>2210301</v>
      </c>
      <c r="B1211" s="32" t="s">
        <v>1284</v>
      </c>
      <c r="C1211" s="31"/>
    </row>
    <row r="1212" customHeight="1" spans="1:3">
      <c r="A1212" s="32">
        <v>2210302</v>
      </c>
      <c r="B1212" s="32" t="s">
        <v>1285</v>
      </c>
      <c r="C1212" s="31"/>
    </row>
    <row r="1213" customHeight="1" spans="1:3">
      <c r="A1213" s="32">
        <v>2210399</v>
      </c>
      <c r="B1213" s="32" t="s">
        <v>1286</v>
      </c>
      <c r="C1213" s="31">
        <v>176</v>
      </c>
    </row>
    <row r="1214" customHeight="1" spans="1:3">
      <c r="A1214" s="32">
        <v>222</v>
      </c>
      <c r="B1214" s="30" t="s">
        <v>239</v>
      </c>
      <c r="C1214" s="31">
        <f>SUM(C1215,C1233,C1240,C1246)</f>
        <v>200</v>
      </c>
    </row>
    <row r="1215" customHeight="1" spans="1:3">
      <c r="A1215" s="32">
        <v>22201</v>
      </c>
      <c r="B1215" s="30" t="s">
        <v>1287</v>
      </c>
      <c r="C1215" s="31">
        <f>SUM(C1216:C1232)</f>
        <v>200</v>
      </c>
    </row>
    <row r="1216" customHeight="1" spans="1:3">
      <c r="A1216" s="32">
        <v>2220101</v>
      </c>
      <c r="B1216" s="32" t="s">
        <v>388</v>
      </c>
      <c r="C1216" s="31"/>
    </row>
    <row r="1217" customHeight="1" spans="1:3">
      <c r="A1217" s="32">
        <v>2220102</v>
      </c>
      <c r="B1217" s="32" t="s">
        <v>389</v>
      </c>
      <c r="C1217" s="31"/>
    </row>
    <row r="1218" customHeight="1" spans="1:3">
      <c r="A1218" s="32">
        <v>2220103</v>
      </c>
      <c r="B1218" s="32" t="s">
        <v>390</v>
      </c>
      <c r="C1218" s="31"/>
    </row>
    <row r="1219" customHeight="1" spans="1:3">
      <c r="A1219" s="32">
        <v>2220104</v>
      </c>
      <c r="B1219" s="32" t="s">
        <v>1288</v>
      </c>
      <c r="C1219" s="31"/>
    </row>
    <row r="1220" customHeight="1" spans="1:3">
      <c r="A1220" s="32">
        <v>2220105</v>
      </c>
      <c r="B1220" s="32" t="s">
        <v>1289</v>
      </c>
      <c r="C1220" s="31"/>
    </row>
    <row r="1221" customHeight="1" spans="1:3">
      <c r="A1221" s="32">
        <v>2220106</v>
      </c>
      <c r="B1221" s="32" t="s">
        <v>1290</v>
      </c>
      <c r="C1221" s="31"/>
    </row>
    <row r="1222" customHeight="1" spans="1:3">
      <c r="A1222" s="32">
        <v>2220107</v>
      </c>
      <c r="B1222" s="32" t="s">
        <v>1291</v>
      </c>
      <c r="C1222" s="31"/>
    </row>
    <row r="1223" customHeight="1" spans="1:3">
      <c r="A1223" s="32">
        <v>2220112</v>
      </c>
      <c r="B1223" s="32" t="s">
        <v>1292</v>
      </c>
      <c r="C1223" s="31">
        <v>200</v>
      </c>
    </row>
    <row r="1224" customHeight="1" spans="1:3">
      <c r="A1224" s="32">
        <v>2220113</v>
      </c>
      <c r="B1224" s="32" t="s">
        <v>1293</v>
      </c>
      <c r="C1224" s="31"/>
    </row>
    <row r="1225" customHeight="1" spans="1:3">
      <c r="A1225" s="32">
        <v>2220114</v>
      </c>
      <c r="B1225" s="32" t="s">
        <v>1294</v>
      </c>
      <c r="C1225" s="31"/>
    </row>
    <row r="1226" customHeight="1" spans="1:3">
      <c r="A1226" s="32">
        <v>2220115</v>
      </c>
      <c r="B1226" s="32" t="s">
        <v>1295</v>
      </c>
      <c r="C1226" s="31"/>
    </row>
    <row r="1227" customHeight="1" spans="1:3">
      <c r="A1227" s="32">
        <v>2220118</v>
      </c>
      <c r="B1227" s="32" t="s">
        <v>1296</v>
      </c>
      <c r="C1227" s="31"/>
    </row>
    <row r="1228" customHeight="1" spans="1:3">
      <c r="A1228" s="32">
        <v>2220119</v>
      </c>
      <c r="B1228" s="32" t="s">
        <v>1297</v>
      </c>
      <c r="C1228" s="31"/>
    </row>
    <row r="1229" customHeight="1" spans="1:3">
      <c r="A1229" s="32">
        <v>2220120</v>
      </c>
      <c r="B1229" s="32" t="s">
        <v>1298</v>
      </c>
      <c r="C1229" s="31"/>
    </row>
    <row r="1230" customHeight="1" spans="1:3">
      <c r="A1230" s="32">
        <v>2220121</v>
      </c>
      <c r="B1230" s="32" t="s">
        <v>1299</v>
      </c>
      <c r="C1230" s="31"/>
    </row>
    <row r="1231" customHeight="1" spans="1:3">
      <c r="A1231" s="32">
        <v>2220150</v>
      </c>
      <c r="B1231" s="32" t="s">
        <v>397</v>
      </c>
      <c r="C1231" s="31"/>
    </row>
    <row r="1232" customHeight="1" spans="1:3">
      <c r="A1232" s="32">
        <v>2220199</v>
      </c>
      <c r="B1232" s="32" t="s">
        <v>1300</v>
      </c>
      <c r="C1232" s="31"/>
    </row>
    <row r="1233" customHeight="1" spans="1:3">
      <c r="A1233" s="32">
        <v>22203</v>
      </c>
      <c r="B1233" s="30" t="s">
        <v>1301</v>
      </c>
      <c r="C1233" s="31">
        <f>SUM(C1234:C1239)</f>
        <v>0</v>
      </c>
    </row>
    <row r="1234" customHeight="1" spans="1:3">
      <c r="A1234" s="32">
        <v>2220301</v>
      </c>
      <c r="B1234" s="32" t="s">
        <v>1302</v>
      </c>
      <c r="C1234" s="31"/>
    </row>
    <row r="1235" customHeight="1" spans="1:3">
      <c r="A1235" s="32">
        <v>2220303</v>
      </c>
      <c r="B1235" s="32" t="s">
        <v>1303</v>
      </c>
      <c r="C1235" s="31"/>
    </row>
    <row r="1236" customHeight="1" spans="1:3">
      <c r="A1236" s="32">
        <v>2220304</v>
      </c>
      <c r="B1236" s="32" t="s">
        <v>1304</v>
      </c>
      <c r="C1236" s="31"/>
    </row>
    <row r="1237" customHeight="1" spans="1:3">
      <c r="A1237" s="32">
        <v>2220305</v>
      </c>
      <c r="B1237" s="32" t="s">
        <v>1305</v>
      </c>
      <c r="C1237" s="31"/>
    </row>
    <row r="1238" customHeight="1" spans="1:3">
      <c r="A1238" s="32">
        <v>2220306</v>
      </c>
      <c r="B1238" s="32" t="s">
        <v>1306</v>
      </c>
      <c r="C1238" s="31"/>
    </row>
    <row r="1239" customHeight="1" spans="1:3">
      <c r="A1239" s="32">
        <v>2220399</v>
      </c>
      <c r="B1239" s="32" t="s">
        <v>1307</v>
      </c>
      <c r="C1239" s="31"/>
    </row>
    <row r="1240" customHeight="1" spans="1:3">
      <c r="A1240" s="32">
        <v>22204</v>
      </c>
      <c r="B1240" s="30" t="s">
        <v>1308</v>
      </c>
      <c r="C1240" s="31">
        <f>SUM(C1241:C1245)</f>
        <v>0</v>
      </c>
    </row>
    <row r="1241" customHeight="1" spans="1:3">
      <c r="A1241" s="32">
        <v>2220401</v>
      </c>
      <c r="B1241" s="32" t="s">
        <v>1309</v>
      </c>
      <c r="C1241" s="31"/>
    </row>
    <row r="1242" customHeight="1" spans="1:3">
      <c r="A1242" s="32">
        <v>2220402</v>
      </c>
      <c r="B1242" s="32" t="s">
        <v>1310</v>
      </c>
      <c r="C1242" s="31"/>
    </row>
    <row r="1243" customHeight="1" spans="1:3">
      <c r="A1243" s="32">
        <v>2220403</v>
      </c>
      <c r="B1243" s="32" t="s">
        <v>1311</v>
      </c>
      <c r="C1243" s="31"/>
    </row>
    <row r="1244" customHeight="1" spans="1:3">
      <c r="A1244" s="32">
        <v>2220404</v>
      </c>
      <c r="B1244" s="32" t="s">
        <v>1312</v>
      </c>
      <c r="C1244" s="31"/>
    </row>
    <row r="1245" customHeight="1" spans="1:3">
      <c r="A1245" s="32">
        <v>2220499</v>
      </c>
      <c r="B1245" s="32" t="s">
        <v>1313</v>
      </c>
      <c r="C1245" s="31"/>
    </row>
    <row r="1246" customHeight="1" spans="1:3">
      <c r="A1246" s="32">
        <v>22205</v>
      </c>
      <c r="B1246" s="30" t="s">
        <v>1314</v>
      </c>
      <c r="C1246" s="31">
        <f>SUM(C1247:C1258)</f>
        <v>0</v>
      </c>
    </row>
    <row r="1247" customHeight="1" spans="1:3">
      <c r="A1247" s="32">
        <v>2220501</v>
      </c>
      <c r="B1247" s="32" t="s">
        <v>1315</v>
      </c>
      <c r="C1247" s="31"/>
    </row>
    <row r="1248" customHeight="1" spans="1:3">
      <c r="A1248" s="32">
        <v>2220502</v>
      </c>
      <c r="B1248" s="32" t="s">
        <v>1316</v>
      </c>
      <c r="C1248" s="31"/>
    </row>
    <row r="1249" customHeight="1" spans="1:3">
      <c r="A1249" s="32">
        <v>2220503</v>
      </c>
      <c r="B1249" s="32" t="s">
        <v>1317</v>
      </c>
      <c r="C1249" s="31"/>
    </row>
    <row r="1250" customHeight="1" spans="1:3">
      <c r="A1250" s="32">
        <v>2220504</v>
      </c>
      <c r="B1250" s="32" t="s">
        <v>1318</v>
      </c>
      <c r="C1250" s="31"/>
    </row>
    <row r="1251" customHeight="1" spans="1:3">
      <c r="A1251" s="32">
        <v>2220505</v>
      </c>
      <c r="B1251" s="32" t="s">
        <v>1319</v>
      </c>
      <c r="C1251" s="31"/>
    </row>
    <row r="1252" customHeight="1" spans="1:3">
      <c r="A1252" s="32">
        <v>2220506</v>
      </c>
      <c r="B1252" s="32" t="s">
        <v>1320</v>
      </c>
      <c r="C1252" s="31"/>
    </row>
    <row r="1253" customHeight="1" spans="1:3">
      <c r="A1253" s="32">
        <v>2220507</v>
      </c>
      <c r="B1253" s="32" t="s">
        <v>1321</v>
      </c>
      <c r="C1253" s="31"/>
    </row>
    <row r="1254" customHeight="1" spans="1:3">
      <c r="A1254" s="32">
        <v>2220508</v>
      </c>
      <c r="B1254" s="32" t="s">
        <v>1322</v>
      </c>
      <c r="C1254" s="31"/>
    </row>
    <row r="1255" customHeight="1" spans="1:3">
      <c r="A1255" s="32">
        <v>2220509</v>
      </c>
      <c r="B1255" s="32" t="s">
        <v>1323</v>
      </c>
      <c r="C1255" s="31"/>
    </row>
    <row r="1256" customHeight="1" spans="1:3">
      <c r="A1256" s="32">
        <v>2220510</v>
      </c>
      <c r="B1256" s="32" t="s">
        <v>1324</v>
      </c>
      <c r="C1256" s="31"/>
    </row>
    <row r="1257" customHeight="1" spans="1:3">
      <c r="A1257" s="32">
        <v>2220511</v>
      </c>
      <c r="B1257" s="32" t="s">
        <v>1325</v>
      </c>
      <c r="C1257" s="31"/>
    </row>
    <row r="1258" customHeight="1" spans="1:3">
      <c r="A1258" s="32">
        <v>2220599</v>
      </c>
      <c r="B1258" s="32" t="s">
        <v>1326</v>
      </c>
      <c r="C1258" s="31"/>
    </row>
    <row r="1259" customHeight="1" spans="1:3">
      <c r="A1259" s="32">
        <v>224</v>
      </c>
      <c r="B1259" s="30" t="s">
        <v>240</v>
      </c>
      <c r="C1259" s="31">
        <f>SUM(C1260,C1271,C1278,C1286,C1299,C1303,C1307)</f>
        <v>1193</v>
      </c>
    </row>
    <row r="1260" customHeight="1" spans="1:3">
      <c r="A1260" s="32">
        <v>22401</v>
      </c>
      <c r="B1260" s="30" t="s">
        <v>1327</v>
      </c>
      <c r="C1260" s="31">
        <f>SUM(C1261:C1270)</f>
        <v>498</v>
      </c>
    </row>
    <row r="1261" customHeight="1" spans="1:3">
      <c r="A1261" s="32">
        <v>2240101</v>
      </c>
      <c r="B1261" s="32" t="s">
        <v>388</v>
      </c>
      <c r="C1261" s="31">
        <v>71</v>
      </c>
    </row>
    <row r="1262" customHeight="1" spans="1:3">
      <c r="A1262" s="32">
        <v>2240102</v>
      </c>
      <c r="B1262" s="32" t="s">
        <v>389</v>
      </c>
      <c r="C1262" s="31"/>
    </row>
    <row r="1263" customHeight="1" spans="1:3">
      <c r="A1263" s="32">
        <v>2240103</v>
      </c>
      <c r="B1263" s="32" t="s">
        <v>390</v>
      </c>
      <c r="C1263" s="31"/>
    </row>
    <row r="1264" customHeight="1" spans="1:3">
      <c r="A1264" s="32">
        <v>2240104</v>
      </c>
      <c r="B1264" s="32" t="s">
        <v>1328</v>
      </c>
      <c r="C1264" s="31">
        <v>10</v>
      </c>
    </row>
    <row r="1265" customHeight="1" spans="1:3">
      <c r="A1265" s="32">
        <v>2240105</v>
      </c>
      <c r="B1265" s="32" t="s">
        <v>1329</v>
      </c>
      <c r="C1265" s="31"/>
    </row>
    <row r="1266" customHeight="1" spans="1:3">
      <c r="A1266" s="32">
        <v>2240106</v>
      </c>
      <c r="B1266" s="32" t="s">
        <v>1330</v>
      </c>
      <c r="C1266" s="31"/>
    </row>
    <row r="1267" customHeight="1" spans="1:3">
      <c r="A1267" s="32">
        <v>2240108</v>
      </c>
      <c r="B1267" s="32" t="s">
        <v>1331</v>
      </c>
      <c r="C1267" s="31">
        <v>1</v>
      </c>
    </row>
    <row r="1268" customHeight="1" spans="1:3">
      <c r="A1268" s="32">
        <v>2240109</v>
      </c>
      <c r="B1268" s="32" t="s">
        <v>1332</v>
      </c>
      <c r="C1268" s="31"/>
    </row>
    <row r="1269" customHeight="1" spans="1:3">
      <c r="A1269" s="32">
        <v>2240150</v>
      </c>
      <c r="B1269" s="32" t="s">
        <v>397</v>
      </c>
      <c r="C1269" s="31">
        <v>285</v>
      </c>
    </row>
    <row r="1270" customHeight="1" spans="1:3">
      <c r="A1270" s="32">
        <v>2240199</v>
      </c>
      <c r="B1270" s="32" t="s">
        <v>1333</v>
      </c>
      <c r="C1270" s="31">
        <v>131</v>
      </c>
    </row>
    <row r="1271" customHeight="1" spans="1:3">
      <c r="A1271" s="32">
        <v>22402</v>
      </c>
      <c r="B1271" s="30" t="s">
        <v>1334</v>
      </c>
      <c r="C1271" s="31">
        <f>SUM(C1272:C1277)</f>
        <v>602</v>
      </c>
    </row>
    <row r="1272" customHeight="1" spans="1:3">
      <c r="A1272" s="32">
        <v>2240201</v>
      </c>
      <c r="B1272" s="32" t="s">
        <v>388</v>
      </c>
      <c r="C1272" s="31"/>
    </row>
    <row r="1273" customHeight="1" spans="1:3">
      <c r="A1273" s="32">
        <v>2240202</v>
      </c>
      <c r="B1273" s="32" t="s">
        <v>389</v>
      </c>
      <c r="C1273" s="31"/>
    </row>
    <row r="1274" customHeight="1" spans="1:3">
      <c r="A1274" s="32">
        <v>2240203</v>
      </c>
      <c r="B1274" s="32" t="s">
        <v>390</v>
      </c>
      <c r="C1274" s="31"/>
    </row>
    <row r="1275" customHeight="1" spans="1:3">
      <c r="A1275" s="32">
        <v>2240204</v>
      </c>
      <c r="B1275" s="32" t="s">
        <v>1335</v>
      </c>
      <c r="C1275" s="31">
        <v>22</v>
      </c>
    </row>
    <row r="1276" customHeight="1" spans="1:3">
      <c r="A1276" s="32">
        <v>2240250</v>
      </c>
      <c r="B1276" s="32" t="s">
        <v>397</v>
      </c>
      <c r="C1276" s="31"/>
    </row>
    <row r="1277" customHeight="1" spans="1:3">
      <c r="A1277" s="32">
        <v>2240299</v>
      </c>
      <c r="B1277" s="32" t="s">
        <v>1336</v>
      </c>
      <c r="C1277" s="31">
        <v>580</v>
      </c>
    </row>
    <row r="1278" customHeight="1" spans="1:3">
      <c r="A1278" s="32">
        <v>22404</v>
      </c>
      <c r="B1278" s="30" t="s">
        <v>1337</v>
      </c>
      <c r="C1278" s="31">
        <f>SUM(C1279:C1285)</f>
        <v>0</v>
      </c>
    </row>
    <row r="1279" customHeight="1" spans="1:3">
      <c r="A1279" s="32">
        <v>2240401</v>
      </c>
      <c r="B1279" s="32" t="s">
        <v>388</v>
      </c>
      <c r="C1279" s="31"/>
    </row>
    <row r="1280" customHeight="1" spans="1:3">
      <c r="A1280" s="32">
        <v>2240402</v>
      </c>
      <c r="B1280" s="32" t="s">
        <v>389</v>
      </c>
      <c r="C1280" s="31"/>
    </row>
    <row r="1281" customHeight="1" spans="1:3">
      <c r="A1281" s="32">
        <v>2240403</v>
      </c>
      <c r="B1281" s="32" t="s">
        <v>390</v>
      </c>
      <c r="C1281" s="31"/>
    </row>
    <row r="1282" customHeight="1" spans="1:3">
      <c r="A1282" s="32">
        <v>2240404</v>
      </c>
      <c r="B1282" s="32" t="s">
        <v>1338</v>
      </c>
      <c r="C1282" s="31"/>
    </row>
    <row r="1283" customHeight="1" spans="1:3">
      <c r="A1283" s="32">
        <v>2240405</v>
      </c>
      <c r="B1283" s="32" t="s">
        <v>1339</v>
      </c>
      <c r="C1283" s="31"/>
    </row>
    <row r="1284" customHeight="1" spans="1:3">
      <c r="A1284" s="32">
        <v>2240450</v>
      </c>
      <c r="B1284" s="32" t="s">
        <v>397</v>
      </c>
      <c r="C1284" s="31"/>
    </row>
    <row r="1285" customHeight="1" spans="1:3">
      <c r="A1285" s="32">
        <v>2240499</v>
      </c>
      <c r="B1285" s="32" t="s">
        <v>1340</v>
      </c>
      <c r="C1285" s="31"/>
    </row>
    <row r="1286" customHeight="1" spans="1:3">
      <c r="A1286" s="32">
        <v>22405</v>
      </c>
      <c r="B1286" s="30" t="s">
        <v>1341</v>
      </c>
      <c r="C1286" s="31">
        <f>SUM(C1287:C1298)</f>
        <v>0</v>
      </c>
    </row>
    <row r="1287" customHeight="1" spans="1:3">
      <c r="A1287" s="32">
        <v>2240501</v>
      </c>
      <c r="B1287" s="32" t="s">
        <v>388</v>
      </c>
      <c r="C1287" s="31"/>
    </row>
    <row r="1288" customHeight="1" spans="1:3">
      <c r="A1288" s="32">
        <v>2240502</v>
      </c>
      <c r="B1288" s="32" t="s">
        <v>389</v>
      </c>
      <c r="C1288" s="31"/>
    </row>
    <row r="1289" customHeight="1" spans="1:3">
      <c r="A1289" s="32">
        <v>2240503</v>
      </c>
      <c r="B1289" s="32" t="s">
        <v>390</v>
      </c>
      <c r="C1289" s="31"/>
    </row>
    <row r="1290" customHeight="1" spans="1:3">
      <c r="A1290" s="32">
        <v>2240504</v>
      </c>
      <c r="B1290" s="32" t="s">
        <v>1342</v>
      </c>
      <c r="C1290" s="31"/>
    </row>
    <row r="1291" customHeight="1" spans="1:3">
      <c r="A1291" s="32">
        <v>2240505</v>
      </c>
      <c r="B1291" s="32" t="s">
        <v>1343</v>
      </c>
      <c r="C1291" s="31"/>
    </row>
    <row r="1292" customHeight="1" spans="1:3">
      <c r="A1292" s="32">
        <v>2240506</v>
      </c>
      <c r="B1292" s="32" t="s">
        <v>1344</v>
      </c>
      <c r="C1292" s="31"/>
    </row>
    <row r="1293" customHeight="1" spans="1:3">
      <c r="A1293" s="32">
        <v>2240507</v>
      </c>
      <c r="B1293" s="32" t="s">
        <v>1345</v>
      </c>
      <c r="C1293" s="31"/>
    </row>
    <row r="1294" customHeight="1" spans="1:3">
      <c r="A1294" s="32">
        <v>2240508</v>
      </c>
      <c r="B1294" s="32" t="s">
        <v>1346</v>
      </c>
      <c r="C1294" s="31"/>
    </row>
    <row r="1295" customHeight="1" spans="1:3">
      <c r="A1295" s="32">
        <v>2240509</v>
      </c>
      <c r="B1295" s="32" t="s">
        <v>1347</v>
      </c>
      <c r="C1295" s="31"/>
    </row>
    <row r="1296" customHeight="1" spans="1:3">
      <c r="A1296" s="32">
        <v>2240510</v>
      </c>
      <c r="B1296" s="32" t="s">
        <v>1348</v>
      </c>
      <c r="C1296" s="31"/>
    </row>
    <row r="1297" customHeight="1" spans="1:3">
      <c r="A1297" s="32">
        <v>2240550</v>
      </c>
      <c r="B1297" s="32" t="s">
        <v>1349</v>
      </c>
      <c r="C1297" s="31"/>
    </row>
    <row r="1298" customHeight="1" spans="1:3">
      <c r="A1298" s="32">
        <v>2240599</v>
      </c>
      <c r="B1298" s="32" t="s">
        <v>1350</v>
      </c>
      <c r="C1298" s="31"/>
    </row>
    <row r="1299" customHeight="1" spans="1:3">
      <c r="A1299" s="32">
        <v>22406</v>
      </c>
      <c r="B1299" s="30" t="s">
        <v>1351</v>
      </c>
      <c r="C1299" s="31">
        <f>SUM(C1300:C1302)</f>
        <v>0</v>
      </c>
    </row>
    <row r="1300" customHeight="1" spans="1:3">
      <c r="A1300" s="32">
        <v>2240601</v>
      </c>
      <c r="B1300" s="32" t="s">
        <v>1352</v>
      </c>
      <c r="C1300" s="31"/>
    </row>
    <row r="1301" customHeight="1" spans="1:3">
      <c r="A1301" s="32">
        <v>2240602</v>
      </c>
      <c r="B1301" s="32" t="s">
        <v>1353</v>
      </c>
      <c r="C1301" s="31"/>
    </row>
    <row r="1302" customHeight="1" spans="1:3">
      <c r="A1302" s="32">
        <v>2240699</v>
      </c>
      <c r="B1302" s="32" t="s">
        <v>1354</v>
      </c>
      <c r="C1302" s="31"/>
    </row>
    <row r="1303" customHeight="1" spans="1:3">
      <c r="A1303" s="32">
        <v>22407</v>
      </c>
      <c r="B1303" s="30" t="s">
        <v>1355</v>
      </c>
      <c r="C1303" s="31">
        <f>SUM(C1304:C1306)</f>
        <v>93</v>
      </c>
    </row>
    <row r="1304" customHeight="1" spans="1:3">
      <c r="A1304" s="32">
        <v>2240703</v>
      </c>
      <c r="B1304" s="32" t="s">
        <v>1356</v>
      </c>
      <c r="C1304" s="31">
        <v>51</v>
      </c>
    </row>
    <row r="1305" customHeight="1" spans="1:3">
      <c r="A1305" s="32">
        <v>2240704</v>
      </c>
      <c r="B1305" s="32" t="s">
        <v>1357</v>
      </c>
      <c r="C1305" s="31">
        <v>42</v>
      </c>
    </row>
    <row r="1306" customHeight="1" spans="1:3">
      <c r="A1306" s="32">
        <v>2240799</v>
      </c>
      <c r="B1306" s="32" t="s">
        <v>1358</v>
      </c>
      <c r="C1306" s="31"/>
    </row>
    <row r="1307" customHeight="1" spans="1:3">
      <c r="A1307" s="32">
        <v>22499</v>
      </c>
      <c r="B1307" s="30" t="s">
        <v>1359</v>
      </c>
      <c r="C1307" s="31">
        <f>C1308</f>
        <v>0</v>
      </c>
    </row>
    <row r="1308" customHeight="1" spans="1:3">
      <c r="A1308" s="32">
        <v>2249999</v>
      </c>
      <c r="B1308" s="32" t="s">
        <v>1360</v>
      </c>
      <c r="C1308" s="31"/>
    </row>
    <row r="1309" customHeight="1" spans="1:3">
      <c r="A1309" s="32">
        <v>229</v>
      </c>
      <c r="B1309" s="30" t="s">
        <v>1361</v>
      </c>
      <c r="C1309" s="31">
        <f>C1310</f>
        <v>11805</v>
      </c>
    </row>
    <row r="1310" customHeight="1" spans="1:3">
      <c r="A1310" s="32">
        <v>22999</v>
      </c>
      <c r="B1310" s="30" t="s">
        <v>1362</v>
      </c>
      <c r="C1310" s="31">
        <f>C1311</f>
        <v>11805</v>
      </c>
    </row>
    <row r="1311" customHeight="1" spans="1:3">
      <c r="A1311" s="32">
        <v>2299999</v>
      </c>
      <c r="B1311" s="32" t="s">
        <v>1363</v>
      </c>
      <c r="C1311" s="31">
        <v>11805</v>
      </c>
    </row>
    <row r="1312" customHeight="1" spans="1:3">
      <c r="A1312" s="32">
        <v>232</v>
      </c>
      <c r="B1312" s="30" t="s">
        <v>241</v>
      </c>
      <c r="C1312" s="31">
        <f>SUM(C1313,C1315,C1320)</f>
        <v>8248</v>
      </c>
    </row>
    <row r="1313" customHeight="1" spans="1:3">
      <c r="A1313" s="32">
        <v>23201</v>
      </c>
      <c r="B1313" s="30" t="s">
        <v>1364</v>
      </c>
      <c r="C1313" s="31">
        <f>C1314</f>
        <v>0</v>
      </c>
    </row>
    <row r="1314" customHeight="1" spans="1:3">
      <c r="A1314" s="32">
        <v>2320101</v>
      </c>
      <c r="B1314" s="32" t="s">
        <v>1365</v>
      </c>
      <c r="C1314" s="31"/>
    </row>
    <row r="1315" customHeight="1" spans="1:3">
      <c r="A1315" s="32">
        <v>23202</v>
      </c>
      <c r="B1315" s="30" t="s">
        <v>1366</v>
      </c>
      <c r="C1315" s="31">
        <f>SUM(C1316:C1319)</f>
        <v>0</v>
      </c>
    </row>
    <row r="1316" customHeight="1" spans="1:3">
      <c r="A1316" s="32">
        <v>2320201</v>
      </c>
      <c r="B1316" s="32" t="s">
        <v>1367</v>
      </c>
      <c r="C1316" s="31"/>
    </row>
    <row r="1317" customHeight="1" spans="1:3">
      <c r="A1317" s="32">
        <v>2320202</v>
      </c>
      <c r="B1317" s="32" t="s">
        <v>1368</v>
      </c>
      <c r="C1317" s="31"/>
    </row>
    <row r="1318" customHeight="1" spans="1:3">
      <c r="A1318" s="32">
        <v>2320203</v>
      </c>
      <c r="B1318" s="32" t="s">
        <v>1369</v>
      </c>
      <c r="C1318" s="31"/>
    </row>
    <row r="1319" customHeight="1" spans="1:3">
      <c r="A1319" s="32">
        <v>2320299</v>
      </c>
      <c r="B1319" s="32" t="s">
        <v>1370</v>
      </c>
      <c r="C1319" s="31"/>
    </row>
    <row r="1320" customHeight="1" spans="1:3">
      <c r="A1320" s="32">
        <v>23203</v>
      </c>
      <c r="B1320" s="30" t="s">
        <v>1371</v>
      </c>
      <c r="C1320" s="31">
        <f>SUM(C1321:C1324)</f>
        <v>8248</v>
      </c>
    </row>
    <row r="1321" customHeight="1" spans="1:3">
      <c r="A1321" s="32">
        <v>2320301</v>
      </c>
      <c r="B1321" s="32" t="s">
        <v>1372</v>
      </c>
      <c r="C1321" s="31">
        <v>8248</v>
      </c>
    </row>
    <row r="1322" customHeight="1" spans="1:3">
      <c r="A1322" s="32">
        <v>2320302</v>
      </c>
      <c r="B1322" s="32" t="s">
        <v>1373</v>
      </c>
      <c r="C1322" s="31"/>
    </row>
    <row r="1323" customHeight="1" spans="1:3">
      <c r="A1323" s="32">
        <v>2320303</v>
      </c>
      <c r="B1323" s="32" t="s">
        <v>1374</v>
      </c>
      <c r="C1323" s="31"/>
    </row>
    <row r="1324" customHeight="1" spans="1:3">
      <c r="A1324" s="32">
        <v>2320399</v>
      </c>
      <c r="B1324" s="32" t="s">
        <v>1375</v>
      </c>
      <c r="C1324" s="31"/>
    </row>
    <row r="1325" customHeight="1" spans="1:3">
      <c r="A1325" s="32">
        <v>233</v>
      </c>
      <c r="B1325" s="30" t="s">
        <v>242</v>
      </c>
      <c r="C1325" s="31">
        <f>C1326+C1328+C1330</f>
        <v>25</v>
      </c>
    </row>
    <row r="1326" customHeight="1" spans="1:3">
      <c r="A1326" s="32">
        <v>23301</v>
      </c>
      <c r="B1326" s="30" t="s">
        <v>1376</v>
      </c>
      <c r="C1326" s="31">
        <f>C1327</f>
        <v>0</v>
      </c>
    </row>
    <row r="1327" customHeight="1" spans="1:3">
      <c r="A1327" s="32">
        <v>2330101</v>
      </c>
      <c r="B1327" s="32" t="s">
        <v>1377</v>
      </c>
      <c r="C1327" s="31"/>
    </row>
    <row r="1328" customHeight="1" spans="1:3">
      <c r="A1328" s="32">
        <v>23302</v>
      </c>
      <c r="B1328" s="30" t="s">
        <v>1378</v>
      </c>
      <c r="C1328" s="31">
        <f>C1329</f>
        <v>0</v>
      </c>
    </row>
    <row r="1329" customHeight="1" spans="1:3">
      <c r="A1329" s="32">
        <v>2330201</v>
      </c>
      <c r="B1329" s="32" t="s">
        <v>1379</v>
      </c>
      <c r="C1329" s="31"/>
    </row>
    <row r="1330" customHeight="1" spans="1:3">
      <c r="A1330" s="39">
        <v>23303</v>
      </c>
      <c r="B1330" s="40" t="s">
        <v>1380</v>
      </c>
      <c r="C1330" s="31">
        <f>C1331</f>
        <v>25</v>
      </c>
    </row>
    <row r="1331" customHeight="1" spans="1:3">
      <c r="A1331" s="32">
        <v>2330301</v>
      </c>
      <c r="B1331" s="41" t="s">
        <v>1381</v>
      </c>
      <c r="C1331" s="31">
        <v>25</v>
      </c>
    </row>
  </sheetData>
  <mergeCells count="2">
    <mergeCell ref="A1:C1"/>
    <mergeCell ref="A2:C2"/>
  </mergeCells>
  <dataValidations count="1">
    <dataValidation type="decimal" operator="between" allowBlank="1" showInputMessage="1" showErrorMessage="1" sqref="C4:C1331 C65540:C66867 C131076:C132403 C196612:C197939 C262148:C263475 C327684:C329011 C393220:C394547 C458756:C460083 C524292:C525619 C589828:C591155 C655364:C656691 C720900:C722227 C786436:C787763 C851972:C853299 C917508:C918835 C983044:C984371 IY4:IY1331 IY65540:IY66867 IY131076:IY132403 IY196612:IY197939 IY262148:IY263475 IY327684:IY329011 IY393220:IY394547 IY458756:IY460083 IY524292:IY525619 IY589828:IY591155 IY655364:IY656691 IY720900:IY722227 IY786436:IY787763 IY851972:IY853299 IY917508:IY918835 IY983044:IY984371 SU4:SU1331 SU65540:SU66867 SU131076:SU132403 SU196612:SU197939 SU262148:SU263475 SU327684:SU329011 SU393220:SU394547 SU458756:SU460083 SU524292:SU525619 SU589828:SU591155 SU655364:SU656691 SU720900:SU722227 SU786436:SU787763 SU851972:SU853299 SU917508:SU918835 SU983044:SU984371 ACQ4:ACQ1331 ACQ65540:ACQ66867 ACQ131076:ACQ132403 ACQ196612:ACQ197939 ACQ262148:ACQ263475 ACQ327684:ACQ329011 ACQ393220:ACQ394547 ACQ458756:ACQ460083 ACQ524292:ACQ525619 ACQ589828:ACQ591155 ACQ655364:ACQ656691 ACQ720900:ACQ722227 ACQ786436:ACQ787763 ACQ851972:ACQ853299 ACQ917508:ACQ918835 ACQ983044:ACQ984371 AMM4:AMM1331 AMM65540:AMM66867 AMM131076:AMM132403 AMM196612:AMM197939 AMM262148:AMM263475 AMM327684:AMM329011 AMM393220:AMM394547 AMM458756:AMM460083 AMM524292:AMM525619 AMM589828:AMM591155 AMM655364:AMM656691 AMM720900:AMM722227 AMM786436:AMM787763 AMM851972:AMM853299 AMM917508:AMM918835 AMM983044:AMM984371 AWI4:AWI1331 AWI65540:AWI66867 AWI131076:AWI132403 AWI196612:AWI197939 AWI262148:AWI263475 AWI327684:AWI329011 AWI393220:AWI394547 AWI458756:AWI460083 AWI524292:AWI525619 AWI589828:AWI591155 AWI655364:AWI656691 AWI720900:AWI722227 AWI786436:AWI787763 AWI851972:AWI853299 AWI917508:AWI918835 AWI983044:AWI984371 BGE4:BGE1331 BGE65540:BGE66867 BGE131076:BGE132403 BGE196612:BGE197939 BGE262148:BGE263475 BGE327684:BGE329011 BGE393220:BGE394547 BGE458756:BGE460083 BGE524292:BGE525619 BGE589828:BGE591155 BGE655364:BGE656691 BGE720900:BGE722227 BGE786436:BGE787763 BGE851972:BGE853299 BGE917508:BGE918835 BGE983044:BGE984371 BQA4:BQA1331 BQA65540:BQA66867 BQA131076:BQA132403 BQA196612:BQA197939 BQA262148:BQA263475 BQA327684:BQA329011 BQA393220:BQA394547 BQA458756:BQA460083 BQA524292:BQA525619 BQA589828:BQA591155 BQA655364:BQA656691 BQA720900:BQA722227 BQA786436:BQA787763 BQA851972:BQA853299 BQA917508:BQA918835 BQA983044:BQA984371 BZW4:BZW1331 BZW65540:BZW66867 BZW131076:BZW132403 BZW196612:BZW197939 BZW262148:BZW263475 BZW327684:BZW329011 BZW393220:BZW394547 BZW458756:BZW460083 BZW524292:BZW525619 BZW589828:BZW591155 BZW655364:BZW656691 BZW720900:BZW722227 BZW786436:BZW787763 BZW851972:BZW853299 BZW917508:BZW918835 BZW983044:BZW984371 CJS4:CJS1331 CJS65540:CJS66867 CJS131076:CJS132403 CJS196612:CJS197939 CJS262148:CJS263475 CJS327684:CJS329011 CJS393220:CJS394547 CJS458756:CJS460083 CJS524292:CJS525619 CJS589828:CJS591155 CJS655364:CJS656691 CJS720900:CJS722227 CJS786436:CJS787763 CJS851972:CJS853299 CJS917508:CJS918835 CJS983044:CJS984371 CTO4:CTO1331 CTO65540:CTO66867 CTO131076:CTO132403 CTO196612:CTO197939 CTO262148:CTO263475 CTO327684:CTO329011 CTO393220:CTO394547 CTO458756:CTO460083 CTO524292:CTO525619 CTO589828:CTO591155 CTO655364:CTO656691 CTO720900:CTO722227 CTO786436:CTO787763 CTO851972:CTO853299 CTO917508:CTO918835 CTO983044:CTO984371 DDK4:DDK1331 DDK65540:DDK66867 DDK131076:DDK132403 DDK196612:DDK197939 DDK262148:DDK263475 DDK327684:DDK329011 DDK393220:DDK394547 DDK458756:DDK460083 DDK524292:DDK525619 DDK589828:DDK591155 DDK655364:DDK656691 DDK720900:DDK722227 DDK786436:DDK787763 DDK851972:DDK853299 DDK917508:DDK918835 DDK983044:DDK984371 DNG4:DNG1331 DNG65540:DNG66867 DNG131076:DNG132403 DNG196612:DNG197939 DNG262148:DNG263475 DNG327684:DNG329011 DNG393220:DNG394547 DNG458756:DNG460083 DNG524292:DNG525619 DNG589828:DNG591155 DNG655364:DNG656691 DNG720900:DNG722227 DNG786436:DNG787763 DNG851972:DNG853299 DNG917508:DNG918835 DNG983044:DNG984371 DXC4:DXC1331 DXC65540:DXC66867 DXC131076:DXC132403 DXC196612:DXC197939 DXC262148:DXC263475 DXC327684:DXC329011 DXC393220:DXC394547 DXC458756:DXC460083 DXC524292:DXC525619 DXC589828:DXC591155 DXC655364:DXC656691 DXC720900:DXC722227 DXC786436:DXC787763 DXC851972:DXC853299 DXC917508:DXC918835 DXC983044:DXC984371 EGY4:EGY1331 EGY65540:EGY66867 EGY131076:EGY132403 EGY196612:EGY197939 EGY262148:EGY263475 EGY327684:EGY329011 EGY393220:EGY394547 EGY458756:EGY460083 EGY524292:EGY525619 EGY589828:EGY591155 EGY655364:EGY656691 EGY720900:EGY722227 EGY786436:EGY787763 EGY851972:EGY853299 EGY917508:EGY918835 EGY983044:EGY984371 EQU4:EQU1331 EQU65540:EQU66867 EQU131076:EQU132403 EQU196612:EQU197939 EQU262148:EQU263475 EQU327684:EQU329011 EQU393220:EQU394547 EQU458756:EQU460083 EQU524292:EQU525619 EQU589828:EQU591155 EQU655364:EQU656691 EQU720900:EQU722227 EQU786436:EQU787763 EQU851972:EQU853299 EQU917508:EQU918835 EQU983044:EQU984371 FAQ4:FAQ1331 FAQ65540:FAQ66867 FAQ131076:FAQ132403 FAQ196612:FAQ197939 FAQ262148:FAQ263475 FAQ327684:FAQ329011 FAQ393220:FAQ394547 FAQ458756:FAQ460083 FAQ524292:FAQ525619 FAQ589828:FAQ591155 FAQ655364:FAQ656691 FAQ720900:FAQ722227 FAQ786436:FAQ787763 FAQ851972:FAQ853299 FAQ917508:FAQ918835 FAQ983044:FAQ984371 FKM4:FKM1331 FKM65540:FKM66867 FKM131076:FKM132403 FKM196612:FKM197939 FKM262148:FKM263475 FKM327684:FKM329011 FKM393220:FKM394547 FKM458756:FKM460083 FKM524292:FKM525619 FKM589828:FKM591155 FKM655364:FKM656691 FKM720900:FKM722227 FKM786436:FKM787763 FKM851972:FKM853299 FKM917508:FKM918835 FKM983044:FKM984371 FUI4:FUI1331 FUI65540:FUI66867 FUI131076:FUI132403 FUI196612:FUI197939 FUI262148:FUI263475 FUI327684:FUI329011 FUI393220:FUI394547 FUI458756:FUI460083 FUI524292:FUI525619 FUI589828:FUI591155 FUI655364:FUI656691 FUI720900:FUI722227 FUI786436:FUI787763 FUI851972:FUI853299 FUI917508:FUI918835 FUI983044:FUI984371 GEE4:GEE1331 GEE65540:GEE66867 GEE131076:GEE132403 GEE196612:GEE197939 GEE262148:GEE263475 GEE327684:GEE329011 GEE393220:GEE394547 GEE458756:GEE460083 GEE524292:GEE525619 GEE589828:GEE591155 GEE655364:GEE656691 GEE720900:GEE722227 GEE786436:GEE787763 GEE851972:GEE853299 GEE917508:GEE918835 GEE983044:GEE984371 GOA4:GOA1331 GOA65540:GOA66867 GOA131076:GOA132403 GOA196612:GOA197939 GOA262148:GOA263475 GOA327684:GOA329011 GOA393220:GOA394547 GOA458756:GOA460083 GOA524292:GOA525619 GOA589828:GOA591155 GOA655364:GOA656691 GOA720900:GOA722227 GOA786436:GOA787763 GOA851972:GOA853299 GOA917508:GOA918835 GOA983044:GOA984371 GXW4:GXW1331 GXW65540:GXW66867 GXW131076:GXW132403 GXW196612:GXW197939 GXW262148:GXW263475 GXW327684:GXW329011 GXW393220:GXW394547 GXW458756:GXW460083 GXW524292:GXW525619 GXW589828:GXW591155 GXW655364:GXW656691 GXW720900:GXW722227 GXW786436:GXW787763 GXW851972:GXW853299 GXW917508:GXW918835 GXW983044:GXW984371 HHS4:HHS1331 HHS65540:HHS66867 HHS131076:HHS132403 HHS196612:HHS197939 HHS262148:HHS263475 HHS327684:HHS329011 HHS393220:HHS394547 HHS458756:HHS460083 HHS524292:HHS525619 HHS589828:HHS591155 HHS655364:HHS656691 HHS720900:HHS722227 HHS786436:HHS787763 HHS851972:HHS853299 HHS917508:HHS918835 HHS983044:HHS984371 HRO4:HRO1331 HRO65540:HRO66867 HRO131076:HRO132403 HRO196612:HRO197939 HRO262148:HRO263475 HRO327684:HRO329011 HRO393220:HRO394547 HRO458756:HRO460083 HRO524292:HRO525619 HRO589828:HRO591155 HRO655364:HRO656691 HRO720900:HRO722227 HRO786436:HRO787763 HRO851972:HRO853299 HRO917508:HRO918835 HRO983044:HRO984371 IBK4:IBK1331 IBK65540:IBK66867 IBK131076:IBK132403 IBK196612:IBK197939 IBK262148:IBK263475 IBK327684:IBK329011 IBK393220:IBK394547 IBK458756:IBK460083 IBK524292:IBK525619 IBK589828:IBK591155 IBK655364:IBK656691 IBK720900:IBK722227 IBK786436:IBK787763 IBK851972:IBK853299 IBK917508:IBK918835 IBK983044:IBK984371 ILG4:ILG1331 ILG65540:ILG66867 ILG131076:ILG132403 ILG196612:ILG197939 ILG262148:ILG263475 ILG327684:ILG329011 ILG393220:ILG394547 ILG458756:ILG460083 ILG524292:ILG525619 ILG589828:ILG591155 ILG655364:ILG656691 ILG720900:ILG722227 ILG786436:ILG787763 ILG851972:ILG853299 ILG917508:ILG918835 ILG983044:ILG984371 IVC4:IVC1331 IVC65540:IVC66867 IVC131076:IVC132403 IVC196612:IVC197939 IVC262148:IVC263475 IVC327684:IVC329011 IVC393220:IVC394547 IVC458756:IVC460083 IVC524292:IVC525619 IVC589828:IVC591155 IVC655364:IVC656691 IVC720900:IVC722227 IVC786436:IVC787763 IVC851972:IVC853299 IVC917508:IVC918835 IVC983044:IVC984371 JEY4:JEY1331 JEY65540:JEY66867 JEY131076:JEY132403 JEY196612:JEY197939 JEY262148:JEY263475 JEY327684:JEY329011 JEY393220:JEY394547 JEY458756:JEY460083 JEY524292:JEY525619 JEY589828:JEY591155 JEY655364:JEY656691 JEY720900:JEY722227 JEY786436:JEY787763 JEY851972:JEY853299 JEY917508:JEY918835 JEY983044:JEY984371 JOU4:JOU1331 JOU65540:JOU66867 JOU131076:JOU132403 JOU196612:JOU197939 JOU262148:JOU263475 JOU327684:JOU329011 JOU393220:JOU394547 JOU458756:JOU460083 JOU524292:JOU525619 JOU589828:JOU591155 JOU655364:JOU656691 JOU720900:JOU722227 JOU786436:JOU787763 JOU851972:JOU853299 JOU917508:JOU918835 JOU983044:JOU984371 JYQ4:JYQ1331 JYQ65540:JYQ66867 JYQ131076:JYQ132403 JYQ196612:JYQ197939 JYQ262148:JYQ263475 JYQ327684:JYQ329011 JYQ393220:JYQ394547 JYQ458756:JYQ460083 JYQ524292:JYQ525619 JYQ589828:JYQ591155 JYQ655364:JYQ656691 JYQ720900:JYQ722227 JYQ786436:JYQ787763 JYQ851972:JYQ853299 JYQ917508:JYQ918835 JYQ983044:JYQ984371 KIM4:KIM1331 KIM65540:KIM66867 KIM131076:KIM132403 KIM196612:KIM197939 KIM262148:KIM263475 KIM327684:KIM329011 KIM393220:KIM394547 KIM458756:KIM460083 KIM524292:KIM525619 KIM589828:KIM591155 KIM655364:KIM656691 KIM720900:KIM722227 KIM786436:KIM787763 KIM851972:KIM853299 KIM917508:KIM918835 KIM983044:KIM984371 KSI4:KSI1331 KSI65540:KSI66867 KSI131076:KSI132403 KSI196612:KSI197939 KSI262148:KSI263475 KSI327684:KSI329011 KSI393220:KSI394547 KSI458756:KSI460083 KSI524292:KSI525619 KSI589828:KSI591155 KSI655364:KSI656691 KSI720900:KSI722227 KSI786436:KSI787763 KSI851972:KSI853299 KSI917508:KSI918835 KSI983044:KSI984371 LCE4:LCE1331 LCE65540:LCE66867 LCE131076:LCE132403 LCE196612:LCE197939 LCE262148:LCE263475 LCE327684:LCE329011 LCE393220:LCE394547 LCE458756:LCE460083 LCE524292:LCE525619 LCE589828:LCE591155 LCE655364:LCE656691 LCE720900:LCE722227 LCE786436:LCE787763 LCE851972:LCE853299 LCE917508:LCE918835 LCE983044:LCE984371 LMA4:LMA1331 LMA65540:LMA66867 LMA131076:LMA132403 LMA196612:LMA197939 LMA262148:LMA263475 LMA327684:LMA329011 LMA393220:LMA394547 LMA458756:LMA460083 LMA524292:LMA525619 LMA589828:LMA591155 LMA655364:LMA656691 LMA720900:LMA722227 LMA786436:LMA787763 LMA851972:LMA853299 LMA917508:LMA918835 LMA983044:LMA984371 LVW4:LVW1331 LVW65540:LVW66867 LVW131076:LVW132403 LVW196612:LVW197939 LVW262148:LVW263475 LVW327684:LVW329011 LVW393220:LVW394547 LVW458756:LVW460083 LVW524292:LVW525619 LVW589828:LVW591155 LVW655364:LVW656691 LVW720900:LVW722227 LVW786436:LVW787763 LVW851972:LVW853299 LVW917508:LVW918835 LVW983044:LVW984371 MFS4:MFS1331 MFS65540:MFS66867 MFS131076:MFS132403 MFS196612:MFS197939 MFS262148:MFS263475 MFS327684:MFS329011 MFS393220:MFS394547 MFS458756:MFS460083 MFS524292:MFS525619 MFS589828:MFS591155 MFS655364:MFS656691 MFS720900:MFS722227 MFS786436:MFS787763 MFS851972:MFS853299 MFS917508:MFS918835 MFS983044:MFS984371 MPO4:MPO1331 MPO65540:MPO66867 MPO131076:MPO132403 MPO196612:MPO197939 MPO262148:MPO263475 MPO327684:MPO329011 MPO393220:MPO394547 MPO458756:MPO460083 MPO524292:MPO525619 MPO589828:MPO591155 MPO655364:MPO656691 MPO720900:MPO722227 MPO786436:MPO787763 MPO851972:MPO853299 MPO917508:MPO918835 MPO983044:MPO984371 MZK4:MZK1331 MZK65540:MZK66867 MZK131076:MZK132403 MZK196612:MZK197939 MZK262148:MZK263475 MZK327684:MZK329011 MZK393220:MZK394547 MZK458756:MZK460083 MZK524292:MZK525619 MZK589828:MZK591155 MZK655364:MZK656691 MZK720900:MZK722227 MZK786436:MZK787763 MZK851972:MZK853299 MZK917508:MZK918835 MZK983044:MZK984371 NJG4:NJG1331 NJG65540:NJG66867 NJG131076:NJG132403 NJG196612:NJG197939 NJG262148:NJG263475 NJG327684:NJG329011 NJG393220:NJG394547 NJG458756:NJG460083 NJG524292:NJG525619 NJG589828:NJG591155 NJG655364:NJG656691 NJG720900:NJG722227 NJG786436:NJG787763 NJG851972:NJG853299 NJG917508:NJG918835 NJG983044:NJG984371 NTC4:NTC1331 NTC65540:NTC66867 NTC131076:NTC132403 NTC196612:NTC197939 NTC262148:NTC263475 NTC327684:NTC329011 NTC393220:NTC394547 NTC458756:NTC460083 NTC524292:NTC525619 NTC589828:NTC591155 NTC655364:NTC656691 NTC720900:NTC722227 NTC786436:NTC787763 NTC851972:NTC853299 NTC917508:NTC918835 NTC983044:NTC984371 OCY4:OCY1331 OCY65540:OCY66867 OCY131076:OCY132403 OCY196612:OCY197939 OCY262148:OCY263475 OCY327684:OCY329011 OCY393220:OCY394547 OCY458756:OCY460083 OCY524292:OCY525619 OCY589828:OCY591155 OCY655364:OCY656691 OCY720900:OCY722227 OCY786436:OCY787763 OCY851972:OCY853299 OCY917508:OCY918835 OCY983044:OCY984371 OMU4:OMU1331 OMU65540:OMU66867 OMU131076:OMU132403 OMU196612:OMU197939 OMU262148:OMU263475 OMU327684:OMU329011 OMU393220:OMU394547 OMU458756:OMU460083 OMU524292:OMU525619 OMU589828:OMU591155 OMU655364:OMU656691 OMU720900:OMU722227 OMU786436:OMU787763 OMU851972:OMU853299 OMU917508:OMU918835 OMU983044:OMU984371 OWQ4:OWQ1331 OWQ65540:OWQ66867 OWQ131076:OWQ132403 OWQ196612:OWQ197939 OWQ262148:OWQ263475 OWQ327684:OWQ329011 OWQ393220:OWQ394547 OWQ458756:OWQ460083 OWQ524292:OWQ525619 OWQ589828:OWQ591155 OWQ655364:OWQ656691 OWQ720900:OWQ722227 OWQ786436:OWQ787763 OWQ851972:OWQ853299 OWQ917508:OWQ918835 OWQ983044:OWQ984371 PGM4:PGM1331 PGM65540:PGM66867 PGM131076:PGM132403 PGM196612:PGM197939 PGM262148:PGM263475 PGM327684:PGM329011 PGM393220:PGM394547 PGM458756:PGM460083 PGM524292:PGM525619 PGM589828:PGM591155 PGM655364:PGM656691 PGM720900:PGM722227 PGM786436:PGM787763 PGM851972:PGM853299 PGM917508:PGM918835 PGM983044:PGM984371 PQI4:PQI1331 PQI65540:PQI66867 PQI131076:PQI132403 PQI196612:PQI197939 PQI262148:PQI263475 PQI327684:PQI329011 PQI393220:PQI394547 PQI458756:PQI460083 PQI524292:PQI525619 PQI589828:PQI591155 PQI655364:PQI656691 PQI720900:PQI722227 PQI786436:PQI787763 PQI851972:PQI853299 PQI917508:PQI918835 PQI983044:PQI984371 QAE4:QAE1331 QAE65540:QAE66867 QAE131076:QAE132403 QAE196612:QAE197939 QAE262148:QAE263475 QAE327684:QAE329011 QAE393220:QAE394547 QAE458756:QAE460083 QAE524292:QAE525619 QAE589828:QAE591155 QAE655364:QAE656691 QAE720900:QAE722227 QAE786436:QAE787763 QAE851972:QAE853299 QAE917508:QAE918835 QAE983044:QAE984371 QKA4:QKA1331 QKA65540:QKA66867 QKA131076:QKA132403 QKA196612:QKA197939 QKA262148:QKA263475 QKA327684:QKA329011 QKA393220:QKA394547 QKA458756:QKA460083 QKA524292:QKA525619 QKA589828:QKA591155 QKA655364:QKA656691 QKA720900:QKA722227 QKA786436:QKA787763 QKA851972:QKA853299 QKA917508:QKA918835 QKA983044:QKA984371 QTW4:QTW1331 QTW65540:QTW66867 QTW131076:QTW132403 QTW196612:QTW197939 QTW262148:QTW263475 QTW327684:QTW329011 QTW393220:QTW394547 QTW458756:QTW460083 QTW524292:QTW525619 QTW589828:QTW591155 QTW655364:QTW656691 QTW720900:QTW722227 QTW786436:QTW787763 QTW851972:QTW853299 QTW917508:QTW918835 QTW983044:QTW984371 RDS4:RDS1331 RDS65540:RDS66867 RDS131076:RDS132403 RDS196612:RDS197939 RDS262148:RDS263475 RDS327684:RDS329011 RDS393220:RDS394547 RDS458756:RDS460083 RDS524292:RDS525619 RDS589828:RDS591155 RDS655364:RDS656691 RDS720900:RDS722227 RDS786436:RDS787763 RDS851972:RDS853299 RDS917508:RDS918835 RDS983044:RDS984371 RNO4:RNO1331 RNO65540:RNO66867 RNO131076:RNO132403 RNO196612:RNO197939 RNO262148:RNO263475 RNO327684:RNO329011 RNO393220:RNO394547 RNO458756:RNO460083 RNO524292:RNO525619 RNO589828:RNO591155 RNO655364:RNO656691 RNO720900:RNO722227 RNO786436:RNO787763 RNO851972:RNO853299 RNO917508:RNO918835 RNO983044:RNO984371 RXK4:RXK1331 RXK65540:RXK66867 RXK131076:RXK132403 RXK196612:RXK197939 RXK262148:RXK263475 RXK327684:RXK329011 RXK393220:RXK394547 RXK458756:RXK460083 RXK524292:RXK525619 RXK589828:RXK591155 RXK655364:RXK656691 RXK720900:RXK722227 RXK786436:RXK787763 RXK851972:RXK853299 RXK917508:RXK918835 RXK983044:RXK984371 SHG4:SHG1331 SHG65540:SHG66867 SHG131076:SHG132403 SHG196612:SHG197939 SHG262148:SHG263475 SHG327684:SHG329011 SHG393220:SHG394547 SHG458756:SHG460083 SHG524292:SHG525619 SHG589828:SHG591155 SHG655364:SHG656691 SHG720900:SHG722227 SHG786436:SHG787763 SHG851972:SHG853299 SHG917508:SHG918835 SHG983044:SHG984371 SRC4:SRC1331 SRC65540:SRC66867 SRC131076:SRC132403 SRC196612:SRC197939 SRC262148:SRC263475 SRC327684:SRC329011 SRC393220:SRC394547 SRC458756:SRC460083 SRC524292:SRC525619 SRC589828:SRC591155 SRC655364:SRC656691 SRC720900:SRC722227 SRC786436:SRC787763 SRC851972:SRC853299 SRC917508:SRC918835 SRC983044:SRC984371 TAY4:TAY1331 TAY65540:TAY66867 TAY131076:TAY132403 TAY196612:TAY197939 TAY262148:TAY263475 TAY327684:TAY329011 TAY393220:TAY394547 TAY458756:TAY460083 TAY524292:TAY525619 TAY589828:TAY591155 TAY655364:TAY656691 TAY720900:TAY722227 TAY786436:TAY787763 TAY851972:TAY853299 TAY917508:TAY918835 TAY983044:TAY984371 TKU4:TKU1331 TKU65540:TKU66867 TKU131076:TKU132403 TKU196612:TKU197939 TKU262148:TKU263475 TKU327684:TKU329011 TKU393220:TKU394547 TKU458756:TKU460083 TKU524292:TKU525619 TKU589828:TKU591155 TKU655364:TKU656691 TKU720900:TKU722227 TKU786436:TKU787763 TKU851972:TKU853299 TKU917508:TKU918835 TKU983044:TKU984371 TUQ4:TUQ1331 TUQ65540:TUQ66867 TUQ131076:TUQ132403 TUQ196612:TUQ197939 TUQ262148:TUQ263475 TUQ327684:TUQ329011 TUQ393220:TUQ394547 TUQ458756:TUQ460083 TUQ524292:TUQ525619 TUQ589828:TUQ591155 TUQ655364:TUQ656691 TUQ720900:TUQ722227 TUQ786436:TUQ787763 TUQ851972:TUQ853299 TUQ917508:TUQ918835 TUQ983044:TUQ984371 UEM4:UEM1331 UEM65540:UEM66867 UEM131076:UEM132403 UEM196612:UEM197939 UEM262148:UEM263475 UEM327684:UEM329011 UEM393220:UEM394547 UEM458756:UEM460083 UEM524292:UEM525619 UEM589828:UEM591155 UEM655364:UEM656691 UEM720900:UEM722227 UEM786436:UEM787763 UEM851972:UEM853299 UEM917508:UEM918835 UEM983044:UEM984371 UOI4:UOI1331 UOI65540:UOI66867 UOI131076:UOI132403 UOI196612:UOI197939 UOI262148:UOI263475 UOI327684:UOI329011 UOI393220:UOI394547 UOI458756:UOI460083 UOI524292:UOI525619 UOI589828:UOI591155 UOI655364:UOI656691 UOI720900:UOI722227 UOI786436:UOI787763 UOI851972:UOI853299 UOI917508:UOI918835 UOI983044:UOI984371 UYE4:UYE1331 UYE65540:UYE66867 UYE131076:UYE132403 UYE196612:UYE197939 UYE262148:UYE263475 UYE327684:UYE329011 UYE393220:UYE394547 UYE458756:UYE460083 UYE524292:UYE525619 UYE589828:UYE591155 UYE655364:UYE656691 UYE720900:UYE722227 UYE786436:UYE787763 UYE851972:UYE853299 UYE917508:UYE918835 UYE983044:UYE984371 VIA4:VIA1331 VIA65540:VIA66867 VIA131076:VIA132403 VIA196612:VIA197939 VIA262148:VIA263475 VIA327684:VIA329011 VIA393220:VIA394547 VIA458756:VIA460083 VIA524292:VIA525619 VIA589828:VIA591155 VIA655364:VIA656691 VIA720900:VIA722227 VIA786436:VIA787763 VIA851972:VIA853299 VIA917508:VIA918835 VIA983044:VIA984371 VRW4:VRW1331 VRW65540:VRW66867 VRW131076:VRW132403 VRW196612:VRW197939 VRW262148:VRW263475 VRW327684:VRW329011 VRW393220:VRW394547 VRW458756:VRW460083 VRW524292:VRW525619 VRW589828:VRW591155 VRW655364:VRW656691 VRW720900:VRW722227 VRW786436:VRW787763 VRW851972:VRW853299 VRW917508:VRW918835 VRW983044:VRW984371 WBS4:WBS1331 WBS65540:WBS66867 WBS131076:WBS132403 WBS196612:WBS197939 WBS262148:WBS263475 WBS327684:WBS329011 WBS393220:WBS394547 WBS458756:WBS460083 WBS524292:WBS525619 WBS589828:WBS591155 WBS655364:WBS656691 WBS720900:WBS722227 WBS786436:WBS787763 WBS851972:WBS853299 WBS917508:WBS918835 WBS983044:WBS984371 WLO4:WLO1331 WLO65540:WLO66867 WLO131076:WLO132403 WLO196612:WLO197939 WLO262148:WLO263475 WLO327684:WLO329011 WLO393220:WLO394547 WLO458756:WLO460083 WLO524292:WLO525619 WLO589828:WLO591155 WLO655364:WLO656691 WLO720900:WLO722227 WLO786436:WLO787763 WLO851972:WLO853299 WLO917508:WLO918835 WLO983044:WLO984371 WVK4:WVK1331 WVK65540:WVK66867 WVK131076:WVK132403 WVK196612:WVK197939 WVK262148:WVK263475 WVK327684:WVK329011 WVK393220:WVK394547 WVK458756:WVK460083 WVK524292:WVK525619 WVK589828:WVK591155 WVK655364:WVK656691 WVK720900:WVK722227 WVK786436:WVK787763 WVK851972:WVK853299 WVK917508:WVK918835 WVK983044:WVK984371">
      <formula1>-99999999999999</formula1>
      <formula2>99999999999999</formula2>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8"/>
  <sheetViews>
    <sheetView workbookViewId="0">
      <selection activeCell="A1" sqref="$A1:$XFD1"/>
    </sheetView>
  </sheetViews>
  <sheetFormatPr defaultColWidth="58.1111111111111" defaultRowHeight="25" customHeight="1" outlineLevelCol="2"/>
  <cols>
    <col min="1" max="1" width="11.5555555555556" style="25" customWidth="1"/>
    <col min="2" max="2" width="57.1111111111111" style="25" customWidth="1"/>
    <col min="3" max="3" width="22.4444444444444" style="25" customWidth="1"/>
    <col min="4" max="16384" width="58.1111111111111" style="26"/>
  </cols>
  <sheetData>
    <row r="1" customHeight="1" spans="1:3">
      <c r="A1" s="19" t="str">
        <f>'[1]##BASEINFO'!$B$2&amp;"度"&amp;'[1]##BASEINFO'!$B$7&amp;"政府性基金预算支出决算功能分类表"</f>
        <v>2024年度台安县政府性基金预算支出决算功能分类表</v>
      </c>
      <c r="B1" s="19"/>
      <c r="C1" s="19"/>
    </row>
    <row r="2" customHeight="1" spans="1:3">
      <c r="A2" s="27"/>
      <c r="B2" s="27"/>
      <c r="C2" s="28" t="str">
        <f>"单位："&amp;'[1]##BASEINFO'!$B$19</f>
        <v>单位：万元</v>
      </c>
    </row>
    <row r="3" customHeight="1" spans="1:3">
      <c r="A3" s="29" t="s">
        <v>385</v>
      </c>
      <c r="B3" s="29" t="s">
        <v>63</v>
      </c>
      <c r="C3" s="29" t="s">
        <v>5</v>
      </c>
    </row>
    <row r="4" customHeight="1" spans="1:3">
      <c r="A4" s="30"/>
      <c r="B4" s="29" t="s">
        <v>266</v>
      </c>
      <c r="C4" s="31">
        <f>SUM(C5,C12,C27,C43,C48,C55,C71,C132,C171,C221,C231,C235,C239,C243,C247,C252,C284,C301,C318)</f>
        <v>55642</v>
      </c>
    </row>
    <row r="5" customHeight="1" spans="1:3">
      <c r="A5" s="32">
        <v>205</v>
      </c>
      <c r="B5" s="30" t="s">
        <v>227</v>
      </c>
      <c r="C5" s="31">
        <f>C6</f>
        <v>0</v>
      </c>
    </row>
    <row r="6" customHeight="1" spans="1:3">
      <c r="A6" s="32">
        <v>20598</v>
      </c>
      <c r="B6" s="30" t="s">
        <v>1382</v>
      </c>
      <c r="C6" s="31">
        <f>SUM(C7:C11)</f>
        <v>0</v>
      </c>
    </row>
    <row r="7" customHeight="1" spans="1:3">
      <c r="A7" s="32">
        <v>2059801</v>
      </c>
      <c r="B7" s="32" t="s">
        <v>1383</v>
      </c>
      <c r="C7" s="31"/>
    </row>
    <row r="8" customHeight="1" spans="1:3">
      <c r="A8" s="32">
        <v>2059802</v>
      </c>
      <c r="B8" s="32" t="s">
        <v>626</v>
      </c>
      <c r="C8" s="31"/>
    </row>
    <row r="9" customHeight="1" spans="1:3">
      <c r="A9" s="32">
        <v>2059803</v>
      </c>
      <c r="B9" s="32" t="s">
        <v>1384</v>
      </c>
      <c r="C9" s="31"/>
    </row>
    <row r="10" customHeight="1" spans="1:3">
      <c r="A10" s="32">
        <v>2059804</v>
      </c>
      <c r="B10" s="32" t="s">
        <v>1385</v>
      </c>
      <c r="C10" s="31"/>
    </row>
    <row r="11" customHeight="1" spans="1:3">
      <c r="A11" s="32">
        <v>2059899</v>
      </c>
      <c r="B11" s="32" t="s">
        <v>1386</v>
      </c>
      <c r="C11" s="31"/>
    </row>
    <row r="12" customHeight="1" spans="1:3">
      <c r="A12" s="32">
        <v>206</v>
      </c>
      <c r="B12" s="33" t="s">
        <v>228</v>
      </c>
      <c r="C12" s="31">
        <f>C13+C20</f>
        <v>0</v>
      </c>
    </row>
    <row r="13" customHeight="1" spans="1:3">
      <c r="A13" s="32">
        <v>20610</v>
      </c>
      <c r="B13" s="33" t="s">
        <v>1387</v>
      </c>
      <c r="C13" s="31">
        <f>SUM(C14:C19)</f>
        <v>0</v>
      </c>
    </row>
    <row r="14" customHeight="1" spans="1:3">
      <c r="A14" s="32">
        <v>2061001</v>
      </c>
      <c r="B14" s="34" t="s">
        <v>1388</v>
      </c>
      <c r="C14" s="31"/>
    </row>
    <row r="15" customHeight="1" spans="1:3">
      <c r="A15" s="32">
        <v>2061002</v>
      </c>
      <c r="B15" s="34" t="s">
        <v>1389</v>
      </c>
      <c r="C15" s="31"/>
    </row>
    <row r="16" customHeight="1" spans="1:3">
      <c r="A16" s="32">
        <v>2061003</v>
      </c>
      <c r="B16" s="34" t="s">
        <v>1390</v>
      </c>
      <c r="C16" s="31"/>
    </row>
    <row r="17" customHeight="1" spans="1:3">
      <c r="A17" s="32">
        <v>2061004</v>
      </c>
      <c r="B17" s="34" t="s">
        <v>1391</v>
      </c>
      <c r="C17" s="31"/>
    </row>
    <row r="18" customHeight="1" spans="1:3">
      <c r="A18" s="32">
        <v>2061005</v>
      </c>
      <c r="B18" s="34" t="s">
        <v>1392</v>
      </c>
      <c r="C18" s="31"/>
    </row>
    <row r="19" customHeight="1" spans="1:3">
      <c r="A19" s="32">
        <v>2061099</v>
      </c>
      <c r="B19" s="34" t="s">
        <v>1393</v>
      </c>
      <c r="C19" s="31"/>
    </row>
    <row r="20" customHeight="1" spans="1:3">
      <c r="A20" s="32">
        <v>20698</v>
      </c>
      <c r="B20" s="33" t="s">
        <v>1382</v>
      </c>
      <c r="C20" s="31">
        <f>SUM(C21:C26)</f>
        <v>0</v>
      </c>
    </row>
    <row r="21" customHeight="1" spans="1:3">
      <c r="A21" s="32">
        <v>2069801</v>
      </c>
      <c r="B21" s="34" t="s">
        <v>1394</v>
      </c>
      <c r="C21" s="31"/>
    </row>
    <row r="22" customHeight="1" spans="1:3">
      <c r="A22" s="32">
        <v>2069802</v>
      </c>
      <c r="B22" s="34" t="s">
        <v>1395</v>
      </c>
      <c r="C22" s="31"/>
    </row>
    <row r="23" customHeight="1" spans="1:3">
      <c r="A23" s="32">
        <v>2069803</v>
      </c>
      <c r="B23" s="34" t="s">
        <v>1396</v>
      </c>
      <c r="C23" s="31"/>
    </row>
    <row r="24" customHeight="1" spans="1:3">
      <c r="A24" s="32">
        <v>2069804</v>
      </c>
      <c r="B24" s="34" t="s">
        <v>1397</v>
      </c>
      <c r="C24" s="31"/>
    </row>
    <row r="25" customHeight="1" spans="1:3">
      <c r="A25" s="32">
        <v>2069805</v>
      </c>
      <c r="B25" s="34" t="s">
        <v>1398</v>
      </c>
      <c r="C25" s="31"/>
    </row>
    <row r="26" customHeight="1" spans="1:3">
      <c r="A26" s="32">
        <v>2069899</v>
      </c>
      <c r="B26" s="34" t="s">
        <v>1399</v>
      </c>
      <c r="C26" s="31"/>
    </row>
    <row r="27" customHeight="1" spans="1:3">
      <c r="A27" s="32">
        <v>207</v>
      </c>
      <c r="B27" s="33" t="s">
        <v>229</v>
      </c>
      <c r="C27" s="31">
        <f>SUM(C28,C34,C40)</f>
        <v>19</v>
      </c>
    </row>
    <row r="28" customHeight="1" spans="1:3">
      <c r="A28" s="32">
        <v>20707</v>
      </c>
      <c r="B28" s="33" t="s">
        <v>1400</v>
      </c>
      <c r="C28" s="31">
        <f>SUM(C29:C33)</f>
        <v>19</v>
      </c>
    </row>
    <row r="29" customHeight="1" spans="1:3">
      <c r="A29" s="32">
        <v>2070701</v>
      </c>
      <c r="B29" s="34" t="s">
        <v>1401</v>
      </c>
      <c r="C29" s="31"/>
    </row>
    <row r="30" customHeight="1" spans="1:3">
      <c r="A30" s="32">
        <v>2070702</v>
      </c>
      <c r="B30" s="34" t="s">
        <v>1402</v>
      </c>
      <c r="C30" s="31"/>
    </row>
    <row r="31" customHeight="1" spans="1:3">
      <c r="A31" s="32">
        <v>2070703</v>
      </c>
      <c r="B31" s="34" t="s">
        <v>1403</v>
      </c>
      <c r="C31" s="31"/>
    </row>
    <row r="32" customHeight="1" spans="1:3">
      <c r="A32" s="32">
        <v>2070704</v>
      </c>
      <c r="B32" s="34" t="s">
        <v>1404</v>
      </c>
      <c r="C32" s="31"/>
    </row>
    <row r="33" customHeight="1" spans="1:3">
      <c r="A33" s="32">
        <v>2070799</v>
      </c>
      <c r="B33" s="34" t="s">
        <v>1405</v>
      </c>
      <c r="C33" s="31">
        <v>19</v>
      </c>
    </row>
    <row r="34" customHeight="1" spans="1:3">
      <c r="A34" s="32">
        <v>20709</v>
      </c>
      <c r="B34" s="33" t="s">
        <v>1406</v>
      </c>
      <c r="C34" s="31">
        <f>SUM(C35:C39)</f>
        <v>0</v>
      </c>
    </row>
    <row r="35" customHeight="1" spans="1:3">
      <c r="A35" s="32">
        <v>2070901</v>
      </c>
      <c r="B35" s="34" t="s">
        <v>1407</v>
      </c>
      <c r="C35" s="31"/>
    </row>
    <row r="36" customHeight="1" spans="1:3">
      <c r="A36" s="32">
        <v>2070902</v>
      </c>
      <c r="B36" s="34" t="s">
        <v>1408</v>
      </c>
      <c r="C36" s="31"/>
    </row>
    <row r="37" customHeight="1" spans="1:3">
      <c r="A37" s="32">
        <v>2070903</v>
      </c>
      <c r="B37" s="34" t="s">
        <v>1409</v>
      </c>
      <c r="C37" s="31"/>
    </row>
    <row r="38" customHeight="1" spans="1:3">
      <c r="A38" s="32">
        <v>2070904</v>
      </c>
      <c r="B38" s="34" t="s">
        <v>1410</v>
      </c>
      <c r="C38" s="31"/>
    </row>
    <row r="39" customHeight="1" spans="1:3">
      <c r="A39" s="32">
        <v>2070999</v>
      </c>
      <c r="B39" s="34" t="s">
        <v>1411</v>
      </c>
      <c r="C39" s="31"/>
    </row>
    <row r="40" customHeight="1" spans="1:3">
      <c r="A40" s="32">
        <v>20710</v>
      </c>
      <c r="B40" s="33" t="s">
        <v>1412</v>
      </c>
      <c r="C40" s="31">
        <f>SUM(C41:C42)</f>
        <v>0</v>
      </c>
    </row>
    <row r="41" customHeight="1" spans="1:3">
      <c r="A41" s="32">
        <v>2071001</v>
      </c>
      <c r="B41" s="34" t="s">
        <v>1413</v>
      </c>
      <c r="C41" s="31"/>
    </row>
    <row r="42" customHeight="1" spans="1:3">
      <c r="A42" s="32">
        <v>2071099</v>
      </c>
      <c r="B42" s="34" t="s">
        <v>1414</v>
      </c>
      <c r="C42" s="31"/>
    </row>
    <row r="43" customHeight="1" spans="1:3">
      <c r="A43" s="32">
        <v>208</v>
      </c>
      <c r="B43" s="30" t="s">
        <v>230</v>
      </c>
      <c r="C43" s="31">
        <f>C44</f>
        <v>0</v>
      </c>
    </row>
    <row r="44" customHeight="1" spans="1:3">
      <c r="A44" s="32">
        <v>20898</v>
      </c>
      <c r="B44" s="30" t="s">
        <v>1382</v>
      </c>
      <c r="C44" s="31">
        <f>SUM(C45:C47)</f>
        <v>0</v>
      </c>
    </row>
    <row r="45" customHeight="1" spans="1:3">
      <c r="A45" s="32">
        <v>2089801</v>
      </c>
      <c r="B45" s="32" t="s">
        <v>1415</v>
      </c>
      <c r="C45" s="31"/>
    </row>
    <row r="46" customHeight="1" spans="1:3">
      <c r="A46" s="32">
        <v>2089802</v>
      </c>
      <c r="B46" s="32" t="s">
        <v>1416</v>
      </c>
      <c r="C46" s="31"/>
    </row>
    <row r="47" customHeight="1" spans="1:3">
      <c r="A47" s="32">
        <v>2089899</v>
      </c>
      <c r="B47" s="32" t="s">
        <v>1417</v>
      </c>
      <c r="C47" s="31"/>
    </row>
    <row r="48" customHeight="1" spans="1:3">
      <c r="A48" s="32">
        <v>210</v>
      </c>
      <c r="B48" s="30" t="s">
        <v>231</v>
      </c>
      <c r="C48" s="31">
        <f>C49</f>
        <v>0</v>
      </c>
    </row>
    <row r="49" customHeight="1" spans="1:3">
      <c r="A49" s="32">
        <v>21098</v>
      </c>
      <c r="B49" s="30" t="s">
        <v>1382</v>
      </c>
      <c r="C49" s="31">
        <f>SUM(C50:C54)</f>
        <v>0</v>
      </c>
    </row>
    <row r="50" customHeight="1" spans="1:3">
      <c r="A50" s="32">
        <v>2109801</v>
      </c>
      <c r="B50" s="32" t="s">
        <v>1418</v>
      </c>
      <c r="C50" s="31"/>
    </row>
    <row r="51" customHeight="1" spans="1:3">
      <c r="A51" s="32">
        <v>2109802</v>
      </c>
      <c r="B51" s="32" t="s">
        <v>1419</v>
      </c>
      <c r="C51" s="31"/>
    </row>
    <row r="52" customHeight="1" spans="1:3">
      <c r="A52" s="32">
        <v>2109803</v>
      </c>
      <c r="B52" s="32" t="s">
        <v>1420</v>
      </c>
      <c r="C52" s="31"/>
    </row>
    <row r="53" customHeight="1" spans="1:3">
      <c r="A53" s="32">
        <v>2109804</v>
      </c>
      <c r="B53" s="32" t="s">
        <v>1421</v>
      </c>
      <c r="C53" s="31"/>
    </row>
    <row r="54" customHeight="1" spans="1:3">
      <c r="A54" s="32">
        <v>2109899</v>
      </c>
      <c r="B54" s="32" t="s">
        <v>1422</v>
      </c>
      <c r="C54" s="31"/>
    </row>
    <row r="55" customHeight="1" spans="1:3">
      <c r="A55" s="32">
        <v>211</v>
      </c>
      <c r="B55" s="33" t="s">
        <v>232</v>
      </c>
      <c r="C55" s="31">
        <f>SUM(C56,C61,C66)</f>
        <v>0</v>
      </c>
    </row>
    <row r="56" customHeight="1" spans="1:3">
      <c r="A56" s="32">
        <v>21160</v>
      </c>
      <c r="B56" s="33" t="s">
        <v>1423</v>
      </c>
      <c r="C56" s="31">
        <f>SUM(C57:C60)</f>
        <v>0</v>
      </c>
    </row>
    <row r="57" customHeight="1" spans="1:3">
      <c r="A57" s="32">
        <v>2116001</v>
      </c>
      <c r="B57" s="34" t="s">
        <v>1424</v>
      </c>
      <c r="C57" s="31"/>
    </row>
    <row r="58" customHeight="1" spans="1:3">
      <c r="A58" s="32">
        <v>2116002</v>
      </c>
      <c r="B58" s="34" t="s">
        <v>1425</v>
      </c>
      <c r="C58" s="31"/>
    </row>
    <row r="59" customHeight="1" spans="1:3">
      <c r="A59" s="32">
        <v>2116003</v>
      </c>
      <c r="B59" s="34" t="s">
        <v>1426</v>
      </c>
      <c r="C59" s="31"/>
    </row>
    <row r="60" customHeight="1" spans="1:3">
      <c r="A60" s="32">
        <v>2116099</v>
      </c>
      <c r="B60" s="34" t="s">
        <v>1427</v>
      </c>
      <c r="C60" s="31"/>
    </row>
    <row r="61" customHeight="1" spans="1:3">
      <c r="A61" s="32">
        <v>21161</v>
      </c>
      <c r="B61" s="33" t="s">
        <v>1428</v>
      </c>
      <c r="C61" s="31">
        <f>SUM(C62:C65)</f>
        <v>0</v>
      </c>
    </row>
    <row r="62" customHeight="1" spans="1:3">
      <c r="A62" s="32">
        <v>2116101</v>
      </c>
      <c r="B62" s="34" t="s">
        <v>1429</v>
      </c>
      <c r="C62" s="31"/>
    </row>
    <row r="63" customHeight="1" spans="1:3">
      <c r="A63" s="32">
        <v>2116102</v>
      </c>
      <c r="B63" s="34" t="s">
        <v>1430</v>
      </c>
      <c r="C63" s="31"/>
    </row>
    <row r="64" customHeight="1" spans="1:3">
      <c r="A64" s="32">
        <v>2116103</v>
      </c>
      <c r="B64" s="34" t="s">
        <v>1431</v>
      </c>
      <c r="C64" s="31"/>
    </row>
    <row r="65" customHeight="1" spans="1:3">
      <c r="A65" s="32">
        <v>2116104</v>
      </c>
      <c r="B65" s="34" t="s">
        <v>1432</v>
      </c>
      <c r="C65" s="31"/>
    </row>
    <row r="66" customHeight="1" spans="1:3">
      <c r="A66" s="32">
        <v>21198</v>
      </c>
      <c r="B66" s="33" t="s">
        <v>1382</v>
      </c>
      <c r="C66" s="31">
        <f>SUM(C67:C70)</f>
        <v>0</v>
      </c>
    </row>
    <row r="67" customHeight="1" spans="1:3">
      <c r="A67" s="32">
        <v>2119801</v>
      </c>
      <c r="B67" s="34" t="s">
        <v>1433</v>
      </c>
      <c r="C67" s="31"/>
    </row>
    <row r="68" customHeight="1" spans="1:3">
      <c r="A68" s="32">
        <v>2119802</v>
      </c>
      <c r="B68" s="34" t="s">
        <v>1434</v>
      </c>
      <c r="C68" s="31"/>
    </row>
    <row r="69" customHeight="1" spans="1:3">
      <c r="A69" s="32">
        <v>2119803</v>
      </c>
      <c r="B69" s="34" t="s">
        <v>1435</v>
      </c>
      <c r="C69" s="31"/>
    </row>
    <row r="70" customHeight="1" spans="1:3">
      <c r="A70" s="32">
        <v>2119899</v>
      </c>
      <c r="B70" s="34" t="s">
        <v>1436</v>
      </c>
      <c r="C70" s="31"/>
    </row>
    <row r="71" customHeight="1" spans="1:3">
      <c r="A71" s="32">
        <v>212</v>
      </c>
      <c r="B71" s="33" t="s">
        <v>233</v>
      </c>
      <c r="C71" s="31">
        <f>SUM(C72,C88,C92:C93,C99,C103,C107,C111,C117,C120,C129)</f>
        <v>32768</v>
      </c>
    </row>
    <row r="72" customHeight="1" spans="1:3">
      <c r="A72" s="32">
        <v>21208</v>
      </c>
      <c r="B72" s="33" t="s">
        <v>1437</v>
      </c>
      <c r="C72" s="31">
        <f>SUM(C73:C87)</f>
        <v>31853</v>
      </c>
    </row>
    <row r="73" customHeight="1" spans="1:3">
      <c r="A73" s="32">
        <v>2120801</v>
      </c>
      <c r="B73" s="34" t="s">
        <v>1438</v>
      </c>
      <c r="C73" s="31">
        <v>24982</v>
      </c>
    </row>
    <row r="74" customHeight="1" spans="1:3">
      <c r="A74" s="32">
        <v>2120802</v>
      </c>
      <c r="B74" s="34" t="s">
        <v>1439</v>
      </c>
      <c r="C74" s="31"/>
    </row>
    <row r="75" customHeight="1" spans="1:3">
      <c r="A75" s="32">
        <v>2120803</v>
      </c>
      <c r="B75" s="34" t="s">
        <v>1440</v>
      </c>
      <c r="C75" s="31"/>
    </row>
    <row r="76" customHeight="1" spans="1:3">
      <c r="A76" s="32">
        <v>2120804</v>
      </c>
      <c r="B76" s="34" t="s">
        <v>1441</v>
      </c>
      <c r="C76" s="31">
        <v>174</v>
      </c>
    </row>
    <row r="77" customHeight="1" spans="1:3">
      <c r="A77" s="32">
        <v>2120805</v>
      </c>
      <c r="B77" s="34" t="s">
        <v>1442</v>
      </c>
      <c r="C77" s="31"/>
    </row>
    <row r="78" customHeight="1" spans="1:3">
      <c r="A78" s="32">
        <v>2120806</v>
      </c>
      <c r="B78" s="34" t="s">
        <v>1443</v>
      </c>
      <c r="C78" s="31"/>
    </row>
    <row r="79" customHeight="1" spans="1:3">
      <c r="A79" s="32">
        <v>2120807</v>
      </c>
      <c r="B79" s="34" t="s">
        <v>1444</v>
      </c>
      <c r="C79" s="31"/>
    </row>
    <row r="80" customHeight="1" spans="1:3">
      <c r="A80" s="32">
        <v>2120809</v>
      </c>
      <c r="B80" s="34" t="s">
        <v>1445</v>
      </c>
      <c r="C80" s="31"/>
    </row>
    <row r="81" customHeight="1" spans="1:3">
      <c r="A81" s="32">
        <v>2120810</v>
      </c>
      <c r="B81" s="34" t="s">
        <v>1446</v>
      </c>
      <c r="C81" s="31"/>
    </row>
    <row r="82" customHeight="1" spans="1:3">
      <c r="A82" s="32">
        <v>2120811</v>
      </c>
      <c r="B82" s="34" t="s">
        <v>1447</v>
      </c>
      <c r="C82" s="31"/>
    </row>
    <row r="83" customHeight="1" spans="1:3">
      <c r="A83" s="32">
        <v>2120813</v>
      </c>
      <c r="B83" s="34" t="s">
        <v>1274</v>
      </c>
      <c r="C83" s="31"/>
    </row>
    <row r="84" customHeight="1" spans="1:3">
      <c r="A84" s="32">
        <v>2120814</v>
      </c>
      <c r="B84" s="34" t="s">
        <v>1448</v>
      </c>
      <c r="C84" s="31">
        <v>1084</v>
      </c>
    </row>
    <row r="85" customHeight="1" spans="1:3">
      <c r="A85" s="32">
        <v>2120815</v>
      </c>
      <c r="B85" s="34" t="s">
        <v>1449</v>
      </c>
      <c r="C85" s="31"/>
    </row>
    <row r="86" customHeight="1" spans="1:3">
      <c r="A86" s="32">
        <v>2120816</v>
      </c>
      <c r="B86" s="34" t="s">
        <v>1450</v>
      </c>
      <c r="C86" s="31">
        <v>1451</v>
      </c>
    </row>
    <row r="87" customHeight="1" spans="1:3">
      <c r="A87" s="32">
        <v>2120899</v>
      </c>
      <c r="B87" s="34" t="s">
        <v>1451</v>
      </c>
      <c r="C87" s="31">
        <v>4162</v>
      </c>
    </row>
    <row r="88" customHeight="1" spans="1:3">
      <c r="A88" s="32">
        <v>21210</v>
      </c>
      <c r="B88" s="33" t="s">
        <v>1452</v>
      </c>
      <c r="C88" s="31">
        <f>SUM(C89:C91)</f>
        <v>0</v>
      </c>
    </row>
    <row r="89" customHeight="1" spans="1:3">
      <c r="A89" s="32">
        <v>2121001</v>
      </c>
      <c r="B89" s="34" t="s">
        <v>1438</v>
      </c>
      <c r="C89" s="31"/>
    </row>
    <row r="90" customHeight="1" spans="1:3">
      <c r="A90" s="32">
        <v>2121002</v>
      </c>
      <c r="B90" s="34" t="s">
        <v>1439</v>
      </c>
      <c r="C90" s="31"/>
    </row>
    <row r="91" customHeight="1" spans="1:3">
      <c r="A91" s="32">
        <v>2121099</v>
      </c>
      <c r="B91" s="34" t="s">
        <v>1453</v>
      </c>
      <c r="C91" s="31"/>
    </row>
    <row r="92" customHeight="1" spans="1:3">
      <c r="A92" s="32">
        <v>21211</v>
      </c>
      <c r="B92" s="33" t="s">
        <v>1454</v>
      </c>
      <c r="C92" s="31"/>
    </row>
    <row r="93" customHeight="1" spans="1:3">
      <c r="A93" s="32">
        <v>21213</v>
      </c>
      <c r="B93" s="33" t="s">
        <v>1455</v>
      </c>
      <c r="C93" s="31">
        <f>SUM(C94:C98)</f>
        <v>0</v>
      </c>
    </row>
    <row r="94" customHeight="1" spans="1:3">
      <c r="A94" s="32">
        <v>2121301</v>
      </c>
      <c r="B94" s="34" t="s">
        <v>1456</v>
      </c>
      <c r="C94" s="31"/>
    </row>
    <row r="95" customHeight="1" spans="1:3">
      <c r="A95" s="32">
        <v>2121302</v>
      </c>
      <c r="B95" s="34" t="s">
        <v>1457</v>
      </c>
      <c r="C95" s="31"/>
    </row>
    <row r="96" customHeight="1" spans="1:3">
      <c r="A96" s="32">
        <v>2121303</v>
      </c>
      <c r="B96" s="34" t="s">
        <v>1458</v>
      </c>
      <c r="C96" s="31"/>
    </row>
    <row r="97" customHeight="1" spans="1:3">
      <c r="A97" s="32">
        <v>2121304</v>
      </c>
      <c r="B97" s="34" t="s">
        <v>1459</v>
      </c>
      <c r="C97" s="31"/>
    </row>
    <row r="98" customHeight="1" spans="1:3">
      <c r="A98" s="32">
        <v>2121399</v>
      </c>
      <c r="B98" s="34" t="s">
        <v>1460</v>
      </c>
      <c r="C98" s="31"/>
    </row>
    <row r="99" customHeight="1" spans="1:3">
      <c r="A99" s="32">
        <v>21214</v>
      </c>
      <c r="B99" s="33" t="s">
        <v>1461</v>
      </c>
      <c r="C99" s="31">
        <f>SUM(C100:C102)</f>
        <v>915</v>
      </c>
    </row>
    <row r="100" customHeight="1" spans="1:3">
      <c r="A100" s="32">
        <v>2121401</v>
      </c>
      <c r="B100" s="34" t="s">
        <v>1462</v>
      </c>
      <c r="C100" s="31">
        <v>235</v>
      </c>
    </row>
    <row r="101" customHeight="1" spans="1:3">
      <c r="A101" s="32">
        <v>2121402</v>
      </c>
      <c r="B101" s="34" t="s">
        <v>1463</v>
      </c>
      <c r="C101" s="31"/>
    </row>
    <row r="102" customHeight="1" spans="1:3">
      <c r="A102" s="32">
        <v>2121499</v>
      </c>
      <c r="B102" s="34" t="s">
        <v>1464</v>
      </c>
      <c r="C102" s="31">
        <v>680</v>
      </c>
    </row>
    <row r="103" customHeight="1" spans="1:3">
      <c r="A103" s="32">
        <v>21215</v>
      </c>
      <c r="B103" s="33" t="s">
        <v>1465</v>
      </c>
      <c r="C103" s="31">
        <f>SUM(C104:C106)</f>
        <v>0</v>
      </c>
    </row>
    <row r="104" customHeight="1" spans="1:3">
      <c r="A104" s="32">
        <v>2121501</v>
      </c>
      <c r="B104" s="34" t="s">
        <v>1466</v>
      </c>
      <c r="C104" s="31"/>
    </row>
    <row r="105" customHeight="1" spans="1:3">
      <c r="A105" s="32">
        <v>2121502</v>
      </c>
      <c r="B105" s="34" t="s">
        <v>1467</v>
      </c>
      <c r="C105" s="31"/>
    </row>
    <row r="106" customHeight="1" spans="1:3">
      <c r="A106" s="32">
        <v>2121599</v>
      </c>
      <c r="B106" s="34" t="s">
        <v>1468</v>
      </c>
      <c r="C106" s="31"/>
    </row>
    <row r="107" customHeight="1" spans="1:3">
      <c r="A107" s="32">
        <v>21216</v>
      </c>
      <c r="B107" s="33" t="s">
        <v>1469</v>
      </c>
      <c r="C107" s="31">
        <f>SUM(C108:C110)</f>
        <v>0</v>
      </c>
    </row>
    <row r="108" customHeight="1" spans="1:3">
      <c r="A108" s="32">
        <v>2121601</v>
      </c>
      <c r="B108" s="34" t="s">
        <v>1466</v>
      </c>
      <c r="C108" s="31"/>
    </row>
    <row r="109" customHeight="1" spans="1:3">
      <c r="A109" s="32">
        <v>2121602</v>
      </c>
      <c r="B109" s="34" t="s">
        <v>1467</v>
      </c>
      <c r="C109" s="31"/>
    </row>
    <row r="110" customHeight="1" spans="1:3">
      <c r="A110" s="32">
        <v>2121699</v>
      </c>
      <c r="B110" s="34" t="s">
        <v>1470</v>
      </c>
      <c r="C110" s="31"/>
    </row>
    <row r="111" customHeight="1" spans="1:3">
      <c r="A111" s="32">
        <v>21217</v>
      </c>
      <c r="B111" s="33" t="s">
        <v>1471</v>
      </c>
      <c r="C111" s="31">
        <f>SUM(C112:C116)</f>
        <v>0</v>
      </c>
    </row>
    <row r="112" customHeight="1" spans="1:3">
      <c r="A112" s="32">
        <v>2121701</v>
      </c>
      <c r="B112" s="34" t="s">
        <v>1472</v>
      </c>
      <c r="C112" s="31"/>
    </row>
    <row r="113" customHeight="1" spans="1:3">
      <c r="A113" s="32">
        <v>2121702</v>
      </c>
      <c r="B113" s="34" t="s">
        <v>1473</v>
      </c>
      <c r="C113" s="31"/>
    </row>
    <row r="114" customHeight="1" spans="1:3">
      <c r="A114" s="32">
        <v>2121703</v>
      </c>
      <c r="B114" s="34" t="s">
        <v>1474</v>
      </c>
      <c r="C114" s="31"/>
    </row>
    <row r="115" customHeight="1" spans="1:3">
      <c r="A115" s="32">
        <v>2121704</v>
      </c>
      <c r="B115" s="34" t="s">
        <v>1475</v>
      </c>
      <c r="C115" s="31"/>
    </row>
    <row r="116" customHeight="1" spans="1:3">
      <c r="A116" s="32">
        <v>2121799</v>
      </c>
      <c r="B116" s="34" t="s">
        <v>1476</v>
      </c>
      <c r="C116" s="31"/>
    </row>
    <row r="117" customHeight="1" spans="1:3">
      <c r="A117" s="32">
        <v>21218</v>
      </c>
      <c r="B117" s="33" t="s">
        <v>1477</v>
      </c>
      <c r="C117" s="31">
        <f>SUM(C118:C119)</f>
        <v>0</v>
      </c>
    </row>
    <row r="118" customHeight="1" spans="1:3">
      <c r="A118" s="32">
        <v>2121801</v>
      </c>
      <c r="B118" s="34" t="s">
        <v>1478</v>
      </c>
      <c r="C118" s="31"/>
    </row>
    <row r="119" customHeight="1" spans="1:3">
      <c r="A119" s="32">
        <v>2121899</v>
      </c>
      <c r="B119" s="34" t="s">
        <v>1479</v>
      </c>
      <c r="C119" s="31"/>
    </row>
    <row r="120" customHeight="1" spans="1:3">
      <c r="A120" s="32">
        <v>21219</v>
      </c>
      <c r="B120" s="33" t="s">
        <v>1480</v>
      </c>
      <c r="C120" s="31">
        <f>SUM(C121:C128)</f>
        <v>0</v>
      </c>
    </row>
    <row r="121" customHeight="1" spans="1:3">
      <c r="A121" s="32">
        <v>2121901</v>
      </c>
      <c r="B121" s="34" t="s">
        <v>1466</v>
      </c>
      <c r="C121" s="31"/>
    </row>
    <row r="122" customHeight="1" spans="1:3">
      <c r="A122" s="32">
        <v>2121902</v>
      </c>
      <c r="B122" s="34" t="s">
        <v>1467</v>
      </c>
      <c r="C122" s="31"/>
    </row>
    <row r="123" customHeight="1" spans="1:3">
      <c r="A123" s="32">
        <v>2121903</v>
      </c>
      <c r="B123" s="34" t="s">
        <v>1481</v>
      </c>
      <c r="C123" s="31"/>
    </row>
    <row r="124" customHeight="1" spans="1:3">
      <c r="A124" s="32">
        <v>2121904</v>
      </c>
      <c r="B124" s="34" t="s">
        <v>1482</v>
      </c>
      <c r="C124" s="31"/>
    </row>
    <row r="125" customHeight="1" spans="1:3">
      <c r="A125" s="32">
        <v>2121905</v>
      </c>
      <c r="B125" s="34" t="s">
        <v>1483</v>
      </c>
      <c r="C125" s="31"/>
    </row>
    <row r="126" customHeight="1" spans="1:3">
      <c r="A126" s="32">
        <v>2121906</v>
      </c>
      <c r="B126" s="34" t="s">
        <v>1484</v>
      </c>
      <c r="C126" s="31"/>
    </row>
    <row r="127" customHeight="1" spans="1:3">
      <c r="A127" s="32">
        <v>2121907</v>
      </c>
      <c r="B127" s="34" t="s">
        <v>1485</v>
      </c>
      <c r="C127" s="31"/>
    </row>
    <row r="128" customHeight="1" spans="1:3">
      <c r="A128" s="32">
        <v>2121999</v>
      </c>
      <c r="B128" s="34" t="s">
        <v>1486</v>
      </c>
      <c r="C128" s="31"/>
    </row>
    <row r="129" customHeight="1" spans="1:3">
      <c r="A129" s="32">
        <v>21298</v>
      </c>
      <c r="B129" s="33" t="s">
        <v>1382</v>
      </c>
      <c r="C129" s="31">
        <f>SUM(C130:C131)</f>
        <v>0</v>
      </c>
    </row>
    <row r="130" customHeight="1" spans="1:3">
      <c r="A130" s="32">
        <v>2129801</v>
      </c>
      <c r="B130" s="34" t="s">
        <v>1487</v>
      </c>
      <c r="C130" s="31"/>
    </row>
    <row r="131" customHeight="1" spans="1:3">
      <c r="A131" s="32">
        <v>2129899</v>
      </c>
      <c r="B131" s="34" t="s">
        <v>1488</v>
      </c>
      <c r="C131" s="31"/>
    </row>
    <row r="132" customHeight="1" spans="1:3">
      <c r="A132" s="32">
        <v>213</v>
      </c>
      <c r="B132" s="33" t="s">
        <v>234</v>
      </c>
      <c r="C132" s="31">
        <f>SUM(C133,C138,C143,C148,C151,C156,C160,C164,C167)</f>
        <v>14260</v>
      </c>
    </row>
    <row r="133" customHeight="1" spans="1:3">
      <c r="A133" s="32">
        <v>21366</v>
      </c>
      <c r="B133" s="33" t="s">
        <v>1489</v>
      </c>
      <c r="C133" s="31">
        <f>SUM(C134:C137)</f>
        <v>0</v>
      </c>
    </row>
    <row r="134" customHeight="1" spans="1:3">
      <c r="A134" s="32">
        <v>2136601</v>
      </c>
      <c r="B134" s="34" t="s">
        <v>1490</v>
      </c>
      <c r="C134" s="31"/>
    </row>
    <row r="135" customHeight="1" spans="1:3">
      <c r="A135" s="32">
        <v>2136602</v>
      </c>
      <c r="B135" s="34" t="s">
        <v>1491</v>
      </c>
      <c r="C135" s="31"/>
    </row>
    <row r="136" customHeight="1" spans="1:3">
      <c r="A136" s="32">
        <v>2136603</v>
      </c>
      <c r="B136" s="34" t="s">
        <v>1492</v>
      </c>
      <c r="C136" s="31"/>
    </row>
    <row r="137" customHeight="1" spans="1:3">
      <c r="A137" s="32">
        <v>2136699</v>
      </c>
      <c r="B137" s="34" t="s">
        <v>1493</v>
      </c>
      <c r="C137" s="31"/>
    </row>
    <row r="138" customHeight="1" spans="1:3">
      <c r="A138" s="32">
        <v>21367</v>
      </c>
      <c r="B138" s="33" t="s">
        <v>1494</v>
      </c>
      <c r="C138" s="31">
        <f>SUM(C139:C142)</f>
        <v>0</v>
      </c>
    </row>
    <row r="139" customHeight="1" spans="1:3">
      <c r="A139" s="32">
        <v>2136701</v>
      </c>
      <c r="B139" s="34" t="s">
        <v>1490</v>
      </c>
      <c r="C139" s="31"/>
    </row>
    <row r="140" customHeight="1" spans="1:3">
      <c r="A140" s="32">
        <v>2136702</v>
      </c>
      <c r="B140" s="34" t="s">
        <v>1491</v>
      </c>
      <c r="C140" s="31"/>
    </row>
    <row r="141" customHeight="1" spans="1:3">
      <c r="A141" s="32">
        <v>2136703</v>
      </c>
      <c r="B141" s="34" t="s">
        <v>1495</v>
      </c>
      <c r="C141" s="31"/>
    </row>
    <row r="142" customHeight="1" spans="1:3">
      <c r="A142" s="32">
        <v>2136799</v>
      </c>
      <c r="B142" s="34" t="s">
        <v>1496</v>
      </c>
      <c r="C142" s="31"/>
    </row>
    <row r="143" customHeight="1" spans="1:3">
      <c r="A143" s="32">
        <v>21369</v>
      </c>
      <c r="B143" s="33" t="s">
        <v>1497</v>
      </c>
      <c r="C143" s="31">
        <f>SUM(C144:C147)</f>
        <v>0</v>
      </c>
    </row>
    <row r="144" customHeight="1" spans="1:3">
      <c r="A144" s="32">
        <v>2136901</v>
      </c>
      <c r="B144" s="34" t="s">
        <v>1072</v>
      </c>
      <c r="C144" s="31"/>
    </row>
    <row r="145" customHeight="1" spans="1:3">
      <c r="A145" s="32">
        <v>2136902</v>
      </c>
      <c r="B145" s="34" t="s">
        <v>1498</v>
      </c>
      <c r="C145" s="31"/>
    </row>
    <row r="146" customHeight="1" spans="1:3">
      <c r="A146" s="32">
        <v>2136903</v>
      </c>
      <c r="B146" s="34" t="s">
        <v>1499</v>
      </c>
      <c r="C146" s="31"/>
    </row>
    <row r="147" customHeight="1" spans="1:3">
      <c r="A147" s="32">
        <v>2136999</v>
      </c>
      <c r="B147" s="34" t="s">
        <v>1500</v>
      </c>
      <c r="C147" s="31"/>
    </row>
    <row r="148" customHeight="1" spans="1:3">
      <c r="A148" s="32">
        <v>21370</v>
      </c>
      <c r="B148" s="33" t="s">
        <v>1501</v>
      </c>
      <c r="C148" s="31">
        <f>SUM(C149:C150)</f>
        <v>0</v>
      </c>
    </row>
    <row r="149" customHeight="1" spans="1:3">
      <c r="A149" s="32">
        <v>2137001</v>
      </c>
      <c r="B149" s="34" t="s">
        <v>1502</v>
      </c>
      <c r="C149" s="31"/>
    </row>
    <row r="150" customHeight="1" spans="1:3">
      <c r="A150" s="32">
        <v>2137099</v>
      </c>
      <c r="B150" s="34" t="s">
        <v>1503</v>
      </c>
      <c r="C150" s="31"/>
    </row>
    <row r="151" customHeight="1" spans="1:3">
      <c r="A151" s="32">
        <v>21371</v>
      </c>
      <c r="B151" s="33" t="s">
        <v>1504</v>
      </c>
      <c r="C151" s="31">
        <f>SUM(C152:C155)</f>
        <v>0</v>
      </c>
    </row>
    <row r="152" customHeight="1" spans="1:3">
      <c r="A152" s="32">
        <v>2137101</v>
      </c>
      <c r="B152" s="34" t="s">
        <v>1505</v>
      </c>
      <c r="C152" s="31"/>
    </row>
    <row r="153" customHeight="1" spans="1:3">
      <c r="A153" s="32">
        <v>2137102</v>
      </c>
      <c r="B153" s="34" t="s">
        <v>1506</v>
      </c>
      <c r="C153" s="31"/>
    </row>
    <row r="154" customHeight="1" spans="1:3">
      <c r="A154" s="32">
        <v>2137103</v>
      </c>
      <c r="B154" s="34" t="s">
        <v>1507</v>
      </c>
      <c r="C154" s="31"/>
    </row>
    <row r="155" customHeight="1" spans="1:3">
      <c r="A155" s="32">
        <v>2137199</v>
      </c>
      <c r="B155" s="34" t="s">
        <v>1508</v>
      </c>
      <c r="C155" s="31"/>
    </row>
    <row r="156" customHeight="1" spans="1:3">
      <c r="A156" s="32">
        <v>21372</v>
      </c>
      <c r="B156" s="33" t="s">
        <v>1509</v>
      </c>
      <c r="C156" s="31">
        <f>SUM(C157:C159)</f>
        <v>94</v>
      </c>
    </row>
    <row r="157" customHeight="1" spans="1:3">
      <c r="A157" s="32">
        <v>2137201</v>
      </c>
      <c r="B157" s="34" t="s">
        <v>1510</v>
      </c>
      <c r="C157" s="31">
        <v>34</v>
      </c>
    </row>
    <row r="158" customHeight="1" spans="1:3">
      <c r="A158" s="32">
        <v>2137202</v>
      </c>
      <c r="B158" s="34" t="s">
        <v>1490</v>
      </c>
      <c r="C158" s="31">
        <v>60</v>
      </c>
    </row>
    <row r="159" customHeight="1" spans="1:3">
      <c r="A159" s="32">
        <v>2137299</v>
      </c>
      <c r="B159" s="34" t="s">
        <v>1511</v>
      </c>
      <c r="C159" s="31"/>
    </row>
    <row r="160" customHeight="1" spans="1:3">
      <c r="A160" s="32">
        <v>21373</v>
      </c>
      <c r="B160" s="33" t="s">
        <v>1512</v>
      </c>
      <c r="C160" s="31">
        <f>SUM(C161:C163)</f>
        <v>0</v>
      </c>
    </row>
    <row r="161" customHeight="1" spans="1:3">
      <c r="A161" s="32">
        <v>2137301</v>
      </c>
      <c r="B161" s="34" t="s">
        <v>1510</v>
      </c>
      <c r="C161" s="31"/>
    </row>
    <row r="162" customHeight="1" spans="1:3">
      <c r="A162" s="32">
        <v>2137302</v>
      </c>
      <c r="B162" s="34" t="s">
        <v>1490</v>
      </c>
      <c r="C162" s="31"/>
    </row>
    <row r="163" customHeight="1" spans="1:3">
      <c r="A163" s="32">
        <v>2137399</v>
      </c>
      <c r="B163" s="34" t="s">
        <v>1513</v>
      </c>
      <c r="C163" s="31"/>
    </row>
    <row r="164" customHeight="1" spans="1:3">
      <c r="A164" s="32">
        <v>21374</v>
      </c>
      <c r="B164" s="33" t="s">
        <v>1514</v>
      </c>
      <c r="C164" s="31">
        <f>SUM(C165:C166)</f>
        <v>0</v>
      </c>
    </row>
    <row r="165" customHeight="1" spans="1:3">
      <c r="A165" s="32">
        <v>2137401</v>
      </c>
      <c r="B165" s="34" t="s">
        <v>1490</v>
      </c>
      <c r="C165" s="31"/>
    </row>
    <row r="166" customHeight="1" spans="1:3">
      <c r="A166" s="32">
        <v>2137499</v>
      </c>
      <c r="B166" s="34" t="s">
        <v>1515</v>
      </c>
      <c r="C166" s="31"/>
    </row>
    <row r="167" customHeight="1" spans="1:3">
      <c r="A167" s="32">
        <v>21398</v>
      </c>
      <c r="B167" s="33" t="s">
        <v>1382</v>
      </c>
      <c r="C167" s="31">
        <f>SUM(C168:C170)</f>
        <v>14166</v>
      </c>
    </row>
    <row r="168" customHeight="1" spans="1:3">
      <c r="A168" s="32">
        <v>2139801</v>
      </c>
      <c r="B168" s="34" t="s">
        <v>1516</v>
      </c>
      <c r="C168" s="31">
        <v>14166</v>
      </c>
    </row>
    <row r="169" customHeight="1" spans="1:3">
      <c r="A169" s="32">
        <v>2139802</v>
      </c>
      <c r="B169" s="34" t="s">
        <v>1517</v>
      </c>
      <c r="C169" s="31"/>
    </row>
    <row r="170" customHeight="1" spans="1:3">
      <c r="A170" s="32">
        <v>2139899</v>
      </c>
      <c r="B170" s="34" t="s">
        <v>1518</v>
      </c>
      <c r="C170" s="31"/>
    </row>
    <row r="171" customHeight="1" spans="1:3">
      <c r="A171" s="32">
        <v>214</v>
      </c>
      <c r="B171" s="33" t="s">
        <v>235</v>
      </c>
      <c r="C171" s="31">
        <f>SUM(C172,C177,C182,C191,C198,C208,C211,C214,C215)</f>
        <v>7</v>
      </c>
    </row>
    <row r="172" customHeight="1" spans="1:3">
      <c r="A172" s="32">
        <v>21460</v>
      </c>
      <c r="B172" s="33" t="s">
        <v>1519</v>
      </c>
      <c r="C172" s="31">
        <f>SUM(C173:C176)</f>
        <v>0</v>
      </c>
    </row>
    <row r="173" customHeight="1" spans="1:3">
      <c r="A173" s="32">
        <v>2146001</v>
      </c>
      <c r="B173" s="34" t="s">
        <v>1102</v>
      </c>
      <c r="C173" s="31"/>
    </row>
    <row r="174" customHeight="1" spans="1:3">
      <c r="A174" s="32">
        <v>2146002</v>
      </c>
      <c r="B174" s="34" t="s">
        <v>1103</v>
      </c>
      <c r="C174" s="31"/>
    </row>
    <row r="175" customHeight="1" spans="1:3">
      <c r="A175" s="32">
        <v>2146003</v>
      </c>
      <c r="B175" s="34" t="s">
        <v>1520</v>
      </c>
      <c r="C175" s="31"/>
    </row>
    <row r="176" customHeight="1" spans="1:3">
      <c r="A176" s="32">
        <v>2146099</v>
      </c>
      <c r="B176" s="34" t="s">
        <v>1521</v>
      </c>
      <c r="C176" s="31"/>
    </row>
    <row r="177" customHeight="1" spans="1:3">
      <c r="A177" s="32">
        <v>21462</v>
      </c>
      <c r="B177" s="33" t="s">
        <v>1522</v>
      </c>
      <c r="C177" s="31">
        <f>SUM(C178:C181)</f>
        <v>0</v>
      </c>
    </row>
    <row r="178" customHeight="1" spans="1:3">
      <c r="A178" s="32">
        <v>2146201</v>
      </c>
      <c r="B178" s="34" t="s">
        <v>1520</v>
      </c>
      <c r="C178" s="31"/>
    </row>
    <row r="179" customHeight="1" spans="1:3">
      <c r="A179" s="32">
        <v>2146202</v>
      </c>
      <c r="B179" s="34" t="s">
        <v>1523</v>
      </c>
      <c r="C179" s="31"/>
    </row>
    <row r="180" customHeight="1" spans="1:3">
      <c r="A180" s="32">
        <v>2146203</v>
      </c>
      <c r="B180" s="34" t="s">
        <v>1524</v>
      </c>
      <c r="C180" s="31"/>
    </row>
    <row r="181" customHeight="1" spans="1:3">
      <c r="A181" s="32">
        <v>2146299</v>
      </c>
      <c r="B181" s="34" t="s">
        <v>1525</v>
      </c>
      <c r="C181" s="31"/>
    </row>
    <row r="182" customHeight="1" spans="1:3">
      <c r="A182" s="32">
        <v>21464</v>
      </c>
      <c r="B182" s="33" t="s">
        <v>1526</v>
      </c>
      <c r="C182" s="31">
        <f>SUM(C183:C190)</f>
        <v>0</v>
      </c>
    </row>
    <row r="183" customHeight="1" spans="1:3">
      <c r="A183" s="32">
        <v>2146401</v>
      </c>
      <c r="B183" s="34" t="s">
        <v>1527</v>
      </c>
      <c r="C183" s="31"/>
    </row>
    <row r="184" customHeight="1" spans="1:3">
      <c r="A184" s="32">
        <v>2146402</v>
      </c>
      <c r="B184" s="34" t="s">
        <v>1528</v>
      </c>
      <c r="C184" s="31"/>
    </row>
    <row r="185" customHeight="1" spans="1:3">
      <c r="A185" s="32">
        <v>2146403</v>
      </c>
      <c r="B185" s="34" t="s">
        <v>1529</v>
      </c>
      <c r="C185" s="31"/>
    </row>
    <row r="186" customHeight="1" spans="1:3">
      <c r="A186" s="32">
        <v>2146404</v>
      </c>
      <c r="B186" s="34" t="s">
        <v>1530</v>
      </c>
      <c r="C186" s="31"/>
    </row>
    <row r="187" customHeight="1" spans="1:3">
      <c r="A187" s="32">
        <v>2146405</v>
      </c>
      <c r="B187" s="34" t="s">
        <v>1531</v>
      </c>
      <c r="C187" s="31"/>
    </row>
    <row r="188" customHeight="1" spans="1:3">
      <c r="A188" s="32">
        <v>2146406</v>
      </c>
      <c r="B188" s="34" t="s">
        <v>1532</v>
      </c>
      <c r="C188" s="31"/>
    </row>
    <row r="189" customHeight="1" spans="1:3">
      <c r="A189" s="32">
        <v>2146407</v>
      </c>
      <c r="B189" s="34" t="s">
        <v>1533</v>
      </c>
      <c r="C189" s="31"/>
    </row>
    <row r="190" customHeight="1" spans="1:3">
      <c r="A190" s="32">
        <v>2146499</v>
      </c>
      <c r="B190" s="34" t="s">
        <v>1534</v>
      </c>
      <c r="C190" s="31"/>
    </row>
    <row r="191" customHeight="1" spans="1:3">
      <c r="A191" s="32">
        <v>21468</v>
      </c>
      <c r="B191" s="33" t="s">
        <v>1535</v>
      </c>
      <c r="C191" s="31">
        <f>SUM(C192:C197)</f>
        <v>0</v>
      </c>
    </row>
    <row r="192" customHeight="1" spans="1:3">
      <c r="A192" s="32">
        <v>2146801</v>
      </c>
      <c r="B192" s="34" t="s">
        <v>1536</v>
      </c>
      <c r="C192" s="31"/>
    </row>
    <row r="193" customHeight="1" spans="1:3">
      <c r="A193" s="32">
        <v>2146802</v>
      </c>
      <c r="B193" s="34" t="s">
        <v>1537</v>
      </c>
      <c r="C193" s="31"/>
    </row>
    <row r="194" customHeight="1" spans="1:3">
      <c r="A194" s="32">
        <v>2146803</v>
      </c>
      <c r="B194" s="34" t="s">
        <v>1538</v>
      </c>
      <c r="C194" s="31"/>
    </row>
    <row r="195" customHeight="1" spans="1:3">
      <c r="A195" s="32">
        <v>2146804</v>
      </c>
      <c r="B195" s="34" t="s">
        <v>1539</v>
      </c>
      <c r="C195" s="31"/>
    </row>
    <row r="196" customHeight="1" spans="1:3">
      <c r="A196" s="32">
        <v>2146805</v>
      </c>
      <c r="B196" s="34" t="s">
        <v>1540</v>
      </c>
      <c r="C196" s="31"/>
    </row>
    <row r="197" customHeight="1" spans="1:3">
      <c r="A197" s="32">
        <v>2146899</v>
      </c>
      <c r="B197" s="34" t="s">
        <v>1541</v>
      </c>
      <c r="C197" s="31"/>
    </row>
    <row r="198" customHeight="1" spans="1:3">
      <c r="A198" s="32">
        <v>21469</v>
      </c>
      <c r="B198" s="33" t="s">
        <v>1542</v>
      </c>
      <c r="C198" s="31">
        <f>SUM(C199:C207)</f>
        <v>7</v>
      </c>
    </row>
    <row r="199" customHeight="1" spans="1:3">
      <c r="A199" s="32">
        <v>2146901</v>
      </c>
      <c r="B199" s="34" t="s">
        <v>1543</v>
      </c>
      <c r="C199" s="31"/>
    </row>
    <row r="200" customHeight="1" spans="1:3">
      <c r="A200" s="32">
        <v>2146902</v>
      </c>
      <c r="B200" s="34" t="s">
        <v>1128</v>
      </c>
      <c r="C200" s="31"/>
    </row>
    <row r="201" customHeight="1" spans="1:3">
      <c r="A201" s="32">
        <v>2146903</v>
      </c>
      <c r="B201" s="34" t="s">
        <v>1544</v>
      </c>
      <c r="C201" s="31"/>
    </row>
    <row r="202" customHeight="1" spans="1:3">
      <c r="A202" s="32">
        <v>2146904</v>
      </c>
      <c r="B202" s="34" t="s">
        <v>1545</v>
      </c>
      <c r="C202" s="31"/>
    </row>
    <row r="203" customHeight="1" spans="1:3">
      <c r="A203" s="32">
        <v>2146906</v>
      </c>
      <c r="B203" s="34" t="s">
        <v>1546</v>
      </c>
      <c r="C203" s="31"/>
    </row>
    <row r="204" customHeight="1" spans="1:3">
      <c r="A204" s="32">
        <v>2146907</v>
      </c>
      <c r="B204" s="34" t="s">
        <v>1547</v>
      </c>
      <c r="C204" s="31">
        <v>7</v>
      </c>
    </row>
    <row r="205" customHeight="1" spans="1:3">
      <c r="A205" s="32">
        <v>2146908</v>
      </c>
      <c r="B205" s="34" t="s">
        <v>1548</v>
      </c>
      <c r="C205" s="31"/>
    </row>
    <row r="206" customHeight="1" spans="1:3">
      <c r="A206" s="32">
        <v>2146909</v>
      </c>
      <c r="B206" s="34" t="s">
        <v>1549</v>
      </c>
      <c r="C206" s="31"/>
    </row>
    <row r="207" customHeight="1" spans="1:3">
      <c r="A207" s="32">
        <v>2146999</v>
      </c>
      <c r="B207" s="34" t="s">
        <v>1550</v>
      </c>
      <c r="C207" s="31"/>
    </row>
    <row r="208" customHeight="1" spans="1:3">
      <c r="A208" s="32">
        <v>21470</v>
      </c>
      <c r="B208" s="33" t="s">
        <v>1551</v>
      </c>
      <c r="C208" s="31">
        <f>SUM(C209:C210)</f>
        <v>0</v>
      </c>
    </row>
    <row r="209" customHeight="1" spans="1:3">
      <c r="A209" s="32">
        <v>2147001</v>
      </c>
      <c r="B209" s="34" t="s">
        <v>1552</v>
      </c>
      <c r="C209" s="31"/>
    </row>
    <row r="210" customHeight="1" spans="1:3">
      <c r="A210" s="32">
        <v>2147099</v>
      </c>
      <c r="B210" s="34" t="s">
        <v>1553</v>
      </c>
      <c r="C210" s="31"/>
    </row>
    <row r="211" customHeight="1" spans="1:3">
      <c r="A211" s="32">
        <v>21471</v>
      </c>
      <c r="B211" s="33" t="s">
        <v>1554</v>
      </c>
      <c r="C211" s="31">
        <f>SUM(C212:C213)</f>
        <v>0</v>
      </c>
    </row>
    <row r="212" customHeight="1" spans="1:3">
      <c r="A212" s="32">
        <v>2147101</v>
      </c>
      <c r="B212" s="34" t="s">
        <v>1552</v>
      </c>
      <c r="C212" s="31"/>
    </row>
    <row r="213" customHeight="1" spans="1:3">
      <c r="A213" s="32">
        <v>2147199</v>
      </c>
      <c r="B213" s="34" t="s">
        <v>1555</v>
      </c>
      <c r="C213" s="31"/>
    </row>
    <row r="214" customHeight="1" spans="1:3">
      <c r="A214" s="32">
        <v>21472</v>
      </c>
      <c r="B214" s="33" t="s">
        <v>1556</v>
      </c>
      <c r="C214" s="31"/>
    </row>
    <row r="215" customHeight="1" spans="1:3">
      <c r="A215" s="32">
        <v>21498</v>
      </c>
      <c r="B215" s="33" t="s">
        <v>1382</v>
      </c>
      <c r="C215" s="31">
        <f>SUM(C216:C220)</f>
        <v>0</v>
      </c>
    </row>
    <row r="216" customHeight="1" spans="1:3">
      <c r="A216" s="32">
        <v>2149801</v>
      </c>
      <c r="B216" s="34" t="s">
        <v>1557</v>
      </c>
      <c r="C216" s="31"/>
    </row>
    <row r="217" customHeight="1" spans="1:3">
      <c r="A217" s="32">
        <v>2149802</v>
      </c>
      <c r="B217" s="34" t="s">
        <v>1558</v>
      </c>
      <c r="C217" s="31"/>
    </row>
    <row r="218" customHeight="1" spans="1:3">
      <c r="A218" s="32">
        <v>2149803</v>
      </c>
      <c r="B218" s="34" t="s">
        <v>1559</v>
      </c>
      <c r="C218" s="31"/>
    </row>
    <row r="219" customHeight="1" spans="1:3">
      <c r="A219" s="32">
        <v>2149804</v>
      </c>
      <c r="B219" s="34" t="s">
        <v>1560</v>
      </c>
      <c r="C219" s="31"/>
    </row>
    <row r="220" customHeight="1" spans="1:3">
      <c r="A220" s="32">
        <v>2149899</v>
      </c>
      <c r="B220" s="34" t="s">
        <v>1561</v>
      </c>
      <c r="C220" s="31"/>
    </row>
    <row r="221" customHeight="1" spans="1:3">
      <c r="A221" s="32">
        <v>215</v>
      </c>
      <c r="B221" s="33" t="s">
        <v>236</v>
      </c>
      <c r="C221" s="31">
        <f>C222+C226</f>
        <v>0</v>
      </c>
    </row>
    <row r="222" customHeight="1" spans="1:3">
      <c r="A222" s="32">
        <v>21562</v>
      </c>
      <c r="B222" s="33" t="s">
        <v>1562</v>
      </c>
      <c r="C222" s="31">
        <f>SUM(C223:C225)</f>
        <v>0</v>
      </c>
    </row>
    <row r="223" customHeight="1" spans="1:3">
      <c r="A223" s="32">
        <v>2156201</v>
      </c>
      <c r="B223" s="34" t="s">
        <v>1563</v>
      </c>
      <c r="C223" s="31"/>
    </row>
    <row r="224" customHeight="1" spans="1:3">
      <c r="A224" s="32">
        <v>2156202</v>
      </c>
      <c r="B224" s="34" t="s">
        <v>1564</v>
      </c>
      <c r="C224" s="31"/>
    </row>
    <row r="225" customHeight="1" spans="1:3">
      <c r="A225" s="32">
        <v>2156299</v>
      </c>
      <c r="B225" s="34" t="s">
        <v>1565</v>
      </c>
      <c r="C225" s="31"/>
    </row>
    <row r="226" customHeight="1" spans="1:3">
      <c r="A226" s="32">
        <v>21598</v>
      </c>
      <c r="B226" s="33" t="s">
        <v>1382</v>
      </c>
      <c r="C226" s="31">
        <f>SUM(C227:C230)</f>
        <v>0</v>
      </c>
    </row>
    <row r="227" customHeight="1" spans="1:3">
      <c r="A227" s="32">
        <v>2159801</v>
      </c>
      <c r="B227" s="34" t="s">
        <v>1566</v>
      </c>
      <c r="C227" s="31"/>
    </row>
    <row r="228" customHeight="1" spans="1:3">
      <c r="A228" s="32">
        <v>2159802</v>
      </c>
      <c r="B228" s="34" t="s">
        <v>1567</v>
      </c>
      <c r="C228" s="31"/>
    </row>
    <row r="229" customHeight="1" spans="1:3">
      <c r="A229" s="32">
        <v>2159803</v>
      </c>
      <c r="B229" s="34" t="s">
        <v>1568</v>
      </c>
      <c r="C229" s="31"/>
    </row>
    <row r="230" customHeight="1" spans="1:3">
      <c r="A230" s="32">
        <v>2159899</v>
      </c>
      <c r="B230" s="34" t="s">
        <v>1569</v>
      </c>
      <c r="C230" s="31"/>
    </row>
    <row r="231" customHeight="1" spans="1:3">
      <c r="A231" s="32">
        <v>217</v>
      </c>
      <c r="B231" s="33" t="s">
        <v>1196</v>
      </c>
      <c r="C231" s="31">
        <f>C232</f>
        <v>0</v>
      </c>
    </row>
    <row r="232" customHeight="1" spans="1:3">
      <c r="A232" s="32">
        <v>21704</v>
      </c>
      <c r="B232" s="33" t="s">
        <v>1216</v>
      </c>
      <c r="C232" s="31">
        <f>SUM(C233:C234)</f>
        <v>0</v>
      </c>
    </row>
    <row r="233" customHeight="1" spans="1:3">
      <c r="A233" s="32">
        <v>2170402</v>
      </c>
      <c r="B233" s="34" t="s">
        <v>1570</v>
      </c>
      <c r="C233" s="31"/>
    </row>
    <row r="234" customHeight="1" spans="1:3">
      <c r="A234" s="32">
        <v>2170403</v>
      </c>
      <c r="B234" s="34" t="s">
        <v>1571</v>
      </c>
      <c r="C234" s="31"/>
    </row>
    <row r="235" customHeight="1" spans="1:3">
      <c r="A235" s="32">
        <v>220</v>
      </c>
      <c r="B235" s="33" t="s">
        <v>237</v>
      </c>
      <c r="C235" s="31">
        <f>C236</f>
        <v>0</v>
      </c>
    </row>
    <row r="236" customHeight="1" spans="1:3">
      <c r="A236" s="32">
        <v>22006</v>
      </c>
      <c r="B236" s="33" t="s">
        <v>1572</v>
      </c>
      <c r="C236" s="31">
        <f>SUM(C237:C238)</f>
        <v>0</v>
      </c>
    </row>
    <row r="237" customHeight="1" spans="1:3">
      <c r="A237" s="32">
        <v>2200601</v>
      </c>
      <c r="B237" s="34" t="s">
        <v>1573</v>
      </c>
      <c r="C237" s="31"/>
    </row>
    <row r="238" customHeight="1" spans="1:3">
      <c r="A238" s="32">
        <v>2200602</v>
      </c>
      <c r="B238" s="34" t="s">
        <v>1574</v>
      </c>
      <c r="C238" s="31"/>
    </row>
    <row r="239" customHeight="1" spans="1:3">
      <c r="A239" s="32">
        <v>221</v>
      </c>
      <c r="B239" s="33" t="s">
        <v>238</v>
      </c>
      <c r="C239" s="31">
        <f>C240</f>
        <v>0</v>
      </c>
    </row>
    <row r="240" customHeight="1" spans="1:3">
      <c r="A240" s="32">
        <v>22198</v>
      </c>
      <c r="B240" s="33" t="s">
        <v>1382</v>
      </c>
      <c r="C240" s="31">
        <f>SUM(C241:C242)</f>
        <v>0</v>
      </c>
    </row>
    <row r="241" customHeight="1" spans="1:3">
      <c r="A241" s="32">
        <v>2219801</v>
      </c>
      <c r="B241" s="34" t="s">
        <v>1277</v>
      </c>
      <c r="C241" s="31"/>
    </row>
    <row r="242" customHeight="1" spans="1:3">
      <c r="A242" s="32">
        <v>2219899</v>
      </c>
      <c r="B242" s="34" t="s">
        <v>1575</v>
      </c>
      <c r="C242" s="31"/>
    </row>
    <row r="243" customHeight="1" spans="1:3">
      <c r="A243" s="32">
        <v>222</v>
      </c>
      <c r="B243" s="33" t="s">
        <v>239</v>
      </c>
      <c r="C243" s="31">
        <f>C244</f>
        <v>0</v>
      </c>
    </row>
    <row r="244" customHeight="1" spans="1:3">
      <c r="A244" s="32">
        <v>22298</v>
      </c>
      <c r="B244" s="33" t="s">
        <v>1382</v>
      </c>
      <c r="C244" s="31">
        <f>SUM(C245:C246)</f>
        <v>0</v>
      </c>
    </row>
    <row r="245" customHeight="1" spans="1:3">
      <c r="A245" s="32">
        <v>2229801</v>
      </c>
      <c r="B245" s="34" t="s">
        <v>1297</v>
      </c>
      <c r="C245" s="31"/>
    </row>
    <row r="246" customHeight="1" spans="1:3">
      <c r="A246" s="32">
        <v>2229899</v>
      </c>
      <c r="B246" s="34" t="s">
        <v>1576</v>
      </c>
      <c r="C246" s="31"/>
    </row>
    <row r="247" customHeight="1" spans="1:3">
      <c r="A247" s="32">
        <v>224</v>
      </c>
      <c r="B247" s="33" t="s">
        <v>240</v>
      </c>
      <c r="C247" s="31">
        <f>C248</f>
        <v>0</v>
      </c>
    </row>
    <row r="248" customHeight="1" spans="1:3">
      <c r="A248" s="32">
        <v>22498</v>
      </c>
      <c r="B248" s="33" t="s">
        <v>1577</v>
      </c>
      <c r="C248" s="31">
        <f>SUM(C249:C251)</f>
        <v>0</v>
      </c>
    </row>
    <row r="249" customHeight="1" spans="1:3">
      <c r="A249" s="32">
        <v>2249801</v>
      </c>
      <c r="B249" s="34" t="s">
        <v>1578</v>
      </c>
      <c r="C249" s="31"/>
    </row>
    <row r="250" customHeight="1" spans="1:3">
      <c r="A250" s="32">
        <v>2249802</v>
      </c>
      <c r="B250" s="34" t="s">
        <v>1579</v>
      </c>
      <c r="C250" s="31"/>
    </row>
    <row r="251" customHeight="1" spans="1:3">
      <c r="A251" s="32">
        <v>2249899</v>
      </c>
      <c r="B251" s="34" t="s">
        <v>1580</v>
      </c>
      <c r="C251" s="31"/>
    </row>
    <row r="252" customHeight="1" spans="1:3">
      <c r="A252" s="32">
        <v>229</v>
      </c>
      <c r="B252" s="33" t="s">
        <v>121</v>
      </c>
      <c r="C252" s="31">
        <f>SUM(C253,C257,C266,C268,C270,C282)</f>
        <v>479</v>
      </c>
    </row>
    <row r="253" customHeight="1" spans="1:3">
      <c r="A253" s="32">
        <v>22904</v>
      </c>
      <c r="B253" s="33" t="s">
        <v>1581</v>
      </c>
      <c r="C253" s="31">
        <f>SUM(C254:C256)</f>
        <v>0</v>
      </c>
    </row>
    <row r="254" customHeight="1" spans="1:3">
      <c r="A254" s="32">
        <v>2290401</v>
      </c>
      <c r="B254" s="34" t="s">
        <v>1582</v>
      </c>
      <c r="C254" s="31"/>
    </row>
    <row r="255" customHeight="1" spans="1:3">
      <c r="A255" s="32">
        <v>2290402</v>
      </c>
      <c r="B255" s="34" t="s">
        <v>1583</v>
      </c>
      <c r="C255" s="31"/>
    </row>
    <row r="256" customHeight="1" spans="1:3">
      <c r="A256" s="32">
        <v>2290403</v>
      </c>
      <c r="B256" s="34" t="s">
        <v>1584</v>
      </c>
      <c r="C256" s="31"/>
    </row>
    <row r="257" customHeight="1" spans="1:3">
      <c r="A257" s="32">
        <v>22908</v>
      </c>
      <c r="B257" s="33" t="s">
        <v>1585</v>
      </c>
      <c r="C257" s="31">
        <f>SUM(C258:C265)</f>
        <v>0</v>
      </c>
    </row>
    <row r="258" customHeight="1" spans="1:3">
      <c r="A258" s="32">
        <v>2290802</v>
      </c>
      <c r="B258" s="34" t="s">
        <v>1586</v>
      </c>
      <c r="C258" s="31"/>
    </row>
    <row r="259" customHeight="1" spans="1:3">
      <c r="A259" s="32">
        <v>2290803</v>
      </c>
      <c r="B259" s="34" t="s">
        <v>1587</v>
      </c>
      <c r="C259" s="31"/>
    </row>
    <row r="260" customHeight="1" spans="1:3">
      <c r="A260" s="32">
        <v>2290804</v>
      </c>
      <c r="B260" s="34" t="s">
        <v>1588</v>
      </c>
      <c r="C260" s="31"/>
    </row>
    <row r="261" customHeight="1" spans="1:3">
      <c r="A261" s="32">
        <v>2290805</v>
      </c>
      <c r="B261" s="34" t="s">
        <v>1589</v>
      </c>
      <c r="C261" s="31"/>
    </row>
    <row r="262" customHeight="1" spans="1:3">
      <c r="A262" s="32">
        <v>2290806</v>
      </c>
      <c r="B262" s="34" t="s">
        <v>1590</v>
      </c>
      <c r="C262" s="31"/>
    </row>
    <row r="263" customHeight="1" spans="1:3">
      <c r="A263" s="32">
        <v>2290807</v>
      </c>
      <c r="B263" s="34" t="s">
        <v>1591</v>
      </c>
      <c r="C263" s="31"/>
    </row>
    <row r="264" customHeight="1" spans="1:3">
      <c r="A264" s="32">
        <v>2290808</v>
      </c>
      <c r="B264" s="34" t="s">
        <v>1592</v>
      </c>
      <c r="C264" s="31"/>
    </row>
    <row r="265" customHeight="1" spans="1:3">
      <c r="A265" s="32">
        <v>2290899</v>
      </c>
      <c r="B265" s="34" t="s">
        <v>1593</v>
      </c>
      <c r="C265" s="31"/>
    </row>
    <row r="266" customHeight="1" spans="1:3">
      <c r="A266" s="32">
        <v>22909</v>
      </c>
      <c r="B266" s="33" t="s">
        <v>1594</v>
      </c>
      <c r="C266" s="31">
        <f>C267</f>
        <v>0</v>
      </c>
    </row>
    <row r="267" customHeight="1" spans="1:3">
      <c r="A267" s="32">
        <v>2290901</v>
      </c>
      <c r="B267" s="34" t="s">
        <v>1595</v>
      </c>
      <c r="C267" s="31"/>
    </row>
    <row r="268" customHeight="1" spans="1:3">
      <c r="A268" s="32">
        <v>22910</v>
      </c>
      <c r="B268" s="33" t="s">
        <v>1596</v>
      </c>
      <c r="C268" s="31">
        <f>C269</f>
        <v>0</v>
      </c>
    </row>
    <row r="269" customHeight="1" spans="1:3">
      <c r="A269" s="32">
        <v>2291001</v>
      </c>
      <c r="B269" s="34" t="s">
        <v>1597</v>
      </c>
      <c r="C269" s="31"/>
    </row>
    <row r="270" customHeight="1" spans="1:3">
      <c r="A270" s="32">
        <v>22960</v>
      </c>
      <c r="B270" s="33" t="s">
        <v>1598</v>
      </c>
      <c r="C270" s="31">
        <f>SUM(C271:C281)</f>
        <v>479</v>
      </c>
    </row>
    <row r="271" customHeight="1" spans="1:3">
      <c r="A271" s="32">
        <v>2296001</v>
      </c>
      <c r="B271" s="34" t="s">
        <v>1599</v>
      </c>
      <c r="C271" s="31"/>
    </row>
    <row r="272" customHeight="1" spans="1:3">
      <c r="A272" s="32">
        <v>2296002</v>
      </c>
      <c r="B272" s="34" t="s">
        <v>1600</v>
      </c>
      <c r="C272" s="31">
        <v>339</v>
      </c>
    </row>
    <row r="273" customHeight="1" spans="1:3">
      <c r="A273" s="32">
        <v>2296003</v>
      </c>
      <c r="B273" s="34" t="s">
        <v>1601</v>
      </c>
      <c r="C273" s="31"/>
    </row>
    <row r="274" customHeight="1" spans="1:3">
      <c r="A274" s="32">
        <v>2296004</v>
      </c>
      <c r="B274" s="34" t="s">
        <v>1602</v>
      </c>
      <c r="C274" s="31"/>
    </row>
    <row r="275" customHeight="1" spans="1:3">
      <c r="A275" s="32">
        <v>2296005</v>
      </c>
      <c r="B275" s="34" t="s">
        <v>1603</v>
      </c>
      <c r="C275" s="31"/>
    </row>
    <row r="276" customHeight="1" spans="1:3">
      <c r="A276" s="32">
        <v>2296006</v>
      </c>
      <c r="B276" s="34" t="s">
        <v>1604</v>
      </c>
      <c r="C276" s="31">
        <v>140</v>
      </c>
    </row>
    <row r="277" customHeight="1" spans="1:3">
      <c r="A277" s="32">
        <v>2296010</v>
      </c>
      <c r="B277" s="34" t="s">
        <v>1605</v>
      </c>
      <c r="C277" s="31"/>
    </row>
    <row r="278" customHeight="1" spans="1:3">
      <c r="A278" s="32">
        <v>2296011</v>
      </c>
      <c r="B278" s="34" t="s">
        <v>1606</v>
      </c>
      <c r="C278" s="31"/>
    </row>
    <row r="279" customHeight="1" spans="1:3">
      <c r="A279" s="32">
        <v>2296012</v>
      </c>
      <c r="B279" s="34" t="s">
        <v>1607</v>
      </c>
      <c r="C279" s="31"/>
    </row>
    <row r="280" customHeight="1" spans="1:3">
      <c r="A280" s="32">
        <v>2296013</v>
      </c>
      <c r="B280" s="34" t="s">
        <v>1608</v>
      </c>
      <c r="C280" s="31"/>
    </row>
    <row r="281" customHeight="1" spans="1:3">
      <c r="A281" s="32">
        <v>2296099</v>
      </c>
      <c r="B281" s="34" t="s">
        <v>1609</v>
      </c>
      <c r="C281" s="31"/>
    </row>
    <row r="282" customHeight="1" spans="1:3">
      <c r="A282" s="32">
        <v>22998</v>
      </c>
      <c r="B282" s="33" t="s">
        <v>1610</v>
      </c>
      <c r="C282" s="31">
        <f>C283</f>
        <v>0</v>
      </c>
    </row>
    <row r="283" customHeight="1" spans="1:3">
      <c r="A283" s="32">
        <v>2299899</v>
      </c>
      <c r="B283" s="34" t="s">
        <v>280</v>
      </c>
      <c r="C283" s="31"/>
    </row>
    <row r="284" customHeight="1" spans="1:3">
      <c r="A284" s="32">
        <v>232</v>
      </c>
      <c r="B284" s="33" t="s">
        <v>241</v>
      </c>
      <c r="C284" s="31">
        <f>C285</f>
        <v>7008</v>
      </c>
    </row>
    <row r="285" customHeight="1" spans="1:3">
      <c r="A285" s="32">
        <v>23204</v>
      </c>
      <c r="B285" s="33" t="s">
        <v>1611</v>
      </c>
      <c r="C285" s="31">
        <f>SUM(C286:C300)</f>
        <v>7008</v>
      </c>
    </row>
    <row r="286" customHeight="1" spans="1:3">
      <c r="A286" s="32">
        <v>2320401</v>
      </c>
      <c r="B286" s="34" t="s">
        <v>1612</v>
      </c>
      <c r="C286" s="31"/>
    </row>
    <row r="287" customHeight="1" spans="1:3">
      <c r="A287" s="32">
        <v>2320405</v>
      </c>
      <c r="B287" s="34" t="s">
        <v>1613</v>
      </c>
      <c r="C287" s="31"/>
    </row>
    <row r="288" customHeight="1" spans="1:3">
      <c r="A288" s="32">
        <v>2320411</v>
      </c>
      <c r="B288" s="34" t="s">
        <v>1614</v>
      </c>
      <c r="C288" s="31">
        <v>3642</v>
      </c>
    </row>
    <row r="289" customHeight="1" spans="1:3">
      <c r="A289" s="32">
        <v>2320413</v>
      </c>
      <c r="B289" s="34" t="s">
        <v>1615</v>
      </c>
      <c r="C289" s="31"/>
    </row>
    <row r="290" customHeight="1" spans="1:3">
      <c r="A290" s="32">
        <v>2320414</v>
      </c>
      <c r="B290" s="34" t="s">
        <v>1616</v>
      </c>
      <c r="C290" s="31"/>
    </row>
    <row r="291" customHeight="1" spans="1:3">
      <c r="A291" s="32">
        <v>2320416</v>
      </c>
      <c r="B291" s="34" t="s">
        <v>1617</v>
      </c>
      <c r="C291" s="31"/>
    </row>
    <row r="292" customHeight="1" spans="1:3">
      <c r="A292" s="32">
        <v>2320417</v>
      </c>
      <c r="B292" s="34" t="s">
        <v>1618</v>
      </c>
      <c r="C292" s="31"/>
    </row>
    <row r="293" customHeight="1" spans="1:3">
      <c r="A293" s="32">
        <v>2320418</v>
      </c>
      <c r="B293" s="34" t="s">
        <v>1619</v>
      </c>
      <c r="C293" s="31"/>
    </row>
    <row r="294" customHeight="1" spans="1:3">
      <c r="A294" s="32">
        <v>2320419</v>
      </c>
      <c r="B294" s="34" t="s">
        <v>1620</v>
      </c>
      <c r="C294" s="31"/>
    </row>
    <row r="295" customHeight="1" spans="1:3">
      <c r="A295" s="32">
        <v>2320420</v>
      </c>
      <c r="B295" s="34" t="s">
        <v>1621</v>
      </c>
      <c r="C295" s="31"/>
    </row>
    <row r="296" customHeight="1" spans="1:3">
      <c r="A296" s="32">
        <v>2320431</v>
      </c>
      <c r="B296" s="34" t="s">
        <v>1622</v>
      </c>
      <c r="C296" s="31"/>
    </row>
    <row r="297" customHeight="1" spans="1:3">
      <c r="A297" s="32">
        <v>2320432</v>
      </c>
      <c r="B297" s="34" t="s">
        <v>1623</v>
      </c>
      <c r="C297" s="31"/>
    </row>
    <row r="298" customHeight="1" spans="1:3">
      <c r="A298" s="32">
        <v>2320433</v>
      </c>
      <c r="B298" s="34" t="s">
        <v>1624</v>
      </c>
      <c r="C298" s="31">
        <v>2035</v>
      </c>
    </row>
    <row r="299" customHeight="1" spans="1:3">
      <c r="A299" s="32">
        <v>2320498</v>
      </c>
      <c r="B299" s="34" t="s">
        <v>1625</v>
      </c>
      <c r="C299" s="31">
        <v>1331</v>
      </c>
    </row>
    <row r="300" customHeight="1" spans="1:3">
      <c r="A300" s="32">
        <v>2320499</v>
      </c>
      <c r="B300" s="34" t="s">
        <v>1626</v>
      </c>
      <c r="C300" s="31"/>
    </row>
    <row r="301" customHeight="1" spans="1:3">
      <c r="A301" s="32">
        <v>233</v>
      </c>
      <c r="B301" s="33" t="s">
        <v>242</v>
      </c>
      <c r="C301" s="31">
        <f>C302</f>
        <v>0</v>
      </c>
    </row>
    <row r="302" customHeight="1" spans="1:3">
      <c r="A302" s="32">
        <v>23304</v>
      </c>
      <c r="B302" s="33" t="s">
        <v>1627</v>
      </c>
      <c r="C302" s="31">
        <f>SUM(C303:C317)</f>
        <v>0</v>
      </c>
    </row>
    <row r="303" customHeight="1" spans="1:3">
      <c r="A303" s="32">
        <v>2330401</v>
      </c>
      <c r="B303" s="34" t="s">
        <v>1628</v>
      </c>
      <c r="C303" s="31"/>
    </row>
    <row r="304" customHeight="1" spans="1:3">
      <c r="A304" s="32">
        <v>2330405</v>
      </c>
      <c r="B304" s="34" t="s">
        <v>1629</v>
      </c>
      <c r="C304" s="31"/>
    </row>
    <row r="305" customHeight="1" spans="1:3">
      <c r="A305" s="32">
        <v>2330411</v>
      </c>
      <c r="B305" s="34" t="s">
        <v>1630</v>
      </c>
      <c r="C305" s="31"/>
    </row>
    <row r="306" customHeight="1" spans="1:3">
      <c r="A306" s="32">
        <v>2330413</v>
      </c>
      <c r="B306" s="34" t="s">
        <v>1631</v>
      </c>
      <c r="C306" s="31"/>
    </row>
    <row r="307" customHeight="1" spans="1:3">
      <c r="A307" s="32">
        <v>2330414</v>
      </c>
      <c r="B307" s="34" t="s">
        <v>1632</v>
      </c>
      <c r="C307" s="31"/>
    </row>
    <row r="308" customHeight="1" spans="1:3">
      <c r="A308" s="32">
        <v>2330416</v>
      </c>
      <c r="B308" s="34" t="s">
        <v>1633</v>
      </c>
      <c r="C308" s="31"/>
    </row>
    <row r="309" customHeight="1" spans="1:3">
      <c r="A309" s="32">
        <v>2330417</v>
      </c>
      <c r="B309" s="34" t="s">
        <v>1634</v>
      </c>
      <c r="C309" s="31"/>
    </row>
    <row r="310" customHeight="1" spans="1:3">
      <c r="A310" s="32">
        <v>2330418</v>
      </c>
      <c r="B310" s="34" t="s">
        <v>1635</v>
      </c>
      <c r="C310" s="31"/>
    </row>
    <row r="311" customHeight="1" spans="1:3">
      <c r="A311" s="32">
        <v>2330419</v>
      </c>
      <c r="B311" s="34" t="s">
        <v>1636</v>
      </c>
      <c r="C311" s="31"/>
    </row>
    <row r="312" customHeight="1" spans="1:3">
      <c r="A312" s="32">
        <v>2330420</v>
      </c>
      <c r="B312" s="34" t="s">
        <v>1637</v>
      </c>
      <c r="C312" s="31"/>
    </row>
    <row r="313" customHeight="1" spans="1:3">
      <c r="A313" s="32">
        <v>2330431</v>
      </c>
      <c r="B313" s="34" t="s">
        <v>1638</v>
      </c>
      <c r="C313" s="31"/>
    </row>
    <row r="314" customHeight="1" spans="1:3">
      <c r="A314" s="32">
        <v>2330432</v>
      </c>
      <c r="B314" s="34" t="s">
        <v>1639</v>
      </c>
      <c r="C314" s="31"/>
    </row>
    <row r="315" customHeight="1" spans="1:3">
      <c r="A315" s="32">
        <v>2330433</v>
      </c>
      <c r="B315" s="34" t="s">
        <v>1640</v>
      </c>
      <c r="C315" s="31"/>
    </row>
    <row r="316" customHeight="1" spans="1:3">
      <c r="A316" s="32">
        <v>2330498</v>
      </c>
      <c r="B316" s="34" t="s">
        <v>1641</v>
      </c>
      <c r="C316" s="31"/>
    </row>
    <row r="317" customHeight="1" spans="1:3">
      <c r="A317" s="32">
        <v>2330499</v>
      </c>
      <c r="B317" s="34" t="s">
        <v>1642</v>
      </c>
      <c r="C317" s="31"/>
    </row>
    <row r="318" customHeight="1" spans="1:3">
      <c r="A318" s="32">
        <v>234</v>
      </c>
      <c r="B318" s="30" t="s">
        <v>243</v>
      </c>
      <c r="C318" s="31">
        <f>SUM(C319,C332)</f>
        <v>1101</v>
      </c>
    </row>
    <row r="319" customHeight="1" spans="1:3">
      <c r="A319" s="32">
        <v>23401</v>
      </c>
      <c r="B319" s="30" t="s">
        <v>83</v>
      </c>
      <c r="C319" s="31">
        <f>SUM(C320:C331)</f>
        <v>1101</v>
      </c>
    </row>
    <row r="320" customHeight="1" spans="1:3">
      <c r="A320" s="32">
        <v>2340101</v>
      </c>
      <c r="B320" s="32" t="s">
        <v>1643</v>
      </c>
      <c r="C320" s="31"/>
    </row>
    <row r="321" customHeight="1" spans="1:3">
      <c r="A321" s="32">
        <v>2340102</v>
      </c>
      <c r="B321" s="32" t="s">
        <v>1644</v>
      </c>
      <c r="C321" s="31"/>
    </row>
    <row r="322" customHeight="1" spans="1:3">
      <c r="A322" s="32">
        <v>2340103</v>
      </c>
      <c r="B322" s="32" t="s">
        <v>1645</v>
      </c>
      <c r="C322" s="31"/>
    </row>
    <row r="323" customHeight="1" spans="1:3">
      <c r="A323" s="32">
        <v>2340104</v>
      </c>
      <c r="B323" s="32" t="s">
        <v>1646</v>
      </c>
      <c r="C323" s="31"/>
    </row>
    <row r="324" customHeight="1" spans="1:3">
      <c r="A324" s="32">
        <v>2340105</v>
      </c>
      <c r="B324" s="32" t="s">
        <v>1647</v>
      </c>
      <c r="C324" s="31"/>
    </row>
    <row r="325" customHeight="1" spans="1:3">
      <c r="A325" s="32">
        <v>2340106</v>
      </c>
      <c r="B325" s="32" t="s">
        <v>1648</v>
      </c>
      <c r="C325" s="31"/>
    </row>
    <row r="326" customHeight="1" spans="1:3">
      <c r="A326" s="32">
        <v>2340107</v>
      </c>
      <c r="B326" s="32" t="s">
        <v>1649</v>
      </c>
      <c r="C326" s="31"/>
    </row>
    <row r="327" customHeight="1" spans="1:3">
      <c r="A327" s="32">
        <v>2340108</v>
      </c>
      <c r="B327" s="32" t="s">
        <v>1650</v>
      </c>
      <c r="C327" s="31"/>
    </row>
    <row r="328" customHeight="1" spans="1:3">
      <c r="A328" s="32">
        <v>2340109</v>
      </c>
      <c r="B328" s="32" t="s">
        <v>1651</v>
      </c>
      <c r="C328" s="31"/>
    </row>
    <row r="329" customHeight="1" spans="1:3">
      <c r="A329" s="32">
        <v>2340110</v>
      </c>
      <c r="B329" s="32" t="s">
        <v>1652</v>
      </c>
      <c r="C329" s="31">
        <v>1101</v>
      </c>
    </row>
    <row r="330" customHeight="1" spans="1:3">
      <c r="A330" s="32">
        <v>2340111</v>
      </c>
      <c r="B330" s="32" t="s">
        <v>1653</v>
      </c>
      <c r="C330" s="31"/>
    </row>
    <row r="331" customHeight="1" spans="1:3">
      <c r="A331" s="32">
        <v>2340199</v>
      </c>
      <c r="B331" s="32" t="s">
        <v>1654</v>
      </c>
      <c r="C331" s="31"/>
    </row>
    <row r="332" customHeight="1" spans="1:3">
      <c r="A332" s="32">
        <v>23402</v>
      </c>
      <c r="B332" s="30" t="s">
        <v>1655</v>
      </c>
      <c r="C332" s="31">
        <f>SUM(C333:C338)</f>
        <v>0</v>
      </c>
    </row>
    <row r="333" customHeight="1" spans="1:3">
      <c r="A333" s="32">
        <v>2340201</v>
      </c>
      <c r="B333" s="32" t="s">
        <v>1175</v>
      </c>
      <c r="C333" s="31"/>
    </row>
    <row r="334" customHeight="1" spans="1:3">
      <c r="A334" s="32">
        <v>2340202</v>
      </c>
      <c r="B334" s="32" t="s">
        <v>1220</v>
      </c>
      <c r="C334" s="31"/>
    </row>
    <row r="335" customHeight="1" spans="1:3">
      <c r="A335" s="32">
        <v>2340203</v>
      </c>
      <c r="B335" s="32" t="s">
        <v>1656</v>
      </c>
      <c r="C335" s="31"/>
    </row>
    <row r="336" customHeight="1" spans="1:3">
      <c r="A336" s="32">
        <v>2340204</v>
      </c>
      <c r="B336" s="32" t="s">
        <v>1657</v>
      </c>
      <c r="C336" s="31"/>
    </row>
    <row r="337" customHeight="1" spans="1:3">
      <c r="A337" s="32">
        <v>2340205</v>
      </c>
      <c r="B337" s="32" t="s">
        <v>1658</v>
      </c>
      <c r="C337" s="31"/>
    </row>
    <row r="338" customHeight="1" spans="1:3">
      <c r="A338" s="32">
        <v>2340299</v>
      </c>
      <c r="B338" s="32" t="s">
        <v>1659</v>
      </c>
      <c r="C338" s="31"/>
    </row>
  </sheetData>
  <mergeCells count="1">
    <mergeCell ref="A1:C1"/>
  </mergeCells>
  <dataValidations count="1">
    <dataValidation type="decimal" operator="between" allowBlank="1" showInputMessage="1" showErrorMessage="1" sqref="C4:C338 C65540:C65874 C131076:C131410 C196612:C196946 C262148:C262482 C327684:C328018 C393220:C393554 C458756:C459090 C524292:C524626 C589828:C590162 C655364:C655698 C720900:C721234 C786436:C786770 C851972:C852306 C917508:C917842 C983044:C983378 IY4:IY338 IY65540:IY65874 IY131076:IY131410 IY196612:IY196946 IY262148:IY262482 IY327684:IY328018 IY393220:IY393554 IY458756:IY459090 IY524292:IY524626 IY589828:IY590162 IY655364:IY655698 IY720900:IY721234 IY786436:IY786770 IY851972:IY852306 IY917508:IY917842 IY983044:IY983378 SU4:SU338 SU65540:SU65874 SU131076:SU131410 SU196612:SU196946 SU262148:SU262482 SU327684:SU328018 SU393220:SU393554 SU458756:SU459090 SU524292:SU524626 SU589828:SU590162 SU655364:SU655698 SU720900:SU721234 SU786436:SU786770 SU851972:SU852306 SU917508:SU917842 SU983044:SU983378 ACQ4:ACQ338 ACQ65540:ACQ65874 ACQ131076:ACQ131410 ACQ196612:ACQ196946 ACQ262148:ACQ262482 ACQ327684:ACQ328018 ACQ393220:ACQ393554 ACQ458756:ACQ459090 ACQ524292:ACQ524626 ACQ589828:ACQ590162 ACQ655364:ACQ655698 ACQ720900:ACQ721234 ACQ786436:ACQ786770 ACQ851972:ACQ852306 ACQ917508:ACQ917842 ACQ983044:ACQ983378 AMM4:AMM338 AMM65540:AMM65874 AMM131076:AMM131410 AMM196612:AMM196946 AMM262148:AMM262482 AMM327684:AMM328018 AMM393220:AMM393554 AMM458756:AMM459090 AMM524292:AMM524626 AMM589828:AMM590162 AMM655364:AMM655698 AMM720900:AMM721234 AMM786436:AMM786770 AMM851972:AMM852306 AMM917508:AMM917842 AMM983044:AMM983378 AWI4:AWI338 AWI65540:AWI65874 AWI131076:AWI131410 AWI196612:AWI196946 AWI262148:AWI262482 AWI327684:AWI328018 AWI393220:AWI393554 AWI458756:AWI459090 AWI524292:AWI524626 AWI589828:AWI590162 AWI655364:AWI655698 AWI720900:AWI721234 AWI786436:AWI786770 AWI851972:AWI852306 AWI917508:AWI917842 AWI983044:AWI983378 BGE4:BGE338 BGE65540:BGE65874 BGE131076:BGE131410 BGE196612:BGE196946 BGE262148:BGE262482 BGE327684:BGE328018 BGE393220:BGE393554 BGE458756:BGE459090 BGE524292:BGE524626 BGE589828:BGE590162 BGE655364:BGE655698 BGE720900:BGE721234 BGE786436:BGE786770 BGE851972:BGE852306 BGE917508:BGE917842 BGE983044:BGE983378 BQA4:BQA338 BQA65540:BQA65874 BQA131076:BQA131410 BQA196612:BQA196946 BQA262148:BQA262482 BQA327684:BQA328018 BQA393220:BQA393554 BQA458756:BQA459090 BQA524292:BQA524626 BQA589828:BQA590162 BQA655364:BQA655698 BQA720900:BQA721234 BQA786436:BQA786770 BQA851972:BQA852306 BQA917508:BQA917842 BQA983044:BQA983378 BZW4:BZW338 BZW65540:BZW65874 BZW131076:BZW131410 BZW196612:BZW196946 BZW262148:BZW262482 BZW327684:BZW328018 BZW393220:BZW393554 BZW458756:BZW459090 BZW524292:BZW524626 BZW589828:BZW590162 BZW655364:BZW655698 BZW720900:BZW721234 BZW786436:BZW786770 BZW851972:BZW852306 BZW917508:BZW917842 BZW983044:BZW983378 CJS4:CJS338 CJS65540:CJS65874 CJS131076:CJS131410 CJS196612:CJS196946 CJS262148:CJS262482 CJS327684:CJS328018 CJS393220:CJS393554 CJS458756:CJS459090 CJS524292:CJS524626 CJS589828:CJS590162 CJS655364:CJS655698 CJS720900:CJS721234 CJS786436:CJS786770 CJS851972:CJS852306 CJS917508:CJS917842 CJS983044:CJS983378 CTO4:CTO338 CTO65540:CTO65874 CTO131076:CTO131410 CTO196612:CTO196946 CTO262148:CTO262482 CTO327684:CTO328018 CTO393220:CTO393554 CTO458756:CTO459090 CTO524292:CTO524626 CTO589828:CTO590162 CTO655364:CTO655698 CTO720900:CTO721234 CTO786436:CTO786770 CTO851972:CTO852306 CTO917508:CTO917842 CTO983044:CTO983378 DDK4:DDK338 DDK65540:DDK65874 DDK131076:DDK131410 DDK196612:DDK196946 DDK262148:DDK262482 DDK327684:DDK328018 DDK393220:DDK393554 DDK458756:DDK459090 DDK524292:DDK524626 DDK589828:DDK590162 DDK655364:DDK655698 DDK720900:DDK721234 DDK786436:DDK786770 DDK851972:DDK852306 DDK917508:DDK917842 DDK983044:DDK983378 DNG4:DNG338 DNG65540:DNG65874 DNG131076:DNG131410 DNG196612:DNG196946 DNG262148:DNG262482 DNG327684:DNG328018 DNG393220:DNG393554 DNG458756:DNG459090 DNG524292:DNG524626 DNG589828:DNG590162 DNG655364:DNG655698 DNG720900:DNG721234 DNG786436:DNG786770 DNG851972:DNG852306 DNG917508:DNG917842 DNG983044:DNG983378 DXC4:DXC338 DXC65540:DXC65874 DXC131076:DXC131410 DXC196612:DXC196946 DXC262148:DXC262482 DXC327684:DXC328018 DXC393220:DXC393554 DXC458756:DXC459090 DXC524292:DXC524626 DXC589828:DXC590162 DXC655364:DXC655698 DXC720900:DXC721234 DXC786436:DXC786770 DXC851972:DXC852306 DXC917508:DXC917842 DXC983044:DXC983378 EGY4:EGY338 EGY65540:EGY65874 EGY131076:EGY131410 EGY196612:EGY196946 EGY262148:EGY262482 EGY327684:EGY328018 EGY393220:EGY393554 EGY458756:EGY459090 EGY524292:EGY524626 EGY589828:EGY590162 EGY655364:EGY655698 EGY720900:EGY721234 EGY786436:EGY786770 EGY851972:EGY852306 EGY917508:EGY917842 EGY983044:EGY983378 EQU4:EQU338 EQU65540:EQU65874 EQU131076:EQU131410 EQU196612:EQU196946 EQU262148:EQU262482 EQU327684:EQU328018 EQU393220:EQU393554 EQU458756:EQU459090 EQU524292:EQU524626 EQU589828:EQU590162 EQU655364:EQU655698 EQU720900:EQU721234 EQU786436:EQU786770 EQU851972:EQU852306 EQU917508:EQU917842 EQU983044:EQU983378 FAQ4:FAQ338 FAQ65540:FAQ65874 FAQ131076:FAQ131410 FAQ196612:FAQ196946 FAQ262148:FAQ262482 FAQ327684:FAQ328018 FAQ393220:FAQ393554 FAQ458756:FAQ459090 FAQ524292:FAQ524626 FAQ589828:FAQ590162 FAQ655364:FAQ655698 FAQ720900:FAQ721234 FAQ786436:FAQ786770 FAQ851972:FAQ852306 FAQ917508:FAQ917842 FAQ983044:FAQ983378 FKM4:FKM338 FKM65540:FKM65874 FKM131076:FKM131410 FKM196612:FKM196946 FKM262148:FKM262482 FKM327684:FKM328018 FKM393220:FKM393554 FKM458756:FKM459090 FKM524292:FKM524626 FKM589828:FKM590162 FKM655364:FKM655698 FKM720900:FKM721234 FKM786436:FKM786770 FKM851972:FKM852306 FKM917508:FKM917842 FKM983044:FKM983378 FUI4:FUI338 FUI65540:FUI65874 FUI131076:FUI131410 FUI196612:FUI196946 FUI262148:FUI262482 FUI327684:FUI328018 FUI393220:FUI393554 FUI458756:FUI459090 FUI524292:FUI524626 FUI589828:FUI590162 FUI655364:FUI655698 FUI720900:FUI721234 FUI786436:FUI786770 FUI851972:FUI852306 FUI917508:FUI917842 FUI983044:FUI983378 GEE4:GEE338 GEE65540:GEE65874 GEE131076:GEE131410 GEE196612:GEE196946 GEE262148:GEE262482 GEE327684:GEE328018 GEE393220:GEE393554 GEE458756:GEE459090 GEE524292:GEE524626 GEE589828:GEE590162 GEE655364:GEE655698 GEE720900:GEE721234 GEE786436:GEE786770 GEE851972:GEE852306 GEE917508:GEE917842 GEE983044:GEE983378 GOA4:GOA338 GOA65540:GOA65874 GOA131076:GOA131410 GOA196612:GOA196946 GOA262148:GOA262482 GOA327684:GOA328018 GOA393220:GOA393554 GOA458756:GOA459090 GOA524292:GOA524626 GOA589828:GOA590162 GOA655364:GOA655698 GOA720900:GOA721234 GOA786436:GOA786770 GOA851972:GOA852306 GOA917508:GOA917842 GOA983044:GOA983378 GXW4:GXW338 GXW65540:GXW65874 GXW131076:GXW131410 GXW196612:GXW196946 GXW262148:GXW262482 GXW327684:GXW328018 GXW393220:GXW393554 GXW458756:GXW459090 GXW524292:GXW524626 GXW589828:GXW590162 GXW655364:GXW655698 GXW720900:GXW721234 GXW786436:GXW786770 GXW851972:GXW852306 GXW917508:GXW917842 GXW983044:GXW983378 HHS4:HHS338 HHS65540:HHS65874 HHS131076:HHS131410 HHS196612:HHS196946 HHS262148:HHS262482 HHS327684:HHS328018 HHS393220:HHS393554 HHS458756:HHS459090 HHS524292:HHS524626 HHS589828:HHS590162 HHS655364:HHS655698 HHS720900:HHS721234 HHS786436:HHS786770 HHS851972:HHS852306 HHS917508:HHS917842 HHS983044:HHS983378 HRO4:HRO338 HRO65540:HRO65874 HRO131076:HRO131410 HRO196612:HRO196946 HRO262148:HRO262482 HRO327684:HRO328018 HRO393220:HRO393554 HRO458756:HRO459090 HRO524292:HRO524626 HRO589828:HRO590162 HRO655364:HRO655698 HRO720900:HRO721234 HRO786436:HRO786770 HRO851972:HRO852306 HRO917508:HRO917842 HRO983044:HRO983378 IBK4:IBK338 IBK65540:IBK65874 IBK131076:IBK131410 IBK196612:IBK196946 IBK262148:IBK262482 IBK327684:IBK328018 IBK393220:IBK393554 IBK458756:IBK459090 IBK524292:IBK524626 IBK589828:IBK590162 IBK655364:IBK655698 IBK720900:IBK721234 IBK786436:IBK786770 IBK851972:IBK852306 IBK917508:IBK917842 IBK983044:IBK983378 ILG4:ILG338 ILG65540:ILG65874 ILG131076:ILG131410 ILG196612:ILG196946 ILG262148:ILG262482 ILG327684:ILG328018 ILG393220:ILG393554 ILG458756:ILG459090 ILG524292:ILG524626 ILG589828:ILG590162 ILG655364:ILG655698 ILG720900:ILG721234 ILG786436:ILG786770 ILG851972:ILG852306 ILG917508:ILG917842 ILG983044:ILG983378 IVC4:IVC338 IVC65540:IVC65874 IVC131076:IVC131410 IVC196612:IVC196946 IVC262148:IVC262482 IVC327684:IVC328018 IVC393220:IVC393554 IVC458756:IVC459090 IVC524292:IVC524626 IVC589828:IVC590162 IVC655364:IVC655698 IVC720900:IVC721234 IVC786436:IVC786770 IVC851972:IVC852306 IVC917508:IVC917842 IVC983044:IVC983378 JEY4:JEY338 JEY65540:JEY65874 JEY131076:JEY131410 JEY196612:JEY196946 JEY262148:JEY262482 JEY327684:JEY328018 JEY393220:JEY393554 JEY458756:JEY459090 JEY524292:JEY524626 JEY589828:JEY590162 JEY655364:JEY655698 JEY720900:JEY721234 JEY786436:JEY786770 JEY851972:JEY852306 JEY917508:JEY917842 JEY983044:JEY983378 JOU4:JOU338 JOU65540:JOU65874 JOU131076:JOU131410 JOU196612:JOU196946 JOU262148:JOU262482 JOU327684:JOU328018 JOU393220:JOU393554 JOU458756:JOU459090 JOU524292:JOU524626 JOU589828:JOU590162 JOU655364:JOU655698 JOU720900:JOU721234 JOU786436:JOU786770 JOU851972:JOU852306 JOU917508:JOU917842 JOU983044:JOU983378 JYQ4:JYQ338 JYQ65540:JYQ65874 JYQ131076:JYQ131410 JYQ196612:JYQ196946 JYQ262148:JYQ262482 JYQ327684:JYQ328018 JYQ393220:JYQ393554 JYQ458756:JYQ459090 JYQ524292:JYQ524626 JYQ589828:JYQ590162 JYQ655364:JYQ655698 JYQ720900:JYQ721234 JYQ786436:JYQ786770 JYQ851972:JYQ852306 JYQ917508:JYQ917842 JYQ983044:JYQ983378 KIM4:KIM338 KIM65540:KIM65874 KIM131076:KIM131410 KIM196612:KIM196946 KIM262148:KIM262482 KIM327684:KIM328018 KIM393220:KIM393554 KIM458756:KIM459090 KIM524292:KIM524626 KIM589828:KIM590162 KIM655364:KIM655698 KIM720900:KIM721234 KIM786436:KIM786770 KIM851972:KIM852306 KIM917508:KIM917842 KIM983044:KIM983378 KSI4:KSI338 KSI65540:KSI65874 KSI131076:KSI131410 KSI196612:KSI196946 KSI262148:KSI262482 KSI327684:KSI328018 KSI393220:KSI393554 KSI458756:KSI459090 KSI524292:KSI524626 KSI589828:KSI590162 KSI655364:KSI655698 KSI720900:KSI721234 KSI786436:KSI786770 KSI851972:KSI852306 KSI917508:KSI917842 KSI983044:KSI983378 LCE4:LCE338 LCE65540:LCE65874 LCE131076:LCE131410 LCE196612:LCE196946 LCE262148:LCE262482 LCE327684:LCE328018 LCE393220:LCE393554 LCE458756:LCE459090 LCE524292:LCE524626 LCE589828:LCE590162 LCE655364:LCE655698 LCE720900:LCE721234 LCE786436:LCE786770 LCE851972:LCE852306 LCE917508:LCE917842 LCE983044:LCE983378 LMA4:LMA338 LMA65540:LMA65874 LMA131076:LMA131410 LMA196612:LMA196946 LMA262148:LMA262482 LMA327684:LMA328018 LMA393220:LMA393554 LMA458756:LMA459090 LMA524292:LMA524626 LMA589828:LMA590162 LMA655364:LMA655698 LMA720900:LMA721234 LMA786436:LMA786770 LMA851972:LMA852306 LMA917508:LMA917842 LMA983044:LMA983378 LVW4:LVW338 LVW65540:LVW65874 LVW131076:LVW131410 LVW196612:LVW196946 LVW262148:LVW262482 LVW327684:LVW328018 LVW393220:LVW393554 LVW458756:LVW459090 LVW524292:LVW524626 LVW589828:LVW590162 LVW655364:LVW655698 LVW720900:LVW721234 LVW786436:LVW786770 LVW851972:LVW852306 LVW917508:LVW917842 LVW983044:LVW983378 MFS4:MFS338 MFS65540:MFS65874 MFS131076:MFS131410 MFS196612:MFS196946 MFS262148:MFS262482 MFS327684:MFS328018 MFS393220:MFS393554 MFS458756:MFS459090 MFS524292:MFS524626 MFS589828:MFS590162 MFS655364:MFS655698 MFS720900:MFS721234 MFS786436:MFS786770 MFS851972:MFS852306 MFS917508:MFS917842 MFS983044:MFS983378 MPO4:MPO338 MPO65540:MPO65874 MPO131076:MPO131410 MPO196612:MPO196946 MPO262148:MPO262482 MPO327684:MPO328018 MPO393220:MPO393554 MPO458756:MPO459090 MPO524292:MPO524626 MPO589828:MPO590162 MPO655364:MPO655698 MPO720900:MPO721234 MPO786436:MPO786770 MPO851972:MPO852306 MPO917508:MPO917842 MPO983044:MPO983378 MZK4:MZK338 MZK65540:MZK65874 MZK131076:MZK131410 MZK196612:MZK196946 MZK262148:MZK262482 MZK327684:MZK328018 MZK393220:MZK393554 MZK458756:MZK459090 MZK524292:MZK524626 MZK589828:MZK590162 MZK655364:MZK655698 MZK720900:MZK721234 MZK786436:MZK786770 MZK851972:MZK852306 MZK917508:MZK917842 MZK983044:MZK983378 NJG4:NJG338 NJG65540:NJG65874 NJG131076:NJG131410 NJG196612:NJG196946 NJG262148:NJG262482 NJG327684:NJG328018 NJG393220:NJG393554 NJG458756:NJG459090 NJG524292:NJG524626 NJG589828:NJG590162 NJG655364:NJG655698 NJG720900:NJG721234 NJG786436:NJG786770 NJG851972:NJG852306 NJG917508:NJG917842 NJG983044:NJG983378 NTC4:NTC338 NTC65540:NTC65874 NTC131076:NTC131410 NTC196612:NTC196946 NTC262148:NTC262482 NTC327684:NTC328018 NTC393220:NTC393554 NTC458756:NTC459090 NTC524292:NTC524626 NTC589828:NTC590162 NTC655364:NTC655698 NTC720900:NTC721234 NTC786436:NTC786770 NTC851972:NTC852306 NTC917508:NTC917842 NTC983044:NTC983378 OCY4:OCY338 OCY65540:OCY65874 OCY131076:OCY131410 OCY196612:OCY196946 OCY262148:OCY262482 OCY327684:OCY328018 OCY393220:OCY393554 OCY458756:OCY459090 OCY524292:OCY524626 OCY589828:OCY590162 OCY655364:OCY655698 OCY720900:OCY721234 OCY786436:OCY786770 OCY851972:OCY852306 OCY917508:OCY917842 OCY983044:OCY983378 OMU4:OMU338 OMU65540:OMU65874 OMU131076:OMU131410 OMU196612:OMU196946 OMU262148:OMU262482 OMU327684:OMU328018 OMU393220:OMU393554 OMU458756:OMU459090 OMU524292:OMU524626 OMU589828:OMU590162 OMU655364:OMU655698 OMU720900:OMU721234 OMU786436:OMU786770 OMU851972:OMU852306 OMU917508:OMU917842 OMU983044:OMU983378 OWQ4:OWQ338 OWQ65540:OWQ65874 OWQ131076:OWQ131410 OWQ196612:OWQ196946 OWQ262148:OWQ262482 OWQ327684:OWQ328018 OWQ393220:OWQ393554 OWQ458756:OWQ459090 OWQ524292:OWQ524626 OWQ589828:OWQ590162 OWQ655364:OWQ655698 OWQ720900:OWQ721234 OWQ786436:OWQ786770 OWQ851972:OWQ852306 OWQ917508:OWQ917842 OWQ983044:OWQ983378 PGM4:PGM338 PGM65540:PGM65874 PGM131076:PGM131410 PGM196612:PGM196946 PGM262148:PGM262482 PGM327684:PGM328018 PGM393220:PGM393554 PGM458756:PGM459090 PGM524292:PGM524626 PGM589828:PGM590162 PGM655364:PGM655698 PGM720900:PGM721234 PGM786436:PGM786770 PGM851972:PGM852306 PGM917508:PGM917842 PGM983044:PGM983378 PQI4:PQI338 PQI65540:PQI65874 PQI131076:PQI131410 PQI196612:PQI196946 PQI262148:PQI262482 PQI327684:PQI328018 PQI393220:PQI393554 PQI458756:PQI459090 PQI524292:PQI524626 PQI589828:PQI590162 PQI655364:PQI655698 PQI720900:PQI721234 PQI786436:PQI786770 PQI851972:PQI852306 PQI917508:PQI917842 PQI983044:PQI983378 QAE4:QAE338 QAE65540:QAE65874 QAE131076:QAE131410 QAE196612:QAE196946 QAE262148:QAE262482 QAE327684:QAE328018 QAE393220:QAE393554 QAE458756:QAE459090 QAE524292:QAE524626 QAE589828:QAE590162 QAE655364:QAE655698 QAE720900:QAE721234 QAE786436:QAE786770 QAE851972:QAE852306 QAE917508:QAE917842 QAE983044:QAE983378 QKA4:QKA338 QKA65540:QKA65874 QKA131076:QKA131410 QKA196612:QKA196946 QKA262148:QKA262482 QKA327684:QKA328018 QKA393220:QKA393554 QKA458756:QKA459090 QKA524292:QKA524626 QKA589828:QKA590162 QKA655364:QKA655698 QKA720900:QKA721234 QKA786436:QKA786770 QKA851972:QKA852306 QKA917508:QKA917842 QKA983044:QKA983378 QTW4:QTW338 QTW65540:QTW65874 QTW131076:QTW131410 QTW196612:QTW196946 QTW262148:QTW262482 QTW327684:QTW328018 QTW393220:QTW393554 QTW458756:QTW459090 QTW524292:QTW524626 QTW589828:QTW590162 QTW655364:QTW655698 QTW720900:QTW721234 QTW786436:QTW786770 QTW851972:QTW852306 QTW917508:QTW917842 QTW983044:QTW983378 RDS4:RDS338 RDS65540:RDS65874 RDS131076:RDS131410 RDS196612:RDS196946 RDS262148:RDS262482 RDS327684:RDS328018 RDS393220:RDS393554 RDS458756:RDS459090 RDS524292:RDS524626 RDS589828:RDS590162 RDS655364:RDS655698 RDS720900:RDS721234 RDS786436:RDS786770 RDS851972:RDS852306 RDS917508:RDS917842 RDS983044:RDS983378 RNO4:RNO338 RNO65540:RNO65874 RNO131076:RNO131410 RNO196612:RNO196946 RNO262148:RNO262482 RNO327684:RNO328018 RNO393220:RNO393554 RNO458756:RNO459090 RNO524292:RNO524626 RNO589828:RNO590162 RNO655364:RNO655698 RNO720900:RNO721234 RNO786436:RNO786770 RNO851972:RNO852306 RNO917508:RNO917842 RNO983044:RNO983378 RXK4:RXK338 RXK65540:RXK65874 RXK131076:RXK131410 RXK196612:RXK196946 RXK262148:RXK262482 RXK327684:RXK328018 RXK393220:RXK393554 RXK458756:RXK459090 RXK524292:RXK524626 RXK589828:RXK590162 RXK655364:RXK655698 RXK720900:RXK721234 RXK786436:RXK786770 RXK851972:RXK852306 RXK917508:RXK917842 RXK983044:RXK983378 SHG4:SHG338 SHG65540:SHG65874 SHG131076:SHG131410 SHG196612:SHG196946 SHG262148:SHG262482 SHG327684:SHG328018 SHG393220:SHG393554 SHG458756:SHG459090 SHG524292:SHG524626 SHG589828:SHG590162 SHG655364:SHG655698 SHG720900:SHG721234 SHG786436:SHG786770 SHG851972:SHG852306 SHG917508:SHG917842 SHG983044:SHG983378 SRC4:SRC338 SRC65540:SRC65874 SRC131076:SRC131410 SRC196612:SRC196946 SRC262148:SRC262482 SRC327684:SRC328018 SRC393220:SRC393554 SRC458756:SRC459090 SRC524292:SRC524626 SRC589828:SRC590162 SRC655364:SRC655698 SRC720900:SRC721234 SRC786436:SRC786770 SRC851972:SRC852306 SRC917508:SRC917842 SRC983044:SRC983378 TAY4:TAY338 TAY65540:TAY65874 TAY131076:TAY131410 TAY196612:TAY196946 TAY262148:TAY262482 TAY327684:TAY328018 TAY393220:TAY393554 TAY458756:TAY459090 TAY524292:TAY524626 TAY589828:TAY590162 TAY655364:TAY655698 TAY720900:TAY721234 TAY786436:TAY786770 TAY851972:TAY852306 TAY917508:TAY917842 TAY983044:TAY983378 TKU4:TKU338 TKU65540:TKU65874 TKU131076:TKU131410 TKU196612:TKU196946 TKU262148:TKU262482 TKU327684:TKU328018 TKU393220:TKU393554 TKU458756:TKU459090 TKU524292:TKU524626 TKU589828:TKU590162 TKU655364:TKU655698 TKU720900:TKU721234 TKU786436:TKU786770 TKU851972:TKU852306 TKU917508:TKU917842 TKU983044:TKU983378 TUQ4:TUQ338 TUQ65540:TUQ65874 TUQ131076:TUQ131410 TUQ196612:TUQ196946 TUQ262148:TUQ262482 TUQ327684:TUQ328018 TUQ393220:TUQ393554 TUQ458756:TUQ459090 TUQ524292:TUQ524626 TUQ589828:TUQ590162 TUQ655364:TUQ655698 TUQ720900:TUQ721234 TUQ786436:TUQ786770 TUQ851972:TUQ852306 TUQ917508:TUQ917842 TUQ983044:TUQ983378 UEM4:UEM338 UEM65540:UEM65874 UEM131076:UEM131410 UEM196612:UEM196946 UEM262148:UEM262482 UEM327684:UEM328018 UEM393220:UEM393554 UEM458756:UEM459090 UEM524292:UEM524626 UEM589828:UEM590162 UEM655364:UEM655698 UEM720900:UEM721234 UEM786436:UEM786770 UEM851972:UEM852306 UEM917508:UEM917842 UEM983044:UEM983378 UOI4:UOI338 UOI65540:UOI65874 UOI131076:UOI131410 UOI196612:UOI196946 UOI262148:UOI262482 UOI327684:UOI328018 UOI393220:UOI393554 UOI458756:UOI459090 UOI524292:UOI524626 UOI589828:UOI590162 UOI655364:UOI655698 UOI720900:UOI721234 UOI786436:UOI786770 UOI851972:UOI852306 UOI917508:UOI917842 UOI983044:UOI983378 UYE4:UYE338 UYE65540:UYE65874 UYE131076:UYE131410 UYE196612:UYE196946 UYE262148:UYE262482 UYE327684:UYE328018 UYE393220:UYE393554 UYE458756:UYE459090 UYE524292:UYE524626 UYE589828:UYE590162 UYE655364:UYE655698 UYE720900:UYE721234 UYE786436:UYE786770 UYE851972:UYE852306 UYE917508:UYE917842 UYE983044:UYE983378 VIA4:VIA338 VIA65540:VIA65874 VIA131076:VIA131410 VIA196612:VIA196946 VIA262148:VIA262482 VIA327684:VIA328018 VIA393220:VIA393554 VIA458756:VIA459090 VIA524292:VIA524626 VIA589828:VIA590162 VIA655364:VIA655698 VIA720900:VIA721234 VIA786436:VIA786770 VIA851972:VIA852306 VIA917508:VIA917842 VIA983044:VIA983378 VRW4:VRW338 VRW65540:VRW65874 VRW131076:VRW131410 VRW196612:VRW196946 VRW262148:VRW262482 VRW327684:VRW328018 VRW393220:VRW393554 VRW458756:VRW459090 VRW524292:VRW524626 VRW589828:VRW590162 VRW655364:VRW655698 VRW720900:VRW721234 VRW786436:VRW786770 VRW851972:VRW852306 VRW917508:VRW917842 VRW983044:VRW983378 WBS4:WBS338 WBS65540:WBS65874 WBS131076:WBS131410 WBS196612:WBS196946 WBS262148:WBS262482 WBS327684:WBS328018 WBS393220:WBS393554 WBS458756:WBS459090 WBS524292:WBS524626 WBS589828:WBS590162 WBS655364:WBS655698 WBS720900:WBS721234 WBS786436:WBS786770 WBS851972:WBS852306 WBS917508:WBS917842 WBS983044:WBS983378 WLO4:WLO338 WLO65540:WLO65874 WLO131076:WLO131410 WLO196612:WLO196946 WLO262148:WLO262482 WLO327684:WLO328018 WLO393220:WLO393554 WLO458756:WLO459090 WLO524292:WLO524626 WLO589828:WLO590162 WLO655364:WLO655698 WLO720900:WLO721234 WLO786436:WLO786770 WLO851972:WLO852306 WLO917508:WLO917842 WLO983044:WLO983378 WVK4:WVK338 WVK65540:WVK65874 WVK131076:WVK131410 WVK196612:WVK196946 WVK262148:WVK262482 WVK327684:WVK328018 WVK393220:WVK393554 WVK458756:WVK459090 WVK524292:WVK524626 WVK589828:WVK590162 WVK655364:WVK655698 WVK720900:WVK721234 WVK786436:WVK786770 WVK851972:WVK852306 WVK917508:WVK917842 WVK983044:WVK983378">
      <formula1>-99999999999999</formula1>
      <formula2>99999999999999</formula2>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8" sqref="B8"/>
    </sheetView>
  </sheetViews>
  <sheetFormatPr defaultColWidth="9" defaultRowHeight="25" customHeight="1" outlineLevelCol="3"/>
  <cols>
    <col min="1" max="1" width="50.6666666666667" style="18" customWidth="1"/>
    <col min="2" max="2" width="40.3333333333333" style="18" customWidth="1"/>
    <col min="3" max="16384" width="8.88888888888889" style="18"/>
  </cols>
  <sheetData>
    <row r="1" customHeight="1" spans="1:4">
      <c r="A1" s="19" t="s">
        <v>1660</v>
      </c>
      <c r="B1" s="19"/>
      <c r="C1" s="2"/>
      <c r="D1" s="2"/>
    </row>
    <row r="2" customHeight="1" spans="2:2">
      <c r="B2" s="20" t="s">
        <v>128</v>
      </c>
    </row>
    <row r="3" customHeight="1" spans="1:2">
      <c r="A3" s="21" t="s">
        <v>2</v>
      </c>
      <c r="B3" s="21" t="s">
        <v>5</v>
      </c>
    </row>
    <row r="4" customHeight="1" spans="1:2">
      <c r="A4" s="22" t="s">
        <v>333</v>
      </c>
      <c r="B4" s="23">
        <v>33</v>
      </c>
    </row>
    <row r="5" customHeight="1" spans="1:2">
      <c r="A5" s="22" t="s">
        <v>1661</v>
      </c>
      <c r="B5" s="23"/>
    </row>
    <row r="6" customHeight="1" spans="1:2">
      <c r="A6" s="22" t="s">
        <v>1662</v>
      </c>
      <c r="B6" s="23"/>
    </row>
    <row r="7" customHeight="1" spans="1:2">
      <c r="A7" s="22" t="s">
        <v>1663</v>
      </c>
      <c r="B7" s="23"/>
    </row>
    <row r="8" customHeight="1" spans="1:2">
      <c r="A8" s="22" t="s">
        <v>1664</v>
      </c>
      <c r="B8" s="23"/>
    </row>
    <row r="9" customHeight="1" spans="1:2">
      <c r="A9" s="22" t="s">
        <v>1665</v>
      </c>
      <c r="B9" s="23">
        <v>33</v>
      </c>
    </row>
    <row r="10" customHeight="1" spans="1:2">
      <c r="A10" s="22" t="s">
        <v>1666</v>
      </c>
      <c r="B10" s="23"/>
    </row>
    <row r="11" customHeight="1" spans="1:2">
      <c r="A11" s="22" t="s">
        <v>1667</v>
      </c>
      <c r="B11" s="23"/>
    </row>
    <row r="12" customHeight="1" spans="1:2">
      <c r="A12" s="22" t="s">
        <v>1668</v>
      </c>
      <c r="B12" s="23"/>
    </row>
    <row r="13" customHeight="1" spans="1:2">
      <c r="A13" s="24" t="s">
        <v>1669</v>
      </c>
      <c r="B13" s="23"/>
    </row>
    <row r="14" customHeight="1" spans="1:2">
      <c r="A14" s="22" t="s">
        <v>1670</v>
      </c>
      <c r="B14" s="23"/>
    </row>
    <row r="15" customHeight="1" spans="1:2">
      <c r="A15" s="22" t="s">
        <v>334</v>
      </c>
      <c r="B15" s="23">
        <v>10889</v>
      </c>
    </row>
    <row r="16" customHeight="1" spans="1:2">
      <c r="A16" s="22" t="s">
        <v>1671</v>
      </c>
      <c r="B16" s="23"/>
    </row>
    <row r="17" customHeight="1" spans="1:2">
      <c r="A17" s="22" t="s">
        <v>1672</v>
      </c>
      <c r="B17" s="23"/>
    </row>
    <row r="18" customHeight="1" spans="1:2">
      <c r="A18" s="22" t="s">
        <v>1673</v>
      </c>
      <c r="B18" s="23"/>
    </row>
    <row r="19" customHeight="1" spans="1:2">
      <c r="A19" s="22" t="s">
        <v>1674</v>
      </c>
      <c r="B19" s="23"/>
    </row>
    <row r="20" customHeight="1" spans="1:2">
      <c r="A20" s="22" t="s">
        <v>1675</v>
      </c>
      <c r="B20" s="23"/>
    </row>
    <row r="21" customHeight="1" spans="1:2">
      <c r="A21" s="22" t="s">
        <v>1676</v>
      </c>
      <c r="B21" s="23"/>
    </row>
    <row r="22" customHeight="1" spans="1:2">
      <c r="A22" s="22" t="s">
        <v>1677</v>
      </c>
      <c r="B22" s="23"/>
    </row>
    <row r="23" customHeight="1" spans="1:2">
      <c r="A23" s="22" t="s">
        <v>1678</v>
      </c>
      <c r="B23" s="23">
        <v>10889</v>
      </c>
    </row>
    <row r="24" customHeight="1" spans="1:2">
      <c r="A24" s="22" t="s">
        <v>1679</v>
      </c>
      <c r="B24" s="23"/>
    </row>
    <row r="25" customHeight="1" spans="1:2">
      <c r="A25" s="22" t="s">
        <v>1680</v>
      </c>
      <c r="B25" s="23"/>
    </row>
    <row r="26" customHeight="1" spans="1:2">
      <c r="A26" s="22" t="s">
        <v>1681</v>
      </c>
      <c r="B26" s="23">
        <v>7662</v>
      </c>
    </row>
    <row r="27" customHeight="1" spans="1:2">
      <c r="A27" s="22" t="s">
        <v>1682</v>
      </c>
      <c r="B27" s="23">
        <v>7662</v>
      </c>
    </row>
    <row r="28" customHeight="1" spans="1:2">
      <c r="A28" s="22"/>
      <c r="B28" s="23"/>
    </row>
    <row r="29" customHeight="1" spans="1:2">
      <c r="A29" s="22"/>
      <c r="B29" s="23"/>
    </row>
    <row r="30" customHeight="1" spans="1:2">
      <c r="A30" s="22"/>
      <c r="B30" s="23"/>
    </row>
    <row r="31" customHeight="1" spans="1:2">
      <c r="A31" s="21" t="s">
        <v>56</v>
      </c>
      <c r="B31" s="23">
        <v>18584</v>
      </c>
    </row>
  </sheetData>
  <mergeCells count="1">
    <mergeCell ref="A1:B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4"/>
  <sheetViews>
    <sheetView workbookViewId="0">
      <selection activeCell="A8" sqref="A8:D8"/>
    </sheetView>
  </sheetViews>
  <sheetFormatPr defaultColWidth="8.88888888888889" defaultRowHeight="14.4" outlineLevelCol="4"/>
  <cols>
    <col min="1" max="3" width="3.75" style="1" customWidth="1"/>
    <col min="4" max="4" width="50.4444444444444" style="1" customWidth="1"/>
    <col min="5" max="5" width="30.5555555555556" style="1" customWidth="1"/>
  </cols>
  <sheetData>
    <row r="1" s="17" customFormat="1" ht="53" customHeight="1" spans="1:5">
      <c r="A1" s="2" t="s">
        <v>1683</v>
      </c>
      <c r="B1" s="2"/>
      <c r="C1" s="2"/>
      <c r="D1" s="2"/>
      <c r="E1" s="2"/>
    </row>
    <row r="2" s="17" customFormat="1" ht="22" customHeight="1" spans="1:5">
      <c r="A2" s="4"/>
      <c r="B2" s="4"/>
      <c r="C2" s="4"/>
      <c r="D2" s="4"/>
      <c r="E2" s="5" t="s">
        <v>128</v>
      </c>
    </row>
    <row r="3" s="17" customFormat="1" spans="1:5">
      <c r="A3" s="6" t="s">
        <v>264</v>
      </c>
      <c r="B3" s="6"/>
      <c r="C3" s="6"/>
      <c r="D3" s="6"/>
      <c r="E3" s="7" t="s">
        <v>1684</v>
      </c>
    </row>
    <row r="4" spans="1:5">
      <c r="A4" s="8" t="s">
        <v>1685</v>
      </c>
      <c r="B4" s="8"/>
      <c r="C4" s="8"/>
      <c r="D4" s="9" t="s">
        <v>63</v>
      </c>
      <c r="E4" s="8" t="s">
        <v>1686</v>
      </c>
    </row>
    <row r="5" spans="1:5">
      <c r="A5" s="8"/>
      <c r="B5" s="8"/>
      <c r="C5" s="8"/>
      <c r="D5" s="9"/>
      <c r="E5" s="8"/>
    </row>
    <row r="6" spans="1:5">
      <c r="A6" s="10"/>
      <c r="B6" s="10"/>
      <c r="C6" s="10"/>
      <c r="D6" s="11"/>
      <c r="E6" s="8"/>
    </row>
    <row r="7" spans="1:5">
      <c r="A7" s="9" t="s">
        <v>1687</v>
      </c>
      <c r="B7" s="9"/>
      <c r="C7" s="9"/>
      <c r="D7" s="9"/>
      <c r="E7" s="9" t="s">
        <v>1688</v>
      </c>
    </row>
    <row r="8" spans="1:5">
      <c r="A8" s="9" t="s">
        <v>344</v>
      </c>
      <c r="B8" s="9"/>
      <c r="C8" s="9"/>
      <c r="D8" s="9"/>
      <c r="E8" s="12">
        <v>198696.11</v>
      </c>
    </row>
    <row r="9" spans="1:5">
      <c r="A9" s="13" t="s">
        <v>1689</v>
      </c>
      <c r="B9" s="13"/>
      <c r="C9" s="13"/>
      <c r="D9" s="13" t="s">
        <v>386</v>
      </c>
      <c r="E9" s="14">
        <v>18634.48</v>
      </c>
    </row>
    <row r="10" spans="1:5">
      <c r="A10" s="13" t="s">
        <v>1690</v>
      </c>
      <c r="B10" s="13"/>
      <c r="C10" s="13"/>
      <c r="D10" s="13" t="s">
        <v>1691</v>
      </c>
      <c r="E10" s="14">
        <v>439.72</v>
      </c>
    </row>
    <row r="11" spans="1:5">
      <c r="A11" s="13" t="s">
        <v>1692</v>
      </c>
      <c r="B11" s="13"/>
      <c r="C11" s="13"/>
      <c r="D11" s="13" t="s">
        <v>1693</v>
      </c>
      <c r="E11" s="14">
        <v>339.44</v>
      </c>
    </row>
    <row r="12" spans="1:5">
      <c r="A12" s="13" t="s">
        <v>1694</v>
      </c>
      <c r="B12" s="13"/>
      <c r="C12" s="13"/>
      <c r="D12" s="13" t="s">
        <v>1695</v>
      </c>
      <c r="E12" s="14">
        <v>13.98</v>
      </c>
    </row>
    <row r="13" spans="1:5">
      <c r="A13" s="13" t="s">
        <v>1696</v>
      </c>
      <c r="B13" s="13"/>
      <c r="C13" s="13"/>
      <c r="D13" s="13" t="s">
        <v>1697</v>
      </c>
      <c r="E13" s="14">
        <v>78.16</v>
      </c>
    </row>
    <row r="14" spans="1:5">
      <c r="A14" s="13" t="s">
        <v>1698</v>
      </c>
      <c r="B14" s="13"/>
      <c r="C14" s="13"/>
      <c r="D14" s="13" t="s">
        <v>1699</v>
      </c>
      <c r="E14" s="14">
        <v>8.14</v>
      </c>
    </row>
    <row r="15" spans="1:5">
      <c r="A15" s="13" t="s">
        <v>1700</v>
      </c>
      <c r="B15" s="13"/>
      <c r="C15" s="13"/>
      <c r="D15" s="13" t="s">
        <v>1701</v>
      </c>
      <c r="E15" s="14">
        <v>273.44</v>
      </c>
    </row>
    <row r="16" spans="1:5">
      <c r="A16" s="13" t="s">
        <v>1702</v>
      </c>
      <c r="B16" s="13"/>
      <c r="C16" s="13"/>
      <c r="D16" s="13" t="s">
        <v>1693</v>
      </c>
      <c r="E16" s="14">
        <v>225.51</v>
      </c>
    </row>
    <row r="17" spans="1:5">
      <c r="A17" s="13" t="s">
        <v>1703</v>
      </c>
      <c r="B17" s="13"/>
      <c r="C17" s="13"/>
      <c r="D17" s="13" t="s">
        <v>1704</v>
      </c>
      <c r="E17" s="14">
        <v>11.67</v>
      </c>
    </row>
    <row r="18" spans="1:5">
      <c r="A18" s="13" t="s">
        <v>1705</v>
      </c>
      <c r="B18" s="13"/>
      <c r="C18" s="13"/>
      <c r="D18" s="13" t="s">
        <v>1706</v>
      </c>
      <c r="E18" s="14">
        <v>19.16</v>
      </c>
    </row>
    <row r="19" spans="1:5">
      <c r="A19" s="13" t="s">
        <v>1707</v>
      </c>
      <c r="B19" s="13"/>
      <c r="C19" s="13"/>
      <c r="D19" s="13" t="s">
        <v>1708</v>
      </c>
      <c r="E19" s="14">
        <v>17.1</v>
      </c>
    </row>
    <row r="20" spans="1:5">
      <c r="A20" s="13" t="s">
        <v>1709</v>
      </c>
      <c r="B20" s="13"/>
      <c r="C20" s="13"/>
      <c r="D20" s="13" t="s">
        <v>1710</v>
      </c>
      <c r="E20" s="14">
        <v>6301.62</v>
      </c>
    </row>
    <row r="21" spans="1:5">
      <c r="A21" s="13" t="s">
        <v>1711</v>
      </c>
      <c r="B21" s="13"/>
      <c r="C21" s="13"/>
      <c r="D21" s="13" t="s">
        <v>1693</v>
      </c>
      <c r="E21" s="14">
        <v>1650.72</v>
      </c>
    </row>
    <row r="22" spans="1:5">
      <c r="A22" s="13" t="s">
        <v>1712</v>
      </c>
      <c r="B22" s="13"/>
      <c r="C22" s="13"/>
      <c r="D22" s="13" t="s">
        <v>1713</v>
      </c>
      <c r="E22" s="14">
        <v>752.64</v>
      </c>
    </row>
    <row r="23" spans="1:5">
      <c r="A23" s="13" t="s">
        <v>1714</v>
      </c>
      <c r="B23" s="13"/>
      <c r="C23" s="13"/>
      <c r="D23" s="13" t="s">
        <v>1715</v>
      </c>
      <c r="E23" s="14">
        <v>3097.97</v>
      </c>
    </row>
    <row r="24" spans="1:5">
      <c r="A24" s="13" t="s">
        <v>1716</v>
      </c>
      <c r="B24" s="13"/>
      <c r="C24" s="13"/>
      <c r="D24" s="13" t="s">
        <v>1717</v>
      </c>
      <c r="E24" s="14">
        <v>800.29</v>
      </c>
    </row>
    <row r="25" spans="1:5">
      <c r="A25" s="13" t="s">
        <v>1718</v>
      </c>
      <c r="B25" s="13"/>
      <c r="C25" s="13"/>
      <c r="D25" s="13" t="s">
        <v>1719</v>
      </c>
      <c r="E25" s="14">
        <v>866.5</v>
      </c>
    </row>
    <row r="26" spans="1:5">
      <c r="A26" s="13" t="s">
        <v>1720</v>
      </c>
      <c r="B26" s="13"/>
      <c r="C26" s="13"/>
      <c r="D26" s="13" t="s">
        <v>1693</v>
      </c>
      <c r="E26" s="14">
        <v>213.13</v>
      </c>
    </row>
    <row r="27" spans="1:5">
      <c r="A27" s="13" t="s">
        <v>1721</v>
      </c>
      <c r="B27" s="13"/>
      <c r="C27" s="13"/>
      <c r="D27" s="13" t="s">
        <v>1715</v>
      </c>
      <c r="E27" s="14">
        <v>349.75</v>
      </c>
    </row>
    <row r="28" spans="1:5">
      <c r="A28" s="13" t="s">
        <v>1722</v>
      </c>
      <c r="B28" s="13"/>
      <c r="C28" s="13"/>
      <c r="D28" s="13" t="s">
        <v>1723</v>
      </c>
      <c r="E28" s="14">
        <v>303.62</v>
      </c>
    </row>
    <row r="29" spans="1:5">
      <c r="A29" s="13" t="s">
        <v>1724</v>
      </c>
      <c r="B29" s="13"/>
      <c r="C29" s="13"/>
      <c r="D29" s="13" t="s">
        <v>1725</v>
      </c>
      <c r="E29" s="14">
        <v>224.4</v>
      </c>
    </row>
    <row r="30" spans="1:5">
      <c r="A30" s="13" t="s">
        <v>1726</v>
      </c>
      <c r="B30" s="13"/>
      <c r="C30" s="13"/>
      <c r="D30" s="13" t="s">
        <v>1693</v>
      </c>
      <c r="E30" s="14">
        <v>88.34</v>
      </c>
    </row>
    <row r="31" spans="1:5">
      <c r="A31" s="13" t="s">
        <v>1727</v>
      </c>
      <c r="B31" s="13"/>
      <c r="C31" s="13"/>
      <c r="D31" s="13" t="s">
        <v>1728</v>
      </c>
      <c r="E31" s="14">
        <v>9.52</v>
      </c>
    </row>
    <row r="32" spans="1:5">
      <c r="A32" s="13" t="s">
        <v>1729</v>
      </c>
      <c r="B32" s="13"/>
      <c r="C32" s="13"/>
      <c r="D32" s="13" t="s">
        <v>1730</v>
      </c>
      <c r="E32" s="14">
        <v>70.1</v>
      </c>
    </row>
    <row r="33" spans="1:5">
      <c r="A33" s="13" t="s">
        <v>1731</v>
      </c>
      <c r="B33" s="13"/>
      <c r="C33" s="13"/>
      <c r="D33" s="13" t="s">
        <v>1715</v>
      </c>
      <c r="E33" s="14">
        <v>51.75</v>
      </c>
    </row>
    <row r="34" spans="1:5">
      <c r="A34" s="13" t="s">
        <v>1732</v>
      </c>
      <c r="B34" s="13"/>
      <c r="C34" s="13"/>
      <c r="D34" s="13" t="s">
        <v>1733</v>
      </c>
      <c r="E34" s="14">
        <v>4.69</v>
      </c>
    </row>
    <row r="35" spans="1:5">
      <c r="A35" s="13" t="s">
        <v>1734</v>
      </c>
      <c r="B35" s="13"/>
      <c r="C35" s="13"/>
      <c r="D35" s="13" t="s">
        <v>1735</v>
      </c>
      <c r="E35" s="14">
        <v>1296.72</v>
      </c>
    </row>
    <row r="36" spans="1:5">
      <c r="A36" s="13" t="s">
        <v>1736</v>
      </c>
      <c r="B36" s="13"/>
      <c r="C36" s="13"/>
      <c r="D36" s="13" t="s">
        <v>1693</v>
      </c>
      <c r="E36" s="14">
        <v>347.07</v>
      </c>
    </row>
    <row r="37" spans="1:5">
      <c r="A37" s="13" t="s">
        <v>1737</v>
      </c>
      <c r="B37" s="13"/>
      <c r="C37" s="13"/>
      <c r="D37" s="13" t="s">
        <v>1738</v>
      </c>
      <c r="E37" s="14">
        <v>3.89</v>
      </c>
    </row>
    <row r="38" spans="1:5">
      <c r="A38" s="13" t="s">
        <v>1739</v>
      </c>
      <c r="B38" s="13"/>
      <c r="C38" s="13"/>
      <c r="D38" s="13" t="s">
        <v>1715</v>
      </c>
      <c r="E38" s="14">
        <v>483.01</v>
      </c>
    </row>
    <row r="39" spans="1:5">
      <c r="A39" s="13" t="s">
        <v>1740</v>
      </c>
      <c r="B39" s="13"/>
      <c r="C39" s="13"/>
      <c r="D39" s="13" t="s">
        <v>1741</v>
      </c>
      <c r="E39" s="14">
        <v>462.75</v>
      </c>
    </row>
    <row r="40" spans="1:5">
      <c r="A40" s="13" t="s">
        <v>1742</v>
      </c>
      <c r="B40" s="13"/>
      <c r="C40" s="13"/>
      <c r="D40" s="13" t="s">
        <v>1743</v>
      </c>
      <c r="E40" s="14">
        <v>295.55</v>
      </c>
    </row>
    <row r="41" spans="1:5">
      <c r="A41" s="13" t="s">
        <v>1744</v>
      </c>
      <c r="B41" s="13"/>
      <c r="C41" s="13"/>
      <c r="D41" s="13" t="s">
        <v>1693</v>
      </c>
      <c r="E41" s="14">
        <v>171.97</v>
      </c>
    </row>
    <row r="42" spans="1:5">
      <c r="A42" s="13" t="s">
        <v>1745</v>
      </c>
      <c r="B42" s="13"/>
      <c r="C42" s="13"/>
      <c r="D42" s="13" t="s">
        <v>1746</v>
      </c>
      <c r="E42" s="14">
        <v>28.28</v>
      </c>
    </row>
    <row r="43" spans="1:5">
      <c r="A43" s="13" t="s">
        <v>1747</v>
      </c>
      <c r="B43" s="13"/>
      <c r="C43" s="13"/>
      <c r="D43" s="13" t="s">
        <v>1715</v>
      </c>
      <c r="E43" s="14">
        <v>95.3</v>
      </c>
    </row>
    <row r="44" spans="1:5">
      <c r="A44" s="13" t="s">
        <v>1748</v>
      </c>
      <c r="B44" s="13"/>
      <c r="C44" s="13"/>
      <c r="D44" s="13" t="s">
        <v>1749</v>
      </c>
      <c r="E44" s="14">
        <v>1554.28</v>
      </c>
    </row>
    <row r="45" spans="1:5">
      <c r="A45" s="13" t="s">
        <v>1750</v>
      </c>
      <c r="B45" s="13"/>
      <c r="C45" s="13"/>
      <c r="D45" s="13" t="s">
        <v>1693</v>
      </c>
      <c r="E45" s="14">
        <v>894.06</v>
      </c>
    </row>
    <row r="46" spans="1:5">
      <c r="A46" s="13" t="s">
        <v>1751</v>
      </c>
      <c r="B46" s="13"/>
      <c r="C46" s="13"/>
      <c r="D46" s="13" t="s">
        <v>1752</v>
      </c>
      <c r="E46" s="14">
        <v>296.42</v>
      </c>
    </row>
    <row r="47" spans="1:5">
      <c r="A47" s="13" t="s">
        <v>1753</v>
      </c>
      <c r="B47" s="13"/>
      <c r="C47" s="13"/>
      <c r="D47" s="13" t="s">
        <v>1715</v>
      </c>
      <c r="E47" s="14">
        <v>191.07</v>
      </c>
    </row>
    <row r="48" spans="1:5">
      <c r="A48" s="13" t="s">
        <v>1754</v>
      </c>
      <c r="B48" s="13"/>
      <c r="C48" s="13"/>
      <c r="D48" s="13" t="s">
        <v>1755</v>
      </c>
      <c r="E48" s="14">
        <v>172.73</v>
      </c>
    </row>
    <row r="49" spans="1:5">
      <c r="A49" s="13" t="s">
        <v>1756</v>
      </c>
      <c r="B49" s="13"/>
      <c r="C49" s="13"/>
      <c r="D49" s="13" t="s">
        <v>1757</v>
      </c>
      <c r="E49" s="14">
        <v>1298.01</v>
      </c>
    </row>
    <row r="50" spans="1:5">
      <c r="A50" s="13" t="s">
        <v>1758</v>
      </c>
      <c r="B50" s="13"/>
      <c r="C50" s="13"/>
      <c r="D50" s="13" t="s">
        <v>1693</v>
      </c>
      <c r="E50" s="14">
        <v>15.15</v>
      </c>
    </row>
    <row r="51" spans="1:5">
      <c r="A51" s="13" t="s">
        <v>1759</v>
      </c>
      <c r="B51" s="13"/>
      <c r="C51" s="13"/>
      <c r="D51" s="13" t="s">
        <v>1760</v>
      </c>
      <c r="E51" s="14">
        <v>874.49</v>
      </c>
    </row>
    <row r="52" spans="1:5">
      <c r="A52" s="13" t="s">
        <v>1761</v>
      </c>
      <c r="B52" s="13"/>
      <c r="C52" s="13"/>
      <c r="D52" s="13" t="s">
        <v>1715</v>
      </c>
      <c r="E52" s="14">
        <v>360.76</v>
      </c>
    </row>
    <row r="53" spans="1:5">
      <c r="A53" s="13" t="s">
        <v>1762</v>
      </c>
      <c r="B53" s="13"/>
      <c r="C53" s="13"/>
      <c r="D53" s="13" t="s">
        <v>1763</v>
      </c>
      <c r="E53" s="14">
        <v>47.61</v>
      </c>
    </row>
    <row r="54" spans="1:5">
      <c r="A54" s="13" t="s">
        <v>1764</v>
      </c>
      <c r="B54" s="13"/>
      <c r="C54" s="13"/>
      <c r="D54" s="13" t="s">
        <v>1765</v>
      </c>
      <c r="E54" s="14">
        <v>40</v>
      </c>
    </row>
    <row r="55" spans="1:5">
      <c r="A55" s="13" t="s">
        <v>1766</v>
      </c>
      <c r="B55" s="13"/>
      <c r="C55" s="13"/>
      <c r="D55" s="13" t="s">
        <v>1767</v>
      </c>
      <c r="E55" s="14">
        <v>40</v>
      </c>
    </row>
    <row r="56" spans="1:5">
      <c r="A56" s="13" t="s">
        <v>1768</v>
      </c>
      <c r="B56" s="13"/>
      <c r="C56" s="13"/>
      <c r="D56" s="13" t="s">
        <v>1769</v>
      </c>
      <c r="E56" s="14">
        <v>121.53</v>
      </c>
    </row>
    <row r="57" spans="1:5">
      <c r="A57" s="13" t="s">
        <v>1770</v>
      </c>
      <c r="B57" s="13"/>
      <c r="C57" s="13"/>
      <c r="D57" s="13" t="s">
        <v>1771</v>
      </c>
      <c r="E57" s="14">
        <v>112.43</v>
      </c>
    </row>
    <row r="58" spans="1:5">
      <c r="A58" s="13" t="s">
        <v>1772</v>
      </c>
      <c r="B58" s="13"/>
      <c r="C58" s="13"/>
      <c r="D58" s="13" t="s">
        <v>1773</v>
      </c>
      <c r="E58" s="14">
        <v>9.1</v>
      </c>
    </row>
    <row r="59" spans="1:5">
      <c r="A59" s="13" t="s">
        <v>1774</v>
      </c>
      <c r="B59" s="13"/>
      <c r="C59" s="13"/>
      <c r="D59" s="13" t="s">
        <v>1775</v>
      </c>
      <c r="E59" s="14">
        <v>38.75</v>
      </c>
    </row>
    <row r="60" spans="1:5">
      <c r="A60" s="13" t="s">
        <v>1776</v>
      </c>
      <c r="B60" s="13"/>
      <c r="C60" s="13"/>
      <c r="D60" s="13" t="s">
        <v>1693</v>
      </c>
      <c r="E60" s="14">
        <v>34.21</v>
      </c>
    </row>
    <row r="61" spans="1:5">
      <c r="A61" s="13" t="s">
        <v>1777</v>
      </c>
      <c r="B61" s="13"/>
      <c r="C61" s="13"/>
      <c r="D61" s="13" t="s">
        <v>1778</v>
      </c>
      <c r="E61" s="14">
        <v>4.54</v>
      </c>
    </row>
    <row r="62" spans="1:5">
      <c r="A62" s="13" t="s">
        <v>1779</v>
      </c>
      <c r="B62" s="13"/>
      <c r="C62" s="13"/>
      <c r="D62" s="13" t="s">
        <v>1780</v>
      </c>
      <c r="E62" s="14">
        <v>697.65</v>
      </c>
    </row>
    <row r="63" spans="1:5">
      <c r="A63" s="13" t="s">
        <v>1781</v>
      </c>
      <c r="B63" s="13"/>
      <c r="C63" s="13"/>
      <c r="D63" s="13" t="s">
        <v>1693</v>
      </c>
      <c r="E63" s="14">
        <v>205.03</v>
      </c>
    </row>
    <row r="64" spans="1:5">
      <c r="A64" s="13" t="s">
        <v>1782</v>
      </c>
      <c r="B64" s="13"/>
      <c r="C64" s="13"/>
      <c r="D64" s="13" t="s">
        <v>1783</v>
      </c>
      <c r="E64" s="14">
        <v>80</v>
      </c>
    </row>
    <row r="65" spans="1:5">
      <c r="A65" s="13" t="s">
        <v>1784</v>
      </c>
      <c r="B65" s="13"/>
      <c r="C65" s="13"/>
      <c r="D65" s="13" t="s">
        <v>1715</v>
      </c>
      <c r="E65" s="14">
        <v>357.62</v>
      </c>
    </row>
    <row r="66" spans="1:5">
      <c r="A66" s="13" t="s">
        <v>1785</v>
      </c>
      <c r="B66" s="13"/>
      <c r="C66" s="13"/>
      <c r="D66" s="13" t="s">
        <v>1786</v>
      </c>
      <c r="E66" s="14">
        <v>55</v>
      </c>
    </row>
    <row r="67" spans="1:5">
      <c r="A67" s="13" t="s">
        <v>1787</v>
      </c>
      <c r="B67" s="13"/>
      <c r="C67" s="13"/>
      <c r="D67" s="13" t="s">
        <v>1788</v>
      </c>
      <c r="E67" s="14">
        <v>820.74</v>
      </c>
    </row>
    <row r="68" spans="1:5">
      <c r="A68" s="13" t="s">
        <v>1789</v>
      </c>
      <c r="B68" s="13"/>
      <c r="C68" s="13"/>
      <c r="D68" s="13" t="s">
        <v>1693</v>
      </c>
      <c r="E68" s="14">
        <v>229.38</v>
      </c>
    </row>
    <row r="69" spans="1:5">
      <c r="A69" s="13" t="s">
        <v>1790</v>
      </c>
      <c r="B69" s="13"/>
      <c r="C69" s="13"/>
      <c r="D69" s="13" t="s">
        <v>1791</v>
      </c>
      <c r="E69" s="14">
        <v>45.47</v>
      </c>
    </row>
    <row r="70" spans="1:5">
      <c r="A70" s="13" t="s">
        <v>1792</v>
      </c>
      <c r="B70" s="13"/>
      <c r="C70" s="13"/>
      <c r="D70" s="13" t="s">
        <v>1715</v>
      </c>
      <c r="E70" s="14">
        <v>434.67</v>
      </c>
    </row>
    <row r="71" spans="1:5">
      <c r="A71" s="13" t="s">
        <v>1793</v>
      </c>
      <c r="B71" s="13"/>
      <c r="C71" s="13"/>
      <c r="D71" s="13" t="s">
        <v>1794</v>
      </c>
      <c r="E71" s="14">
        <v>111.22</v>
      </c>
    </row>
    <row r="72" spans="1:5">
      <c r="A72" s="13" t="s">
        <v>1795</v>
      </c>
      <c r="B72" s="13"/>
      <c r="C72" s="13"/>
      <c r="D72" s="13" t="s">
        <v>1796</v>
      </c>
      <c r="E72" s="14">
        <v>617.61</v>
      </c>
    </row>
    <row r="73" spans="1:5">
      <c r="A73" s="13" t="s">
        <v>1797</v>
      </c>
      <c r="B73" s="13"/>
      <c r="C73" s="13"/>
      <c r="D73" s="13" t="s">
        <v>1693</v>
      </c>
      <c r="E73" s="14">
        <v>181.31</v>
      </c>
    </row>
    <row r="74" spans="1:5">
      <c r="A74" s="13" t="s">
        <v>1798</v>
      </c>
      <c r="B74" s="13"/>
      <c r="C74" s="13"/>
      <c r="D74" s="13" t="s">
        <v>1778</v>
      </c>
      <c r="E74" s="14">
        <v>5</v>
      </c>
    </row>
    <row r="75" spans="1:5">
      <c r="A75" s="13" t="s">
        <v>1799</v>
      </c>
      <c r="B75" s="13"/>
      <c r="C75" s="13"/>
      <c r="D75" s="13" t="s">
        <v>1715</v>
      </c>
      <c r="E75" s="14">
        <v>176.3</v>
      </c>
    </row>
    <row r="76" spans="1:5">
      <c r="A76" s="13" t="s">
        <v>1800</v>
      </c>
      <c r="B76" s="13"/>
      <c r="C76" s="13"/>
      <c r="D76" s="13" t="s">
        <v>1801</v>
      </c>
      <c r="E76" s="14">
        <v>255</v>
      </c>
    </row>
    <row r="77" spans="1:5">
      <c r="A77" s="13" t="s">
        <v>1802</v>
      </c>
      <c r="B77" s="13"/>
      <c r="C77" s="13"/>
      <c r="D77" s="13" t="s">
        <v>1803</v>
      </c>
      <c r="E77" s="14">
        <v>418.6</v>
      </c>
    </row>
    <row r="78" spans="1:5">
      <c r="A78" s="13" t="s">
        <v>1804</v>
      </c>
      <c r="B78" s="13"/>
      <c r="C78" s="13"/>
      <c r="D78" s="13" t="s">
        <v>1693</v>
      </c>
      <c r="E78" s="14">
        <v>112.46</v>
      </c>
    </row>
    <row r="79" spans="1:5">
      <c r="A79" s="13" t="s">
        <v>1805</v>
      </c>
      <c r="B79" s="13"/>
      <c r="C79" s="13"/>
      <c r="D79" s="13" t="s">
        <v>1806</v>
      </c>
      <c r="E79" s="14">
        <v>2.35</v>
      </c>
    </row>
    <row r="80" spans="1:5">
      <c r="A80" s="13" t="s">
        <v>1807</v>
      </c>
      <c r="B80" s="13"/>
      <c r="C80" s="13"/>
      <c r="D80" s="13" t="s">
        <v>1715</v>
      </c>
      <c r="E80" s="14">
        <v>80.87</v>
      </c>
    </row>
    <row r="81" spans="1:5">
      <c r="A81" s="13" t="s">
        <v>1808</v>
      </c>
      <c r="B81" s="13"/>
      <c r="C81" s="13"/>
      <c r="D81" s="13" t="s">
        <v>1809</v>
      </c>
      <c r="E81" s="14">
        <v>222.92</v>
      </c>
    </row>
    <row r="82" spans="1:5">
      <c r="A82" s="13" t="s">
        <v>1810</v>
      </c>
      <c r="B82" s="13"/>
      <c r="C82" s="13"/>
      <c r="D82" s="13" t="s">
        <v>1811</v>
      </c>
      <c r="E82" s="14">
        <v>121.84</v>
      </c>
    </row>
    <row r="83" spans="1:5">
      <c r="A83" s="13" t="s">
        <v>1812</v>
      </c>
      <c r="B83" s="13"/>
      <c r="C83" s="13"/>
      <c r="D83" s="13" t="s">
        <v>1693</v>
      </c>
      <c r="E83" s="14">
        <v>97.42</v>
      </c>
    </row>
    <row r="84" spans="1:5">
      <c r="A84" s="13" t="s">
        <v>1813</v>
      </c>
      <c r="B84" s="13"/>
      <c r="C84" s="13"/>
      <c r="D84" s="13" t="s">
        <v>1778</v>
      </c>
      <c r="E84" s="14">
        <v>6.03</v>
      </c>
    </row>
    <row r="85" spans="1:5">
      <c r="A85" s="13" t="s">
        <v>1814</v>
      </c>
      <c r="B85" s="13"/>
      <c r="C85" s="13"/>
      <c r="D85" s="13" t="s">
        <v>1815</v>
      </c>
      <c r="E85" s="14">
        <v>5.5</v>
      </c>
    </row>
    <row r="86" spans="1:5">
      <c r="A86" s="13" t="s">
        <v>1816</v>
      </c>
      <c r="B86" s="13"/>
      <c r="C86" s="13"/>
      <c r="D86" s="13" t="s">
        <v>1715</v>
      </c>
      <c r="E86" s="14">
        <v>9.67</v>
      </c>
    </row>
    <row r="87" spans="1:5">
      <c r="A87" s="13" t="s">
        <v>1817</v>
      </c>
      <c r="B87" s="13"/>
      <c r="C87" s="13"/>
      <c r="D87" s="13" t="s">
        <v>1818</v>
      </c>
      <c r="E87" s="14">
        <v>3.22</v>
      </c>
    </row>
    <row r="88" spans="1:5">
      <c r="A88" s="13" t="s">
        <v>1819</v>
      </c>
      <c r="B88" s="13"/>
      <c r="C88" s="13"/>
      <c r="D88" s="13" t="s">
        <v>1820</v>
      </c>
      <c r="E88" s="14">
        <v>468.68</v>
      </c>
    </row>
    <row r="89" spans="1:5">
      <c r="A89" s="13" t="s">
        <v>1821</v>
      </c>
      <c r="B89" s="13"/>
      <c r="C89" s="13"/>
      <c r="D89" s="13" t="s">
        <v>1693</v>
      </c>
      <c r="E89" s="14">
        <v>149.01</v>
      </c>
    </row>
    <row r="90" spans="1:5">
      <c r="A90" s="13" t="s">
        <v>1822</v>
      </c>
      <c r="B90" s="13"/>
      <c r="C90" s="13"/>
      <c r="D90" s="13" t="s">
        <v>1778</v>
      </c>
      <c r="E90" s="14">
        <v>12.43</v>
      </c>
    </row>
    <row r="91" spans="1:5">
      <c r="A91" s="13" t="s">
        <v>1823</v>
      </c>
      <c r="B91" s="13"/>
      <c r="C91" s="13"/>
      <c r="D91" s="13" t="s">
        <v>1715</v>
      </c>
      <c r="E91" s="14">
        <v>291.03</v>
      </c>
    </row>
    <row r="92" spans="1:5">
      <c r="A92" s="13" t="s">
        <v>1824</v>
      </c>
      <c r="B92" s="13"/>
      <c r="C92" s="13"/>
      <c r="D92" s="13" t="s">
        <v>1820</v>
      </c>
      <c r="E92" s="14">
        <v>16.21</v>
      </c>
    </row>
    <row r="93" spans="1:5">
      <c r="A93" s="13" t="s">
        <v>1825</v>
      </c>
      <c r="B93" s="13"/>
      <c r="C93" s="13"/>
      <c r="D93" s="13" t="s">
        <v>1826</v>
      </c>
      <c r="E93" s="14">
        <v>1882.34</v>
      </c>
    </row>
    <row r="94" spans="1:5">
      <c r="A94" s="13" t="s">
        <v>1827</v>
      </c>
      <c r="B94" s="13"/>
      <c r="C94" s="13"/>
      <c r="D94" s="13" t="s">
        <v>1693</v>
      </c>
      <c r="E94" s="14">
        <v>730.95</v>
      </c>
    </row>
    <row r="95" spans="1:5">
      <c r="A95" s="13" t="s">
        <v>1828</v>
      </c>
      <c r="B95" s="13"/>
      <c r="C95" s="13"/>
      <c r="D95" s="13" t="s">
        <v>1829</v>
      </c>
      <c r="E95" s="14">
        <v>1</v>
      </c>
    </row>
    <row r="96" spans="1:5">
      <c r="A96" s="13" t="s">
        <v>1830</v>
      </c>
      <c r="B96" s="13"/>
      <c r="C96" s="13"/>
      <c r="D96" s="13" t="s">
        <v>1715</v>
      </c>
      <c r="E96" s="14">
        <v>789.8</v>
      </c>
    </row>
    <row r="97" spans="1:5">
      <c r="A97" s="13" t="s">
        <v>1831</v>
      </c>
      <c r="B97" s="13"/>
      <c r="C97" s="13"/>
      <c r="D97" s="13" t="s">
        <v>1832</v>
      </c>
      <c r="E97" s="14">
        <v>360.59</v>
      </c>
    </row>
    <row r="98" spans="1:5">
      <c r="A98" s="13" t="s">
        <v>1833</v>
      </c>
      <c r="B98" s="13"/>
      <c r="C98" s="13"/>
      <c r="D98" s="13" t="s">
        <v>1834</v>
      </c>
      <c r="E98" s="14">
        <v>37.25</v>
      </c>
    </row>
    <row r="99" spans="1:5">
      <c r="A99" s="13" t="s">
        <v>1835</v>
      </c>
      <c r="B99" s="13"/>
      <c r="C99" s="13"/>
      <c r="D99" s="13" t="s">
        <v>1693</v>
      </c>
      <c r="E99" s="14">
        <v>37.25</v>
      </c>
    </row>
    <row r="100" spans="1:5">
      <c r="A100" s="13" t="s">
        <v>1836</v>
      </c>
      <c r="B100" s="13"/>
      <c r="C100" s="13"/>
      <c r="D100" s="13" t="s">
        <v>1837</v>
      </c>
      <c r="E100" s="14">
        <v>819.25</v>
      </c>
    </row>
    <row r="101" spans="1:5">
      <c r="A101" s="13" t="s">
        <v>1838</v>
      </c>
      <c r="B101" s="13"/>
      <c r="C101" s="13"/>
      <c r="D101" s="13" t="s">
        <v>1839</v>
      </c>
      <c r="E101" s="14">
        <v>608.33</v>
      </c>
    </row>
    <row r="102" spans="1:5">
      <c r="A102" s="13" t="s">
        <v>1840</v>
      </c>
      <c r="B102" s="13"/>
      <c r="C102" s="13"/>
      <c r="D102" s="13" t="s">
        <v>1841</v>
      </c>
      <c r="E102" s="14">
        <v>210.92</v>
      </c>
    </row>
    <row r="103" spans="1:5">
      <c r="A103" s="13" t="s">
        <v>1842</v>
      </c>
      <c r="B103" s="13"/>
      <c r="C103" s="13"/>
      <c r="D103" s="13" t="s">
        <v>568</v>
      </c>
      <c r="E103" s="14">
        <v>11154.7</v>
      </c>
    </row>
    <row r="104" spans="1:5">
      <c r="A104" s="13" t="s">
        <v>1843</v>
      </c>
      <c r="B104" s="13"/>
      <c r="C104" s="13"/>
      <c r="D104" s="13" t="s">
        <v>1844</v>
      </c>
      <c r="E104" s="14">
        <v>3.04</v>
      </c>
    </row>
    <row r="105" spans="1:5">
      <c r="A105" s="13" t="s">
        <v>1845</v>
      </c>
      <c r="B105" s="13"/>
      <c r="C105" s="13"/>
      <c r="D105" s="13" t="s">
        <v>1846</v>
      </c>
      <c r="E105" s="14">
        <v>3.04</v>
      </c>
    </row>
    <row r="106" spans="1:5">
      <c r="A106" s="13" t="s">
        <v>1847</v>
      </c>
      <c r="B106" s="13"/>
      <c r="C106" s="13"/>
      <c r="D106" s="13" t="s">
        <v>1848</v>
      </c>
      <c r="E106" s="14">
        <v>10426.33</v>
      </c>
    </row>
    <row r="107" spans="1:5">
      <c r="A107" s="13" t="s">
        <v>1849</v>
      </c>
      <c r="B107" s="13"/>
      <c r="C107" s="13"/>
      <c r="D107" s="13" t="s">
        <v>1693</v>
      </c>
      <c r="E107" s="14">
        <v>7758.61</v>
      </c>
    </row>
    <row r="108" spans="1:5">
      <c r="A108" s="13" t="s">
        <v>1850</v>
      </c>
      <c r="B108" s="13"/>
      <c r="C108" s="13"/>
      <c r="D108" s="13" t="s">
        <v>1715</v>
      </c>
      <c r="E108" s="14">
        <v>532.65</v>
      </c>
    </row>
    <row r="109" spans="1:5">
      <c r="A109" s="13" t="s">
        <v>1851</v>
      </c>
      <c r="B109" s="13"/>
      <c r="C109" s="13"/>
      <c r="D109" s="13" t="s">
        <v>1852</v>
      </c>
      <c r="E109" s="14">
        <v>2135.07</v>
      </c>
    </row>
    <row r="110" spans="1:5">
      <c r="A110" s="13" t="s">
        <v>1853</v>
      </c>
      <c r="B110" s="13"/>
      <c r="C110" s="13"/>
      <c r="D110" s="13" t="s">
        <v>1854</v>
      </c>
      <c r="E110" s="14">
        <v>725.33</v>
      </c>
    </row>
    <row r="111" spans="1:5">
      <c r="A111" s="13" t="s">
        <v>1855</v>
      </c>
      <c r="B111" s="13"/>
      <c r="C111" s="13"/>
      <c r="D111" s="13" t="s">
        <v>1693</v>
      </c>
      <c r="E111" s="14">
        <v>588.05</v>
      </c>
    </row>
    <row r="112" spans="1:5">
      <c r="A112" s="13" t="s">
        <v>1856</v>
      </c>
      <c r="B112" s="13"/>
      <c r="C112" s="13"/>
      <c r="D112" s="13" t="s">
        <v>1778</v>
      </c>
      <c r="E112" s="14">
        <v>0.3</v>
      </c>
    </row>
    <row r="113" spans="1:5">
      <c r="A113" s="13" t="s">
        <v>1857</v>
      </c>
      <c r="B113" s="13"/>
      <c r="C113" s="13"/>
      <c r="D113" s="13" t="s">
        <v>1858</v>
      </c>
      <c r="E113" s="14">
        <v>3.35</v>
      </c>
    </row>
    <row r="114" spans="1:5">
      <c r="A114" s="13" t="s">
        <v>1859</v>
      </c>
      <c r="B114" s="13"/>
      <c r="C114" s="13"/>
      <c r="D114" s="13" t="s">
        <v>1715</v>
      </c>
      <c r="E114" s="14">
        <v>33.42</v>
      </c>
    </row>
    <row r="115" spans="1:5">
      <c r="A115" s="13" t="s">
        <v>1860</v>
      </c>
      <c r="B115" s="13"/>
      <c r="C115" s="13"/>
      <c r="D115" s="13" t="s">
        <v>1861</v>
      </c>
      <c r="E115" s="14">
        <v>100.21</v>
      </c>
    </row>
    <row r="116" spans="1:5">
      <c r="A116" s="13" t="s">
        <v>1862</v>
      </c>
      <c r="B116" s="13"/>
      <c r="C116" s="13"/>
      <c r="D116" s="13" t="s">
        <v>227</v>
      </c>
      <c r="E116" s="14">
        <v>37847.51</v>
      </c>
    </row>
    <row r="117" spans="1:5">
      <c r="A117" s="13" t="s">
        <v>1863</v>
      </c>
      <c r="B117" s="13"/>
      <c r="C117" s="13"/>
      <c r="D117" s="13" t="s">
        <v>1864</v>
      </c>
      <c r="E117" s="14">
        <v>1477.48</v>
      </c>
    </row>
    <row r="118" spans="1:5">
      <c r="A118" s="13" t="s">
        <v>1865</v>
      </c>
      <c r="B118" s="13"/>
      <c r="C118" s="13"/>
      <c r="D118" s="13" t="s">
        <v>1693</v>
      </c>
      <c r="E118" s="14">
        <v>104.77</v>
      </c>
    </row>
    <row r="119" spans="1:5">
      <c r="A119" s="13" t="s">
        <v>1866</v>
      </c>
      <c r="B119" s="13"/>
      <c r="C119" s="13"/>
      <c r="D119" s="13" t="s">
        <v>1867</v>
      </c>
      <c r="E119" s="14">
        <v>1372.71</v>
      </c>
    </row>
    <row r="120" spans="1:5">
      <c r="A120" s="13" t="s">
        <v>1868</v>
      </c>
      <c r="B120" s="13"/>
      <c r="C120" s="13"/>
      <c r="D120" s="13" t="s">
        <v>1869</v>
      </c>
      <c r="E120" s="14">
        <v>29971.87</v>
      </c>
    </row>
    <row r="121" spans="1:5">
      <c r="A121" s="13" t="s">
        <v>1870</v>
      </c>
      <c r="B121" s="13"/>
      <c r="C121" s="13"/>
      <c r="D121" s="13" t="s">
        <v>1871</v>
      </c>
      <c r="E121" s="14">
        <v>884.11</v>
      </c>
    </row>
    <row r="122" spans="1:5">
      <c r="A122" s="13" t="s">
        <v>1872</v>
      </c>
      <c r="B122" s="13"/>
      <c r="C122" s="13"/>
      <c r="D122" s="13" t="s">
        <v>1873</v>
      </c>
      <c r="E122" s="14">
        <v>15672</v>
      </c>
    </row>
    <row r="123" spans="1:5">
      <c r="A123" s="13" t="s">
        <v>1874</v>
      </c>
      <c r="B123" s="13"/>
      <c r="C123" s="13"/>
      <c r="D123" s="13" t="s">
        <v>1875</v>
      </c>
      <c r="E123" s="14">
        <v>9652.97</v>
      </c>
    </row>
    <row r="124" spans="1:5">
      <c r="A124" s="13" t="s">
        <v>1876</v>
      </c>
      <c r="B124" s="13"/>
      <c r="C124" s="13"/>
      <c r="D124" s="13" t="s">
        <v>1877</v>
      </c>
      <c r="E124" s="14">
        <v>3465.92</v>
      </c>
    </row>
    <row r="125" spans="1:5">
      <c r="A125" s="13" t="s">
        <v>1878</v>
      </c>
      <c r="B125" s="13"/>
      <c r="C125" s="13"/>
      <c r="D125" s="13" t="s">
        <v>1879</v>
      </c>
      <c r="E125" s="14">
        <v>296.87</v>
      </c>
    </row>
    <row r="126" spans="1:5">
      <c r="A126" s="13" t="s">
        <v>1880</v>
      </c>
      <c r="B126" s="13"/>
      <c r="C126" s="13"/>
      <c r="D126" s="13" t="s">
        <v>1881</v>
      </c>
      <c r="E126" s="14">
        <v>1051.97</v>
      </c>
    </row>
    <row r="127" spans="1:5">
      <c r="A127" s="13" t="s">
        <v>1882</v>
      </c>
      <c r="B127" s="13"/>
      <c r="C127" s="13"/>
      <c r="D127" s="13" t="s">
        <v>1883</v>
      </c>
      <c r="E127" s="14">
        <v>1051.97</v>
      </c>
    </row>
    <row r="128" spans="1:5">
      <c r="A128" s="13" t="s">
        <v>1884</v>
      </c>
      <c r="B128" s="13"/>
      <c r="C128" s="13"/>
      <c r="D128" s="13" t="s">
        <v>1885</v>
      </c>
      <c r="E128" s="14">
        <v>51.24</v>
      </c>
    </row>
    <row r="129" spans="1:5">
      <c r="A129" s="13" t="s">
        <v>1886</v>
      </c>
      <c r="B129" s="13"/>
      <c r="C129" s="13"/>
      <c r="D129" s="13" t="s">
        <v>1887</v>
      </c>
      <c r="E129" s="14">
        <v>51.24</v>
      </c>
    </row>
    <row r="130" spans="1:5">
      <c r="A130" s="13" t="s">
        <v>1888</v>
      </c>
      <c r="B130" s="13"/>
      <c r="C130" s="13"/>
      <c r="D130" s="13" t="s">
        <v>1889</v>
      </c>
      <c r="E130" s="14">
        <v>357.02</v>
      </c>
    </row>
    <row r="131" spans="1:5">
      <c r="A131" s="13" t="s">
        <v>1890</v>
      </c>
      <c r="B131" s="13"/>
      <c r="C131" s="13"/>
      <c r="D131" s="13" t="s">
        <v>1891</v>
      </c>
      <c r="E131" s="14">
        <v>357.02</v>
      </c>
    </row>
    <row r="132" spans="1:5">
      <c r="A132" s="13" t="s">
        <v>1892</v>
      </c>
      <c r="B132" s="13"/>
      <c r="C132" s="13"/>
      <c r="D132" s="13" t="s">
        <v>1893</v>
      </c>
      <c r="E132" s="14">
        <v>515.07</v>
      </c>
    </row>
    <row r="133" spans="1:5">
      <c r="A133" s="13" t="s">
        <v>1894</v>
      </c>
      <c r="B133" s="13"/>
      <c r="C133" s="13"/>
      <c r="D133" s="13" t="s">
        <v>1895</v>
      </c>
      <c r="E133" s="14">
        <v>431.79</v>
      </c>
    </row>
    <row r="134" spans="1:5">
      <c r="A134" s="13" t="s">
        <v>1896</v>
      </c>
      <c r="B134" s="13"/>
      <c r="C134" s="13"/>
      <c r="D134" s="13" t="s">
        <v>1897</v>
      </c>
      <c r="E134" s="14">
        <v>83.28</v>
      </c>
    </row>
    <row r="135" spans="1:5">
      <c r="A135" s="13" t="s">
        <v>1898</v>
      </c>
      <c r="B135" s="13"/>
      <c r="C135" s="13"/>
      <c r="D135" s="13" t="s">
        <v>1899</v>
      </c>
      <c r="E135" s="14">
        <v>1422.86</v>
      </c>
    </row>
    <row r="136" spans="1:5">
      <c r="A136" s="13" t="s">
        <v>1900</v>
      </c>
      <c r="B136" s="13"/>
      <c r="C136" s="13"/>
      <c r="D136" s="13" t="s">
        <v>1901</v>
      </c>
      <c r="E136" s="14">
        <v>1422.86</v>
      </c>
    </row>
    <row r="137" spans="1:5">
      <c r="A137" s="13" t="s">
        <v>1902</v>
      </c>
      <c r="B137" s="13"/>
      <c r="C137" s="13"/>
      <c r="D137" s="13" t="s">
        <v>1903</v>
      </c>
      <c r="E137" s="14">
        <v>3000</v>
      </c>
    </row>
    <row r="138" spans="1:5">
      <c r="A138" s="13" t="s">
        <v>1904</v>
      </c>
      <c r="B138" s="13"/>
      <c r="C138" s="13"/>
      <c r="D138" s="13" t="s">
        <v>1903</v>
      </c>
      <c r="E138" s="14">
        <v>3000</v>
      </c>
    </row>
    <row r="139" spans="1:5">
      <c r="A139" s="13" t="s">
        <v>1905</v>
      </c>
      <c r="B139" s="13"/>
      <c r="C139" s="13"/>
      <c r="D139" s="13" t="s">
        <v>228</v>
      </c>
      <c r="E139" s="14">
        <v>697.54</v>
      </c>
    </row>
    <row r="140" spans="1:5">
      <c r="A140" s="13" t="s">
        <v>1906</v>
      </c>
      <c r="B140" s="13"/>
      <c r="C140" s="13"/>
      <c r="D140" s="13" t="s">
        <v>1907</v>
      </c>
      <c r="E140" s="14">
        <v>101.12</v>
      </c>
    </row>
    <row r="141" spans="1:5">
      <c r="A141" s="13" t="s">
        <v>1908</v>
      </c>
      <c r="B141" s="13"/>
      <c r="C141" s="13"/>
      <c r="D141" s="13" t="s">
        <v>1909</v>
      </c>
      <c r="E141" s="14">
        <v>79.42</v>
      </c>
    </row>
    <row r="142" spans="1:5">
      <c r="A142" s="13" t="s">
        <v>1910</v>
      </c>
      <c r="B142" s="13"/>
      <c r="C142" s="13"/>
      <c r="D142" s="13" t="s">
        <v>1911</v>
      </c>
      <c r="E142" s="14">
        <v>13.59</v>
      </c>
    </row>
    <row r="143" spans="1:5">
      <c r="A143" s="13" t="s">
        <v>1912</v>
      </c>
      <c r="B143" s="13"/>
      <c r="C143" s="13"/>
      <c r="D143" s="13" t="s">
        <v>1913</v>
      </c>
      <c r="E143" s="14">
        <v>8.11</v>
      </c>
    </row>
    <row r="144" spans="1:5">
      <c r="A144" s="13" t="s">
        <v>1914</v>
      </c>
      <c r="B144" s="13"/>
      <c r="C144" s="13"/>
      <c r="D144" s="13" t="s">
        <v>1915</v>
      </c>
      <c r="E144" s="14">
        <v>57.18</v>
      </c>
    </row>
    <row r="145" spans="1:5">
      <c r="A145" s="13" t="s">
        <v>1916</v>
      </c>
      <c r="B145" s="13"/>
      <c r="C145" s="13"/>
      <c r="D145" s="13" t="s">
        <v>1917</v>
      </c>
      <c r="E145" s="14">
        <v>57.18</v>
      </c>
    </row>
    <row r="146" spans="1:5">
      <c r="A146" s="13" t="s">
        <v>1918</v>
      </c>
      <c r="B146" s="13"/>
      <c r="C146" s="13"/>
      <c r="D146" s="13" t="s">
        <v>1919</v>
      </c>
      <c r="E146" s="14">
        <v>539.24</v>
      </c>
    </row>
    <row r="147" spans="1:5">
      <c r="A147" s="13" t="s">
        <v>1920</v>
      </c>
      <c r="B147" s="13"/>
      <c r="C147" s="13"/>
      <c r="D147" s="13" t="s">
        <v>1919</v>
      </c>
      <c r="E147" s="14">
        <v>539.24</v>
      </c>
    </row>
    <row r="148" spans="1:5">
      <c r="A148" s="13" t="s">
        <v>1921</v>
      </c>
      <c r="B148" s="13"/>
      <c r="C148" s="13"/>
      <c r="D148" s="13" t="s">
        <v>229</v>
      </c>
      <c r="E148" s="14">
        <v>1557.79</v>
      </c>
    </row>
    <row r="149" spans="1:5">
      <c r="A149" s="13" t="s">
        <v>1922</v>
      </c>
      <c r="B149" s="13"/>
      <c r="C149" s="13"/>
      <c r="D149" s="13" t="s">
        <v>1923</v>
      </c>
      <c r="E149" s="14">
        <v>584.9</v>
      </c>
    </row>
    <row r="150" spans="1:5">
      <c r="A150" s="13" t="s">
        <v>1924</v>
      </c>
      <c r="B150" s="13"/>
      <c r="C150" s="13"/>
      <c r="D150" s="13" t="s">
        <v>1693</v>
      </c>
      <c r="E150" s="14">
        <v>92.2</v>
      </c>
    </row>
    <row r="151" spans="1:5">
      <c r="A151" s="13" t="s">
        <v>1925</v>
      </c>
      <c r="B151" s="13"/>
      <c r="C151" s="13"/>
      <c r="D151" s="13" t="s">
        <v>1926</v>
      </c>
      <c r="E151" s="14">
        <v>6.59</v>
      </c>
    </row>
    <row r="152" spans="1:5">
      <c r="A152" s="13" t="s">
        <v>1927</v>
      </c>
      <c r="B152" s="13"/>
      <c r="C152" s="13"/>
      <c r="D152" s="13" t="s">
        <v>1928</v>
      </c>
      <c r="E152" s="14">
        <v>4.98</v>
      </c>
    </row>
    <row r="153" spans="1:5">
      <c r="A153" s="13" t="s">
        <v>1929</v>
      </c>
      <c r="B153" s="13"/>
      <c r="C153" s="13"/>
      <c r="D153" s="13" t="s">
        <v>1930</v>
      </c>
      <c r="E153" s="14">
        <v>481.13</v>
      </c>
    </row>
    <row r="154" spans="1:5">
      <c r="A154" s="13" t="s">
        <v>1931</v>
      </c>
      <c r="B154" s="13"/>
      <c r="C154" s="13"/>
      <c r="D154" s="13" t="s">
        <v>1932</v>
      </c>
      <c r="E154" s="14">
        <v>0.38</v>
      </c>
    </row>
    <row r="155" spans="1:5">
      <c r="A155" s="13" t="s">
        <v>1933</v>
      </c>
      <c r="B155" s="13"/>
      <c r="C155" s="13"/>
      <c r="D155" s="13" t="s">
        <v>1934</v>
      </c>
      <c r="E155" s="14">
        <v>0.38</v>
      </c>
    </row>
    <row r="156" spans="1:5">
      <c r="A156" s="13" t="s">
        <v>1935</v>
      </c>
      <c r="B156" s="13"/>
      <c r="C156" s="13"/>
      <c r="D156" s="13" t="s">
        <v>1936</v>
      </c>
      <c r="E156" s="14">
        <v>201.45</v>
      </c>
    </row>
    <row r="157" spans="1:5">
      <c r="A157" s="13" t="s">
        <v>1937</v>
      </c>
      <c r="B157" s="13"/>
      <c r="C157" s="13"/>
      <c r="D157" s="13" t="s">
        <v>1938</v>
      </c>
      <c r="E157" s="14">
        <v>201.45</v>
      </c>
    </row>
    <row r="158" spans="1:5">
      <c r="A158" s="13" t="s">
        <v>1939</v>
      </c>
      <c r="B158" s="13"/>
      <c r="C158" s="13"/>
      <c r="D158" s="13" t="s">
        <v>1940</v>
      </c>
      <c r="E158" s="14">
        <v>4</v>
      </c>
    </row>
    <row r="159" spans="1:5">
      <c r="A159" s="13" t="s">
        <v>1941</v>
      </c>
      <c r="B159" s="13"/>
      <c r="C159" s="13"/>
      <c r="D159" s="13" t="s">
        <v>1942</v>
      </c>
      <c r="E159" s="14">
        <v>4</v>
      </c>
    </row>
    <row r="160" spans="1:5">
      <c r="A160" s="13" t="s">
        <v>1943</v>
      </c>
      <c r="B160" s="13"/>
      <c r="C160" s="13"/>
      <c r="D160" s="13" t="s">
        <v>1944</v>
      </c>
      <c r="E160" s="14">
        <v>696.88</v>
      </c>
    </row>
    <row r="161" spans="1:5">
      <c r="A161" s="13" t="s">
        <v>1945</v>
      </c>
      <c r="B161" s="13"/>
      <c r="C161" s="13"/>
      <c r="D161" s="13" t="s">
        <v>1946</v>
      </c>
      <c r="E161" s="14">
        <v>20</v>
      </c>
    </row>
    <row r="162" spans="1:5">
      <c r="A162" s="13" t="s">
        <v>1947</v>
      </c>
      <c r="B162" s="13"/>
      <c r="C162" s="13"/>
      <c r="D162" s="13" t="s">
        <v>1948</v>
      </c>
      <c r="E162" s="14">
        <v>676.88</v>
      </c>
    </row>
    <row r="163" spans="1:5">
      <c r="A163" s="13" t="s">
        <v>1949</v>
      </c>
      <c r="B163" s="13"/>
      <c r="C163" s="13"/>
      <c r="D163" s="13" t="s">
        <v>1950</v>
      </c>
      <c r="E163" s="14">
        <v>70.18</v>
      </c>
    </row>
    <row r="164" spans="1:5">
      <c r="A164" s="13" t="s">
        <v>1951</v>
      </c>
      <c r="B164" s="13"/>
      <c r="C164" s="13"/>
      <c r="D164" s="13" t="s">
        <v>1952</v>
      </c>
      <c r="E164" s="14">
        <v>22.5</v>
      </c>
    </row>
    <row r="165" spans="1:5">
      <c r="A165" s="13" t="s">
        <v>1953</v>
      </c>
      <c r="B165" s="13"/>
      <c r="C165" s="13"/>
      <c r="D165" s="13" t="s">
        <v>1950</v>
      </c>
      <c r="E165" s="14">
        <v>47.68</v>
      </c>
    </row>
    <row r="166" spans="1:5">
      <c r="A166" s="13" t="s">
        <v>1954</v>
      </c>
      <c r="B166" s="13"/>
      <c r="C166" s="13"/>
      <c r="D166" s="13" t="s">
        <v>230</v>
      </c>
      <c r="E166" s="14">
        <v>25010.85</v>
      </c>
    </row>
    <row r="167" spans="1:5">
      <c r="A167" s="13" t="s">
        <v>1955</v>
      </c>
      <c r="B167" s="13"/>
      <c r="C167" s="13"/>
      <c r="D167" s="13" t="s">
        <v>1956</v>
      </c>
      <c r="E167" s="14">
        <v>1641.22</v>
      </c>
    </row>
    <row r="168" spans="1:5">
      <c r="A168" s="13" t="s">
        <v>1957</v>
      </c>
      <c r="B168" s="13"/>
      <c r="C168" s="13"/>
      <c r="D168" s="13" t="s">
        <v>1693</v>
      </c>
      <c r="E168" s="14">
        <v>254.64</v>
      </c>
    </row>
    <row r="169" spans="1:5">
      <c r="A169" s="13" t="s">
        <v>1958</v>
      </c>
      <c r="B169" s="13"/>
      <c r="C169" s="13"/>
      <c r="D169" s="13" t="s">
        <v>1778</v>
      </c>
      <c r="E169" s="14">
        <v>39.58</v>
      </c>
    </row>
    <row r="170" spans="1:5">
      <c r="A170" s="13" t="s">
        <v>1959</v>
      </c>
      <c r="B170" s="13"/>
      <c r="C170" s="13"/>
      <c r="D170" s="13" t="s">
        <v>1960</v>
      </c>
      <c r="E170" s="14">
        <v>734.34</v>
      </c>
    </row>
    <row r="171" spans="1:5">
      <c r="A171" s="13" t="s">
        <v>1961</v>
      </c>
      <c r="B171" s="13"/>
      <c r="C171" s="13"/>
      <c r="D171" s="13" t="s">
        <v>1715</v>
      </c>
      <c r="E171" s="14">
        <v>0.88</v>
      </c>
    </row>
    <row r="172" spans="1:5">
      <c r="A172" s="13" t="s">
        <v>1962</v>
      </c>
      <c r="B172" s="13"/>
      <c r="C172" s="13"/>
      <c r="D172" s="13" t="s">
        <v>1963</v>
      </c>
      <c r="E172" s="14">
        <v>611.78</v>
      </c>
    </row>
    <row r="173" spans="1:5">
      <c r="A173" s="13" t="s">
        <v>1964</v>
      </c>
      <c r="B173" s="13"/>
      <c r="C173" s="13"/>
      <c r="D173" s="13" t="s">
        <v>1965</v>
      </c>
      <c r="E173" s="14">
        <v>1110.11</v>
      </c>
    </row>
    <row r="174" spans="1:5">
      <c r="A174" s="13" t="s">
        <v>1966</v>
      </c>
      <c r="B174" s="13"/>
      <c r="C174" s="13"/>
      <c r="D174" s="13" t="s">
        <v>1967</v>
      </c>
      <c r="E174" s="14">
        <v>266.47</v>
      </c>
    </row>
    <row r="175" spans="1:5">
      <c r="A175" s="13" t="s">
        <v>1968</v>
      </c>
      <c r="B175" s="13"/>
      <c r="C175" s="13"/>
      <c r="D175" s="13" t="s">
        <v>1969</v>
      </c>
      <c r="E175" s="14">
        <v>843.64</v>
      </c>
    </row>
    <row r="176" spans="1:5">
      <c r="A176" s="13" t="s">
        <v>1970</v>
      </c>
      <c r="B176" s="13"/>
      <c r="C176" s="13"/>
      <c r="D176" s="13" t="s">
        <v>1971</v>
      </c>
      <c r="E176" s="14">
        <v>11082.21</v>
      </c>
    </row>
    <row r="177" spans="1:5">
      <c r="A177" s="13" t="s">
        <v>1972</v>
      </c>
      <c r="B177" s="13"/>
      <c r="C177" s="13"/>
      <c r="D177" s="13" t="s">
        <v>1973</v>
      </c>
      <c r="E177" s="14">
        <v>303.45</v>
      </c>
    </row>
    <row r="178" spans="1:5">
      <c r="A178" s="13" t="s">
        <v>1974</v>
      </c>
      <c r="B178" s="13"/>
      <c r="C178" s="13"/>
      <c r="D178" s="13" t="s">
        <v>1975</v>
      </c>
      <c r="E178" s="14">
        <v>890.69</v>
      </c>
    </row>
    <row r="179" spans="1:5">
      <c r="A179" s="13" t="s">
        <v>1976</v>
      </c>
      <c r="B179" s="13"/>
      <c r="C179" s="13"/>
      <c r="D179" s="13" t="s">
        <v>1977</v>
      </c>
      <c r="E179" s="14">
        <v>7393.83</v>
      </c>
    </row>
    <row r="180" spans="1:5">
      <c r="A180" s="13" t="s">
        <v>1978</v>
      </c>
      <c r="B180" s="13"/>
      <c r="C180" s="13"/>
      <c r="D180" s="13" t="s">
        <v>1979</v>
      </c>
      <c r="E180" s="14">
        <v>2494.24</v>
      </c>
    </row>
    <row r="181" spans="1:5">
      <c r="A181" s="13" t="s">
        <v>1980</v>
      </c>
      <c r="B181" s="13"/>
      <c r="C181" s="13"/>
      <c r="D181" s="13" t="s">
        <v>1981</v>
      </c>
      <c r="E181" s="14">
        <v>567.5</v>
      </c>
    </row>
    <row r="182" spans="1:5">
      <c r="A182" s="13" t="s">
        <v>1982</v>
      </c>
      <c r="B182" s="13"/>
      <c r="C182" s="13"/>
      <c r="D182" s="13" t="s">
        <v>1983</v>
      </c>
      <c r="E182" s="14">
        <v>446.99</v>
      </c>
    </row>
    <row r="183" spans="1:5">
      <c r="A183" s="13" t="s">
        <v>1984</v>
      </c>
      <c r="B183" s="13"/>
      <c r="C183" s="13"/>
      <c r="D183" s="13" t="s">
        <v>1985</v>
      </c>
      <c r="E183" s="14">
        <v>72.38</v>
      </c>
    </row>
    <row r="184" spans="1:5">
      <c r="A184" s="13" t="s">
        <v>1986</v>
      </c>
      <c r="B184" s="13"/>
      <c r="C184" s="13"/>
      <c r="D184" s="13" t="s">
        <v>1987</v>
      </c>
      <c r="E184" s="14">
        <v>48.13</v>
      </c>
    </row>
    <row r="185" spans="1:5">
      <c r="A185" s="13" t="s">
        <v>1988</v>
      </c>
      <c r="B185" s="13"/>
      <c r="C185" s="13"/>
      <c r="D185" s="13" t="s">
        <v>1989</v>
      </c>
      <c r="E185" s="14">
        <v>2990.68</v>
      </c>
    </row>
    <row r="186" spans="1:5">
      <c r="A186" s="13" t="s">
        <v>1990</v>
      </c>
      <c r="B186" s="13"/>
      <c r="C186" s="13"/>
      <c r="D186" s="13" t="s">
        <v>1991</v>
      </c>
      <c r="E186" s="14">
        <v>1210.05</v>
      </c>
    </row>
    <row r="187" spans="1:5">
      <c r="A187" s="13" t="s">
        <v>1992</v>
      </c>
      <c r="B187" s="13"/>
      <c r="C187" s="13"/>
      <c r="D187" s="13" t="s">
        <v>1993</v>
      </c>
      <c r="E187" s="14">
        <v>407.22</v>
      </c>
    </row>
    <row r="188" spans="1:5">
      <c r="A188" s="13" t="s">
        <v>1994</v>
      </c>
      <c r="B188" s="13"/>
      <c r="C188" s="13"/>
      <c r="D188" s="13" t="s">
        <v>1995</v>
      </c>
      <c r="E188" s="14">
        <v>102.3</v>
      </c>
    </row>
    <row r="189" spans="1:5">
      <c r="A189" s="13" t="s">
        <v>1996</v>
      </c>
      <c r="B189" s="13"/>
      <c r="C189" s="13"/>
      <c r="D189" s="13" t="s">
        <v>1997</v>
      </c>
      <c r="E189" s="14">
        <v>354.81</v>
      </c>
    </row>
    <row r="190" spans="1:5">
      <c r="A190" s="13" t="s">
        <v>1998</v>
      </c>
      <c r="B190" s="13"/>
      <c r="C190" s="13"/>
      <c r="D190" s="13" t="s">
        <v>1999</v>
      </c>
      <c r="E190" s="14">
        <v>391.16</v>
      </c>
    </row>
    <row r="191" spans="1:5">
      <c r="A191" s="13" t="s">
        <v>2000</v>
      </c>
      <c r="B191" s="13"/>
      <c r="C191" s="13"/>
      <c r="D191" s="13" t="s">
        <v>2001</v>
      </c>
      <c r="E191" s="14">
        <v>525.14</v>
      </c>
    </row>
    <row r="192" spans="1:5">
      <c r="A192" s="13" t="s">
        <v>2002</v>
      </c>
      <c r="B192" s="13"/>
      <c r="C192" s="13"/>
      <c r="D192" s="13" t="s">
        <v>2003</v>
      </c>
      <c r="E192" s="14">
        <v>196.07</v>
      </c>
    </row>
    <row r="193" spans="1:5">
      <c r="A193" s="13" t="s">
        <v>2004</v>
      </c>
      <c r="B193" s="13"/>
      <c r="C193" s="13"/>
      <c r="D193" s="13" t="s">
        <v>2005</v>
      </c>
      <c r="E193" s="14">
        <v>44.83</v>
      </c>
    </row>
    <row r="194" spans="1:5">
      <c r="A194" s="13" t="s">
        <v>2006</v>
      </c>
      <c r="B194" s="13"/>
      <c r="C194" s="13"/>
      <c r="D194" s="13" t="s">
        <v>2007</v>
      </c>
      <c r="E194" s="14">
        <v>133.31</v>
      </c>
    </row>
    <row r="195" spans="1:5">
      <c r="A195" s="13" t="s">
        <v>2008</v>
      </c>
      <c r="B195" s="13"/>
      <c r="C195" s="13"/>
      <c r="D195" s="13" t="s">
        <v>2009</v>
      </c>
      <c r="E195" s="14">
        <v>6.22</v>
      </c>
    </row>
    <row r="196" spans="1:5">
      <c r="A196" s="13" t="s">
        <v>2010</v>
      </c>
      <c r="B196" s="13"/>
      <c r="C196" s="13"/>
      <c r="D196" s="13" t="s">
        <v>2011</v>
      </c>
      <c r="E196" s="14">
        <v>11.71</v>
      </c>
    </row>
    <row r="197" spans="1:5">
      <c r="A197" s="13" t="s">
        <v>2012</v>
      </c>
      <c r="B197" s="13"/>
      <c r="C197" s="13"/>
      <c r="D197" s="13" t="s">
        <v>2013</v>
      </c>
      <c r="E197" s="14">
        <v>413.92</v>
      </c>
    </row>
    <row r="198" spans="1:5">
      <c r="A198" s="13" t="s">
        <v>2014</v>
      </c>
      <c r="B198" s="13"/>
      <c r="C198" s="13"/>
      <c r="D198" s="13" t="s">
        <v>2015</v>
      </c>
      <c r="E198" s="14">
        <v>122.3</v>
      </c>
    </row>
    <row r="199" spans="1:5">
      <c r="A199" s="13" t="s">
        <v>2016</v>
      </c>
      <c r="B199" s="13"/>
      <c r="C199" s="13"/>
      <c r="D199" s="13" t="s">
        <v>2017</v>
      </c>
      <c r="E199" s="14">
        <v>291.62</v>
      </c>
    </row>
    <row r="200" spans="1:5">
      <c r="A200" s="13" t="s">
        <v>2018</v>
      </c>
      <c r="B200" s="13"/>
      <c r="C200" s="13"/>
      <c r="D200" s="13" t="s">
        <v>2019</v>
      </c>
      <c r="E200" s="14">
        <v>1005.67</v>
      </c>
    </row>
    <row r="201" spans="1:5">
      <c r="A201" s="13" t="s">
        <v>2020</v>
      </c>
      <c r="B201" s="13"/>
      <c r="C201" s="13"/>
      <c r="D201" s="13" t="s">
        <v>1693</v>
      </c>
      <c r="E201" s="14">
        <v>70.49</v>
      </c>
    </row>
    <row r="202" spans="1:5">
      <c r="A202" s="13" t="s">
        <v>2021</v>
      </c>
      <c r="B202" s="13"/>
      <c r="C202" s="13"/>
      <c r="D202" s="13" t="s">
        <v>2022</v>
      </c>
      <c r="E202" s="14">
        <v>42</v>
      </c>
    </row>
    <row r="203" spans="1:5">
      <c r="A203" s="13" t="s">
        <v>2023</v>
      </c>
      <c r="B203" s="13"/>
      <c r="C203" s="13"/>
      <c r="D203" s="13" t="s">
        <v>2024</v>
      </c>
      <c r="E203" s="14">
        <v>98.37</v>
      </c>
    </row>
    <row r="204" spans="1:5">
      <c r="A204" s="13" t="s">
        <v>2025</v>
      </c>
      <c r="B204" s="13"/>
      <c r="C204" s="13"/>
      <c r="D204" s="13" t="s">
        <v>2026</v>
      </c>
      <c r="E204" s="14">
        <v>1</v>
      </c>
    </row>
    <row r="205" spans="1:5">
      <c r="A205" s="13" t="s">
        <v>2027</v>
      </c>
      <c r="B205" s="13"/>
      <c r="C205" s="13"/>
      <c r="D205" s="13" t="s">
        <v>2028</v>
      </c>
      <c r="E205" s="14">
        <v>548.55</v>
      </c>
    </row>
    <row r="206" spans="1:5">
      <c r="A206" s="13" t="s">
        <v>2029</v>
      </c>
      <c r="B206" s="13"/>
      <c r="C206" s="13"/>
      <c r="D206" s="13" t="s">
        <v>2030</v>
      </c>
      <c r="E206" s="14">
        <v>245.26</v>
      </c>
    </row>
    <row r="207" spans="1:5">
      <c r="A207" s="13" t="s">
        <v>2031</v>
      </c>
      <c r="B207" s="13"/>
      <c r="C207" s="13"/>
      <c r="D207" s="13" t="s">
        <v>2032</v>
      </c>
      <c r="E207" s="14">
        <v>21.18</v>
      </c>
    </row>
    <row r="208" spans="1:5">
      <c r="A208" s="13" t="s">
        <v>2033</v>
      </c>
      <c r="B208" s="13"/>
      <c r="C208" s="13"/>
      <c r="D208" s="13" t="s">
        <v>1715</v>
      </c>
      <c r="E208" s="14">
        <v>17.53</v>
      </c>
    </row>
    <row r="209" spans="1:5">
      <c r="A209" s="13" t="s">
        <v>2034</v>
      </c>
      <c r="B209" s="13"/>
      <c r="C209" s="13"/>
      <c r="D209" s="13" t="s">
        <v>2035</v>
      </c>
      <c r="E209" s="14">
        <v>3.65</v>
      </c>
    </row>
    <row r="210" spans="1:5">
      <c r="A210" s="13" t="s">
        <v>2036</v>
      </c>
      <c r="B210" s="13"/>
      <c r="C210" s="13"/>
      <c r="D210" s="13" t="s">
        <v>2037</v>
      </c>
      <c r="E210" s="14">
        <v>2345.91</v>
      </c>
    </row>
    <row r="211" spans="1:5">
      <c r="A211" s="13" t="s">
        <v>2038</v>
      </c>
      <c r="B211" s="13"/>
      <c r="C211" s="13"/>
      <c r="D211" s="13" t="s">
        <v>2039</v>
      </c>
      <c r="E211" s="14">
        <v>268.31</v>
      </c>
    </row>
    <row r="212" spans="1:5">
      <c r="A212" s="13" t="s">
        <v>2040</v>
      </c>
      <c r="B212" s="13"/>
      <c r="C212" s="13"/>
      <c r="D212" s="13" t="s">
        <v>2041</v>
      </c>
      <c r="E212" s="14">
        <v>2077.6</v>
      </c>
    </row>
    <row r="213" spans="1:5">
      <c r="A213" s="13" t="s">
        <v>2042</v>
      </c>
      <c r="B213" s="13"/>
      <c r="C213" s="13"/>
      <c r="D213" s="13" t="s">
        <v>2043</v>
      </c>
      <c r="E213" s="14">
        <v>16.77</v>
      </c>
    </row>
    <row r="214" spans="1:5">
      <c r="A214" s="13" t="s">
        <v>2044</v>
      </c>
      <c r="B214" s="13"/>
      <c r="C214" s="13"/>
      <c r="D214" s="13" t="s">
        <v>2045</v>
      </c>
      <c r="E214" s="14">
        <v>16.77</v>
      </c>
    </row>
    <row r="215" spans="1:5">
      <c r="A215" s="13" t="s">
        <v>2046</v>
      </c>
      <c r="B215" s="13"/>
      <c r="C215" s="13"/>
      <c r="D215" s="13" t="s">
        <v>2047</v>
      </c>
      <c r="E215" s="14">
        <v>2413.42</v>
      </c>
    </row>
    <row r="216" spans="1:5">
      <c r="A216" s="13" t="s">
        <v>2048</v>
      </c>
      <c r="B216" s="13"/>
      <c r="C216" s="13"/>
      <c r="D216" s="13" t="s">
        <v>2049</v>
      </c>
      <c r="E216" s="14">
        <v>94.85</v>
      </c>
    </row>
    <row r="217" spans="1:5">
      <c r="A217" s="13" t="s">
        <v>2050</v>
      </c>
      <c r="B217" s="13"/>
      <c r="C217" s="13"/>
      <c r="D217" s="13" t="s">
        <v>2051</v>
      </c>
      <c r="E217" s="14">
        <v>2318.57</v>
      </c>
    </row>
    <row r="218" spans="1:5">
      <c r="A218" s="13" t="s">
        <v>2052</v>
      </c>
      <c r="B218" s="13"/>
      <c r="C218" s="13"/>
      <c r="D218" s="13" t="s">
        <v>2053</v>
      </c>
      <c r="E218" s="14">
        <v>349.33</v>
      </c>
    </row>
    <row r="219" spans="1:5">
      <c r="A219" s="13" t="s">
        <v>2054</v>
      </c>
      <c r="B219" s="13"/>
      <c r="C219" s="13"/>
      <c r="D219" s="13" t="s">
        <v>2055</v>
      </c>
      <c r="E219" s="14">
        <v>46.13</v>
      </c>
    </row>
    <row r="220" spans="1:5">
      <c r="A220" s="13" t="s">
        <v>2056</v>
      </c>
      <c r="B220" s="13"/>
      <c r="C220" s="13"/>
      <c r="D220" s="13" t="s">
        <v>2057</v>
      </c>
      <c r="E220" s="14">
        <v>303.2</v>
      </c>
    </row>
    <row r="221" spans="1:5">
      <c r="A221" s="13" t="s">
        <v>2058</v>
      </c>
      <c r="B221" s="13"/>
      <c r="C221" s="13"/>
      <c r="D221" s="13" t="s">
        <v>2059</v>
      </c>
      <c r="E221" s="14">
        <v>750.65</v>
      </c>
    </row>
    <row r="222" spans="1:5">
      <c r="A222" s="13" t="s">
        <v>2060</v>
      </c>
      <c r="B222" s="13"/>
      <c r="C222" s="13"/>
      <c r="D222" s="13" t="s">
        <v>1693</v>
      </c>
      <c r="E222" s="14">
        <v>391.22</v>
      </c>
    </row>
    <row r="223" spans="1:5">
      <c r="A223" s="13" t="s">
        <v>2061</v>
      </c>
      <c r="B223" s="13"/>
      <c r="C223" s="13"/>
      <c r="D223" s="13" t="s">
        <v>2062</v>
      </c>
      <c r="E223" s="14">
        <v>28.6</v>
      </c>
    </row>
    <row r="224" spans="1:5">
      <c r="A224" s="13" t="s">
        <v>2063</v>
      </c>
      <c r="B224" s="13"/>
      <c r="C224" s="13"/>
      <c r="D224" s="13" t="s">
        <v>1715</v>
      </c>
      <c r="E224" s="14">
        <v>172.79</v>
      </c>
    </row>
    <row r="225" spans="1:5">
      <c r="A225" s="13" t="s">
        <v>2064</v>
      </c>
      <c r="B225" s="13"/>
      <c r="C225" s="13"/>
      <c r="D225" s="13" t="s">
        <v>2065</v>
      </c>
      <c r="E225" s="14">
        <v>158.04</v>
      </c>
    </row>
    <row r="226" spans="1:5">
      <c r="A226" s="13" t="s">
        <v>2066</v>
      </c>
      <c r="B226" s="13"/>
      <c r="C226" s="13"/>
      <c r="D226" s="13" t="s">
        <v>2067</v>
      </c>
      <c r="E226" s="14">
        <v>106.21</v>
      </c>
    </row>
    <row r="227" spans="1:5">
      <c r="A227" s="13" t="s">
        <v>2068</v>
      </c>
      <c r="B227" s="13"/>
      <c r="C227" s="13"/>
      <c r="D227" s="13" t="s">
        <v>2067</v>
      </c>
      <c r="E227" s="14">
        <v>106.21</v>
      </c>
    </row>
    <row r="228" spans="1:5">
      <c r="A228" s="13" t="s">
        <v>2069</v>
      </c>
      <c r="B228" s="13"/>
      <c r="C228" s="13"/>
      <c r="D228" s="13" t="s">
        <v>231</v>
      </c>
      <c r="E228" s="14">
        <v>13185.52</v>
      </c>
    </row>
    <row r="229" spans="1:5">
      <c r="A229" s="13" t="s">
        <v>2070</v>
      </c>
      <c r="B229" s="13"/>
      <c r="C229" s="13"/>
      <c r="D229" s="13" t="s">
        <v>2071</v>
      </c>
      <c r="E229" s="14">
        <v>942.84</v>
      </c>
    </row>
    <row r="230" spans="1:5">
      <c r="A230" s="13" t="s">
        <v>2072</v>
      </c>
      <c r="B230" s="13"/>
      <c r="C230" s="13"/>
      <c r="D230" s="13" t="s">
        <v>1693</v>
      </c>
      <c r="E230" s="14">
        <v>176.53</v>
      </c>
    </row>
    <row r="231" spans="1:5">
      <c r="A231" s="13" t="s">
        <v>2073</v>
      </c>
      <c r="B231" s="13"/>
      <c r="C231" s="13"/>
      <c r="D231" s="13" t="s">
        <v>1778</v>
      </c>
      <c r="E231" s="14">
        <v>22.25</v>
      </c>
    </row>
    <row r="232" spans="1:5">
      <c r="A232" s="13" t="s">
        <v>2074</v>
      </c>
      <c r="B232" s="13"/>
      <c r="C232" s="13"/>
      <c r="D232" s="13" t="s">
        <v>2075</v>
      </c>
      <c r="E232" s="14">
        <v>744.06</v>
      </c>
    </row>
    <row r="233" spans="1:5">
      <c r="A233" s="13" t="s">
        <v>2076</v>
      </c>
      <c r="B233" s="13"/>
      <c r="C233" s="13"/>
      <c r="D233" s="13" t="s">
        <v>2077</v>
      </c>
      <c r="E233" s="14">
        <v>1340.54</v>
      </c>
    </row>
    <row r="234" spans="1:5">
      <c r="A234" s="13" t="s">
        <v>2078</v>
      </c>
      <c r="B234" s="13"/>
      <c r="C234" s="13"/>
      <c r="D234" s="13" t="s">
        <v>2079</v>
      </c>
      <c r="E234" s="14">
        <v>175.1</v>
      </c>
    </row>
    <row r="235" spans="1:5">
      <c r="A235" s="13" t="s">
        <v>2080</v>
      </c>
      <c r="B235" s="13"/>
      <c r="C235" s="13"/>
      <c r="D235" s="13" t="s">
        <v>2081</v>
      </c>
      <c r="E235" s="14">
        <v>1165.44</v>
      </c>
    </row>
    <row r="236" spans="1:5">
      <c r="A236" s="13" t="s">
        <v>2082</v>
      </c>
      <c r="B236" s="13"/>
      <c r="C236" s="13"/>
      <c r="D236" s="13" t="s">
        <v>2083</v>
      </c>
      <c r="E236" s="14">
        <v>3403.52</v>
      </c>
    </row>
    <row r="237" spans="1:5">
      <c r="A237" s="13" t="s">
        <v>2084</v>
      </c>
      <c r="B237" s="13"/>
      <c r="C237" s="13"/>
      <c r="D237" s="13" t="s">
        <v>2085</v>
      </c>
      <c r="E237" s="14">
        <v>757.16</v>
      </c>
    </row>
    <row r="238" spans="1:5">
      <c r="A238" s="13" t="s">
        <v>2086</v>
      </c>
      <c r="B238" s="13"/>
      <c r="C238" s="13"/>
      <c r="D238" s="13" t="s">
        <v>2087</v>
      </c>
      <c r="E238" s="14">
        <v>465.58</v>
      </c>
    </row>
    <row r="239" spans="1:5">
      <c r="A239" s="13" t="s">
        <v>2088</v>
      </c>
      <c r="B239" s="13"/>
      <c r="C239" s="13"/>
      <c r="D239" s="13" t="s">
        <v>2089</v>
      </c>
      <c r="E239" s="14">
        <v>1658.37</v>
      </c>
    </row>
    <row r="240" spans="1:5">
      <c r="A240" s="13" t="s">
        <v>2090</v>
      </c>
      <c r="B240" s="13"/>
      <c r="C240" s="13"/>
      <c r="D240" s="13" t="s">
        <v>2091</v>
      </c>
      <c r="E240" s="14">
        <v>13.92</v>
      </c>
    </row>
    <row r="241" spans="1:5">
      <c r="A241" s="13" t="s">
        <v>2092</v>
      </c>
      <c r="B241" s="13"/>
      <c r="C241" s="13"/>
      <c r="D241" s="13" t="s">
        <v>2093</v>
      </c>
      <c r="E241" s="14">
        <v>508.49</v>
      </c>
    </row>
    <row r="242" spans="1:5">
      <c r="A242" s="13" t="s">
        <v>2094</v>
      </c>
      <c r="B242" s="13"/>
      <c r="C242" s="13"/>
      <c r="D242" s="13" t="s">
        <v>2095</v>
      </c>
      <c r="E242" s="14">
        <v>3595.8</v>
      </c>
    </row>
    <row r="243" spans="1:5">
      <c r="A243" s="13" t="s">
        <v>2096</v>
      </c>
      <c r="B243" s="13"/>
      <c r="C243" s="13"/>
      <c r="D243" s="13" t="s">
        <v>2097</v>
      </c>
      <c r="E243" s="14">
        <v>3559.77</v>
      </c>
    </row>
    <row r="244" spans="1:5">
      <c r="A244" s="13" t="s">
        <v>2098</v>
      </c>
      <c r="B244" s="13"/>
      <c r="C244" s="13"/>
      <c r="D244" s="13" t="s">
        <v>2099</v>
      </c>
      <c r="E244" s="14">
        <v>36.03</v>
      </c>
    </row>
    <row r="245" spans="1:5">
      <c r="A245" s="13" t="s">
        <v>2100</v>
      </c>
      <c r="B245" s="13"/>
      <c r="C245" s="13"/>
      <c r="D245" s="13" t="s">
        <v>2101</v>
      </c>
      <c r="E245" s="14">
        <v>3510.36</v>
      </c>
    </row>
    <row r="246" spans="1:5">
      <c r="A246" s="13" t="s">
        <v>2102</v>
      </c>
      <c r="B246" s="13"/>
      <c r="C246" s="13"/>
      <c r="D246" s="13" t="s">
        <v>2103</v>
      </c>
      <c r="E246" s="14">
        <v>605.41</v>
      </c>
    </row>
    <row r="247" spans="1:5">
      <c r="A247" s="13" t="s">
        <v>2104</v>
      </c>
      <c r="B247" s="13"/>
      <c r="C247" s="13"/>
      <c r="D247" s="13" t="s">
        <v>2105</v>
      </c>
      <c r="E247" s="14">
        <v>2844</v>
      </c>
    </row>
    <row r="248" spans="1:5">
      <c r="A248" s="13" t="s">
        <v>2106</v>
      </c>
      <c r="B248" s="13"/>
      <c r="C248" s="13"/>
      <c r="D248" s="13" t="s">
        <v>2107</v>
      </c>
      <c r="E248" s="14">
        <v>60.95</v>
      </c>
    </row>
    <row r="249" spans="1:5">
      <c r="A249" s="13" t="s">
        <v>2108</v>
      </c>
      <c r="B249" s="13"/>
      <c r="C249" s="13"/>
      <c r="D249" s="13" t="s">
        <v>2109</v>
      </c>
      <c r="E249" s="14">
        <v>48.7</v>
      </c>
    </row>
    <row r="250" spans="1:5">
      <c r="A250" s="13" t="s">
        <v>2110</v>
      </c>
      <c r="B250" s="13"/>
      <c r="C250" s="13"/>
      <c r="D250" s="13" t="s">
        <v>2111</v>
      </c>
      <c r="E250" s="14">
        <v>48.7</v>
      </c>
    </row>
    <row r="251" spans="1:5">
      <c r="A251" s="13" t="s">
        <v>2112</v>
      </c>
      <c r="B251" s="13"/>
      <c r="C251" s="13"/>
      <c r="D251" s="13" t="s">
        <v>2113</v>
      </c>
      <c r="E251" s="14">
        <v>323.76</v>
      </c>
    </row>
    <row r="252" spans="1:5">
      <c r="A252" s="13" t="s">
        <v>2114</v>
      </c>
      <c r="B252" s="13"/>
      <c r="C252" s="13"/>
      <c r="D252" s="13" t="s">
        <v>1693</v>
      </c>
      <c r="E252" s="14">
        <v>90.85</v>
      </c>
    </row>
    <row r="253" spans="1:5">
      <c r="A253" s="13" t="s">
        <v>2115</v>
      </c>
      <c r="B253" s="13"/>
      <c r="C253" s="13"/>
      <c r="D253" s="13" t="s">
        <v>1715</v>
      </c>
      <c r="E253" s="14">
        <v>218.25</v>
      </c>
    </row>
    <row r="254" spans="1:5">
      <c r="A254" s="13" t="s">
        <v>2116</v>
      </c>
      <c r="B254" s="13"/>
      <c r="C254" s="13"/>
      <c r="D254" s="13" t="s">
        <v>2117</v>
      </c>
      <c r="E254" s="14">
        <v>14.66</v>
      </c>
    </row>
    <row r="255" spans="1:5">
      <c r="A255" s="13" t="s">
        <v>2118</v>
      </c>
      <c r="B255" s="13"/>
      <c r="C255" s="13"/>
      <c r="D255" s="13" t="s">
        <v>2119</v>
      </c>
      <c r="E255" s="14">
        <v>20</v>
      </c>
    </row>
    <row r="256" spans="1:5">
      <c r="A256" s="13" t="s">
        <v>2120</v>
      </c>
      <c r="B256" s="13"/>
      <c r="C256" s="13"/>
      <c r="D256" s="13" t="s">
        <v>2121</v>
      </c>
      <c r="E256" s="14">
        <v>20</v>
      </c>
    </row>
    <row r="257" spans="1:5">
      <c r="A257" s="13" t="s">
        <v>2122</v>
      </c>
      <c r="B257" s="13"/>
      <c r="C257" s="13"/>
      <c r="D257" s="13" t="s">
        <v>232</v>
      </c>
      <c r="E257" s="14">
        <v>1350.11</v>
      </c>
    </row>
    <row r="258" spans="1:5">
      <c r="A258" s="13" t="s">
        <v>2123</v>
      </c>
      <c r="B258" s="13"/>
      <c r="C258" s="13"/>
      <c r="D258" s="13" t="s">
        <v>2124</v>
      </c>
      <c r="E258" s="14">
        <v>268.43</v>
      </c>
    </row>
    <row r="259" spans="1:5">
      <c r="A259" s="13" t="s">
        <v>2125</v>
      </c>
      <c r="B259" s="13"/>
      <c r="C259" s="13"/>
      <c r="D259" s="13" t="s">
        <v>2126</v>
      </c>
      <c r="E259" s="14">
        <v>268.43</v>
      </c>
    </row>
    <row r="260" spans="1:5">
      <c r="A260" s="13" t="s">
        <v>2127</v>
      </c>
      <c r="B260" s="13"/>
      <c r="C260" s="13"/>
      <c r="D260" s="13" t="s">
        <v>2128</v>
      </c>
      <c r="E260" s="14">
        <v>271.64</v>
      </c>
    </row>
    <row r="261" spans="1:5">
      <c r="A261" s="13" t="s">
        <v>2129</v>
      </c>
      <c r="B261" s="13"/>
      <c r="C261" s="13"/>
      <c r="D261" s="13" t="s">
        <v>2130</v>
      </c>
      <c r="E261" s="14">
        <v>271.64</v>
      </c>
    </row>
    <row r="262" spans="1:5">
      <c r="A262" s="13" t="s">
        <v>2131</v>
      </c>
      <c r="B262" s="13"/>
      <c r="C262" s="13"/>
      <c r="D262" s="13" t="s">
        <v>2132</v>
      </c>
      <c r="E262" s="14">
        <v>61.04</v>
      </c>
    </row>
    <row r="263" spans="1:5">
      <c r="A263" s="13" t="s">
        <v>2133</v>
      </c>
      <c r="B263" s="13"/>
      <c r="C263" s="13"/>
      <c r="D263" s="13" t="s">
        <v>2134</v>
      </c>
      <c r="E263" s="14">
        <v>11.37</v>
      </c>
    </row>
    <row r="264" spans="1:5">
      <c r="A264" s="13" t="s">
        <v>2135</v>
      </c>
      <c r="B264" s="13"/>
      <c r="C264" s="13"/>
      <c r="D264" s="13" t="s">
        <v>2136</v>
      </c>
      <c r="E264" s="14">
        <v>27</v>
      </c>
    </row>
    <row r="265" spans="1:5">
      <c r="A265" s="13" t="s">
        <v>2137</v>
      </c>
      <c r="B265" s="13"/>
      <c r="C265" s="13"/>
      <c r="D265" s="13" t="s">
        <v>2138</v>
      </c>
      <c r="E265" s="14">
        <v>22.67</v>
      </c>
    </row>
    <row r="266" spans="1:5">
      <c r="A266" s="13" t="s">
        <v>2139</v>
      </c>
      <c r="B266" s="13"/>
      <c r="C266" s="13"/>
      <c r="D266" s="13" t="s">
        <v>2140</v>
      </c>
      <c r="E266" s="14">
        <v>670.89</v>
      </c>
    </row>
    <row r="267" spans="1:5">
      <c r="A267" s="13" t="s">
        <v>2141</v>
      </c>
      <c r="B267" s="13"/>
      <c r="C267" s="13"/>
      <c r="D267" s="13" t="s">
        <v>2142</v>
      </c>
      <c r="E267" s="14">
        <v>3.8</v>
      </c>
    </row>
    <row r="268" spans="1:5">
      <c r="A268" s="13" t="s">
        <v>2143</v>
      </c>
      <c r="B268" s="13"/>
      <c r="C268" s="13"/>
      <c r="D268" s="13" t="s">
        <v>2144</v>
      </c>
      <c r="E268" s="14">
        <v>667.09</v>
      </c>
    </row>
    <row r="269" spans="1:5">
      <c r="A269" s="13" t="s">
        <v>2145</v>
      </c>
      <c r="B269" s="13"/>
      <c r="C269" s="13"/>
      <c r="D269" s="13" t="s">
        <v>2146</v>
      </c>
      <c r="E269" s="14">
        <v>78.11</v>
      </c>
    </row>
    <row r="270" spans="1:5">
      <c r="A270" s="13" t="s">
        <v>2147</v>
      </c>
      <c r="B270" s="13"/>
      <c r="C270" s="13"/>
      <c r="D270" s="13" t="s">
        <v>2146</v>
      </c>
      <c r="E270" s="14">
        <v>78.11</v>
      </c>
    </row>
    <row r="271" spans="1:5">
      <c r="A271" s="13" t="s">
        <v>2148</v>
      </c>
      <c r="B271" s="13"/>
      <c r="C271" s="13"/>
      <c r="D271" s="13" t="s">
        <v>233</v>
      </c>
      <c r="E271" s="14">
        <v>13231.13</v>
      </c>
    </row>
    <row r="272" spans="1:5">
      <c r="A272" s="13" t="s">
        <v>2149</v>
      </c>
      <c r="B272" s="13"/>
      <c r="C272" s="13"/>
      <c r="D272" s="13" t="s">
        <v>2150</v>
      </c>
      <c r="E272" s="14">
        <v>6666.99</v>
      </c>
    </row>
    <row r="273" spans="1:5">
      <c r="A273" s="13" t="s">
        <v>2151</v>
      </c>
      <c r="B273" s="13"/>
      <c r="C273" s="13"/>
      <c r="D273" s="13" t="s">
        <v>1693</v>
      </c>
      <c r="E273" s="14">
        <v>178.88</v>
      </c>
    </row>
    <row r="274" spans="1:5">
      <c r="A274" s="13" t="s">
        <v>2152</v>
      </c>
      <c r="B274" s="13"/>
      <c r="C274" s="13"/>
      <c r="D274" s="13" t="s">
        <v>1778</v>
      </c>
      <c r="E274" s="14">
        <v>55.18</v>
      </c>
    </row>
    <row r="275" spans="1:5">
      <c r="A275" s="13" t="s">
        <v>2153</v>
      </c>
      <c r="B275" s="13"/>
      <c r="C275" s="13"/>
      <c r="D275" s="13" t="s">
        <v>2154</v>
      </c>
      <c r="E275" s="14">
        <v>1362.64</v>
      </c>
    </row>
    <row r="276" spans="1:5">
      <c r="A276" s="13" t="s">
        <v>2155</v>
      </c>
      <c r="B276" s="13"/>
      <c r="C276" s="13"/>
      <c r="D276" s="13" t="s">
        <v>2156</v>
      </c>
      <c r="E276" s="14">
        <v>206.02</v>
      </c>
    </row>
    <row r="277" spans="1:5">
      <c r="A277" s="13" t="s">
        <v>2157</v>
      </c>
      <c r="B277" s="13"/>
      <c r="C277" s="13"/>
      <c r="D277" s="13" t="s">
        <v>2158</v>
      </c>
      <c r="E277" s="14">
        <v>4864.27</v>
      </c>
    </row>
    <row r="278" spans="1:5">
      <c r="A278" s="13" t="s">
        <v>2159</v>
      </c>
      <c r="B278" s="13"/>
      <c r="C278" s="13"/>
      <c r="D278" s="13" t="s">
        <v>2160</v>
      </c>
      <c r="E278" s="14">
        <v>5595.51</v>
      </c>
    </row>
    <row r="279" spans="1:5">
      <c r="A279" s="13" t="s">
        <v>2161</v>
      </c>
      <c r="B279" s="13"/>
      <c r="C279" s="13"/>
      <c r="D279" s="13" t="s">
        <v>2162</v>
      </c>
      <c r="E279" s="14">
        <v>643.13</v>
      </c>
    </row>
    <row r="280" spans="1:5">
      <c r="A280" s="13" t="s">
        <v>2163</v>
      </c>
      <c r="B280" s="13"/>
      <c r="C280" s="13"/>
      <c r="D280" s="13" t="s">
        <v>2164</v>
      </c>
      <c r="E280" s="14">
        <v>4952.38</v>
      </c>
    </row>
    <row r="281" spans="1:5">
      <c r="A281" s="13" t="s">
        <v>2165</v>
      </c>
      <c r="B281" s="13"/>
      <c r="C281" s="13"/>
      <c r="D281" s="13" t="s">
        <v>2166</v>
      </c>
      <c r="E281" s="14">
        <v>968.63</v>
      </c>
    </row>
    <row r="282" spans="1:5">
      <c r="A282" s="13" t="s">
        <v>2167</v>
      </c>
      <c r="B282" s="13"/>
      <c r="C282" s="13"/>
      <c r="D282" s="13" t="s">
        <v>2166</v>
      </c>
      <c r="E282" s="14">
        <v>968.63</v>
      </c>
    </row>
    <row r="283" spans="1:5">
      <c r="A283" s="13" t="s">
        <v>2168</v>
      </c>
      <c r="B283" s="13"/>
      <c r="C283" s="13"/>
      <c r="D283" s="13" t="s">
        <v>234</v>
      </c>
      <c r="E283" s="14">
        <v>49722.35</v>
      </c>
    </row>
    <row r="284" spans="1:5">
      <c r="A284" s="13" t="s">
        <v>2169</v>
      </c>
      <c r="B284" s="13"/>
      <c r="C284" s="13"/>
      <c r="D284" s="13" t="s">
        <v>2170</v>
      </c>
      <c r="E284" s="14">
        <v>27963.86</v>
      </c>
    </row>
    <row r="285" spans="1:5">
      <c r="A285" s="13" t="s">
        <v>2171</v>
      </c>
      <c r="B285" s="13"/>
      <c r="C285" s="13"/>
      <c r="D285" s="13" t="s">
        <v>1693</v>
      </c>
      <c r="E285" s="14">
        <v>162.56</v>
      </c>
    </row>
    <row r="286" spans="1:5">
      <c r="A286" s="13" t="s">
        <v>2172</v>
      </c>
      <c r="B286" s="13"/>
      <c r="C286" s="13"/>
      <c r="D286" s="13" t="s">
        <v>1715</v>
      </c>
      <c r="E286" s="14">
        <v>1840.26</v>
      </c>
    </row>
    <row r="287" spans="1:5">
      <c r="A287" s="13" t="s">
        <v>2173</v>
      </c>
      <c r="B287" s="13"/>
      <c r="C287" s="13"/>
      <c r="D287" s="13" t="s">
        <v>2174</v>
      </c>
      <c r="E287" s="14">
        <v>206.8</v>
      </c>
    </row>
    <row r="288" spans="1:5">
      <c r="A288" s="13" t="s">
        <v>2175</v>
      </c>
      <c r="B288" s="13"/>
      <c r="C288" s="13"/>
      <c r="D288" s="13" t="s">
        <v>2176</v>
      </c>
      <c r="E288" s="14">
        <v>737.49</v>
      </c>
    </row>
    <row r="289" spans="1:5">
      <c r="A289" s="13" t="s">
        <v>2177</v>
      </c>
      <c r="B289" s="13"/>
      <c r="C289" s="13"/>
      <c r="D289" s="13" t="s">
        <v>2178</v>
      </c>
      <c r="E289" s="14">
        <v>59.2</v>
      </c>
    </row>
    <row r="290" spans="1:5">
      <c r="A290" s="13" t="s">
        <v>2179</v>
      </c>
      <c r="B290" s="13"/>
      <c r="C290" s="13"/>
      <c r="D290" s="13" t="s">
        <v>2180</v>
      </c>
      <c r="E290" s="14">
        <v>109.09</v>
      </c>
    </row>
    <row r="291" spans="1:5">
      <c r="A291" s="13" t="s">
        <v>2181</v>
      </c>
      <c r="B291" s="13"/>
      <c r="C291" s="13"/>
      <c r="D291" s="13" t="s">
        <v>2182</v>
      </c>
      <c r="E291" s="14">
        <v>7883.22</v>
      </c>
    </row>
    <row r="292" spans="1:5">
      <c r="A292" s="13" t="s">
        <v>2183</v>
      </c>
      <c r="B292" s="13"/>
      <c r="C292" s="13"/>
      <c r="D292" s="13" t="s">
        <v>2184</v>
      </c>
      <c r="E292" s="14">
        <v>4265.31</v>
      </c>
    </row>
    <row r="293" spans="1:5">
      <c r="A293" s="13" t="s">
        <v>2185</v>
      </c>
      <c r="B293" s="13"/>
      <c r="C293" s="13"/>
      <c r="D293" s="13" t="s">
        <v>2186</v>
      </c>
      <c r="E293" s="14">
        <v>233.77</v>
      </c>
    </row>
    <row r="294" spans="1:5">
      <c r="A294" s="13" t="s">
        <v>2187</v>
      </c>
      <c r="B294" s="13"/>
      <c r="C294" s="13"/>
      <c r="D294" s="13" t="s">
        <v>2188</v>
      </c>
      <c r="E294" s="14">
        <v>878.93</v>
      </c>
    </row>
    <row r="295" spans="1:5">
      <c r="A295" s="13" t="s">
        <v>2189</v>
      </c>
      <c r="B295" s="13"/>
      <c r="C295" s="13"/>
      <c r="D295" s="13" t="s">
        <v>2190</v>
      </c>
      <c r="E295" s="14">
        <v>50</v>
      </c>
    </row>
    <row r="296" spans="1:5">
      <c r="A296" s="13" t="s">
        <v>2191</v>
      </c>
      <c r="B296" s="13"/>
      <c r="C296" s="13"/>
      <c r="D296" s="13" t="s">
        <v>2192</v>
      </c>
      <c r="E296" s="14">
        <v>2687.23</v>
      </c>
    </row>
    <row r="297" spans="1:5">
      <c r="A297" s="13" t="s">
        <v>2193</v>
      </c>
      <c r="B297" s="13"/>
      <c r="C297" s="13"/>
      <c r="D297" s="13" t="s">
        <v>2194</v>
      </c>
      <c r="E297" s="14">
        <v>5756.68</v>
      </c>
    </row>
    <row r="298" spans="1:5">
      <c r="A298" s="13" t="s">
        <v>2195</v>
      </c>
      <c r="B298" s="13"/>
      <c r="C298" s="13"/>
      <c r="D298" s="13" t="s">
        <v>2196</v>
      </c>
      <c r="E298" s="14">
        <v>3093.32</v>
      </c>
    </row>
    <row r="299" spans="1:5">
      <c r="A299" s="13" t="s">
        <v>2197</v>
      </c>
      <c r="B299" s="13"/>
      <c r="C299" s="13"/>
      <c r="D299" s="13" t="s">
        <v>2198</v>
      </c>
      <c r="E299" s="14">
        <v>868.88</v>
      </c>
    </row>
    <row r="300" spans="1:5">
      <c r="A300" s="13" t="s">
        <v>2199</v>
      </c>
      <c r="B300" s="13"/>
      <c r="C300" s="13"/>
      <c r="D300" s="13" t="s">
        <v>2200</v>
      </c>
      <c r="E300" s="14">
        <v>752.07</v>
      </c>
    </row>
    <row r="301" spans="1:5">
      <c r="A301" s="13" t="s">
        <v>2201</v>
      </c>
      <c r="B301" s="13"/>
      <c r="C301" s="13"/>
      <c r="D301" s="13" t="s">
        <v>2202</v>
      </c>
      <c r="E301" s="14">
        <v>15</v>
      </c>
    </row>
    <row r="302" spans="1:5">
      <c r="A302" s="13" t="s">
        <v>2203</v>
      </c>
      <c r="B302" s="13"/>
      <c r="C302" s="13"/>
      <c r="D302" s="13" t="s">
        <v>2204</v>
      </c>
      <c r="E302" s="14">
        <v>60.01</v>
      </c>
    </row>
    <row r="303" spans="1:5">
      <c r="A303" s="13" t="s">
        <v>2205</v>
      </c>
      <c r="B303" s="13"/>
      <c r="C303" s="13"/>
      <c r="D303" s="13" t="s">
        <v>2206</v>
      </c>
      <c r="E303" s="14">
        <v>3</v>
      </c>
    </row>
    <row r="304" spans="1:5">
      <c r="A304" s="13" t="s">
        <v>2207</v>
      </c>
      <c r="B304" s="13"/>
      <c r="C304" s="13"/>
      <c r="D304" s="13" t="s">
        <v>2208</v>
      </c>
      <c r="E304" s="14">
        <v>8</v>
      </c>
    </row>
    <row r="305" spans="1:5">
      <c r="A305" s="13" t="s">
        <v>2209</v>
      </c>
      <c r="B305" s="13"/>
      <c r="C305" s="13"/>
      <c r="D305" s="13" t="s">
        <v>2210</v>
      </c>
      <c r="E305" s="14">
        <v>5.55</v>
      </c>
    </row>
    <row r="306" spans="1:5">
      <c r="A306" s="13" t="s">
        <v>2211</v>
      </c>
      <c r="B306" s="13"/>
      <c r="C306" s="13"/>
      <c r="D306" s="13" t="s">
        <v>2212</v>
      </c>
      <c r="E306" s="14">
        <v>25.25</v>
      </c>
    </row>
    <row r="307" spans="1:5">
      <c r="A307" s="13" t="s">
        <v>2213</v>
      </c>
      <c r="B307" s="13"/>
      <c r="C307" s="13"/>
      <c r="D307" s="13" t="s">
        <v>2214</v>
      </c>
      <c r="E307" s="14">
        <v>15818.29</v>
      </c>
    </row>
    <row r="308" spans="1:5">
      <c r="A308" s="13" t="s">
        <v>2215</v>
      </c>
      <c r="B308" s="13"/>
      <c r="C308" s="13"/>
      <c r="D308" s="13" t="s">
        <v>1693</v>
      </c>
      <c r="E308" s="14">
        <v>82.2</v>
      </c>
    </row>
    <row r="309" spans="1:5">
      <c r="A309" s="13" t="s">
        <v>2216</v>
      </c>
      <c r="B309" s="13"/>
      <c r="C309" s="13"/>
      <c r="D309" s="13" t="s">
        <v>2217</v>
      </c>
      <c r="E309" s="14">
        <v>67.29</v>
      </c>
    </row>
    <row r="310" spans="1:5">
      <c r="A310" s="13" t="s">
        <v>2218</v>
      </c>
      <c r="B310" s="13"/>
      <c r="C310" s="13"/>
      <c r="D310" s="13" t="s">
        <v>2219</v>
      </c>
      <c r="E310" s="14">
        <v>4801</v>
      </c>
    </row>
    <row r="311" spans="1:5">
      <c r="A311" s="13" t="s">
        <v>2220</v>
      </c>
      <c r="B311" s="13"/>
      <c r="C311" s="13"/>
      <c r="D311" s="13" t="s">
        <v>2221</v>
      </c>
      <c r="E311" s="14">
        <v>32.54</v>
      </c>
    </row>
    <row r="312" spans="1:5">
      <c r="A312" s="13" t="s">
        <v>2222</v>
      </c>
      <c r="B312" s="13"/>
      <c r="C312" s="13"/>
      <c r="D312" s="13" t="s">
        <v>2223</v>
      </c>
      <c r="E312" s="14">
        <v>4.4</v>
      </c>
    </row>
    <row r="313" spans="1:5">
      <c r="A313" s="13" t="s">
        <v>2224</v>
      </c>
      <c r="B313" s="13"/>
      <c r="C313" s="13"/>
      <c r="D313" s="13" t="s">
        <v>2225</v>
      </c>
      <c r="E313" s="14">
        <v>10</v>
      </c>
    </row>
    <row r="314" spans="1:5">
      <c r="A314" s="13" t="s">
        <v>2226</v>
      </c>
      <c r="B314" s="13"/>
      <c r="C314" s="13"/>
      <c r="D314" s="13" t="s">
        <v>2227</v>
      </c>
      <c r="E314" s="14">
        <v>346.81</v>
      </c>
    </row>
    <row r="315" spans="1:5">
      <c r="A315" s="13" t="s">
        <v>2228</v>
      </c>
      <c r="B315" s="13"/>
      <c r="C315" s="13"/>
      <c r="D315" s="13" t="s">
        <v>2229</v>
      </c>
      <c r="E315" s="14">
        <v>2021</v>
      </c>
    </row>
    <row r="316" spans="1:5">
      <c r="A316" s="13" t="s">
        <v>2230</v>
      </c>
      <c r="B316" s="13"/>
      <c r="C316" s="13"/>
      <c r="D316" s="13" t="s">
        <v>2231</v>
      </c>
      <c r="E316" s="14">
        <v>1400</v>
      </c>
    </row>
    <row r="317" spans="1:5">
      <c r="A317" s="13" t="s">
        <v>2232</v>
      </c>
      <c r="B317" s="13"/>
      <c r="C317" s="13"/>
      <c r="D317" s="13" t="s">
        <v>2233</v>
      </c>
      <c r="E317" s="14">
        <v>39.37</v>
      </c>
    </row>
    <row r="318" spans="1:5">
      <c r="A318" s="13" t="s">
        <v>2234</v>
      </c>
      <c r="B318" s="13"/>
      <c r="C318" s="13"/>
      <c r="D318" s="13" t="s">
        <v>2235</v>
      </c>
      <c r="E318" s="14">
        <v>7013.68</v>
      </c>
    </row>
    <row r="319" spans="1:5">
      <c r="A319" s="13" t="s">
        <v>2236</v>
      </c>
      <c r="B319" s="13"/>
      <c r="C319" s="13"/>
      <c r="D319" s="13" t="s">
        <v>2237</v>
      </c>
      <c r="E319" s="14">
        <v>3623.15</v>
      </c>
    </row>
    <row r="320" spans="1:5">
      <c r="A320" s="13" t="s">
        <v>2238</v>
      </c>
      <c r="B320" s="13"/>
      <c r="C320" s="13"/>
      <c r="D320" s="13" t="s">
        <v>2239</v>
      </c>
      <c r="E320" s="14">
        <v>329.41</v>
      </c>
    </row>
    <row r="321" spans="1:5">
      <c r="A321" s="13" t="s">
        <v>2240</v>
      </c>
      <c r="B321" s="13"/>
      <c r="C321" s="13"/>
      <c r="D321" s="13" t="s">
        <v>2241</v>
      </c>
      <c r="E321" s="14">
        <v>100</v>
      </c>
    </row>
    <row r="322" spans="1:5">
      <c r="A322" s="13" t="s">
        <v>2242</v>
      </c>
      <c r="B322" s="13"/>
      <c r="C322" s="13"/>
      <c r="D322" s="13" t="s">
        <v>2243</v>
      </c>
      <c r="E322" s="14">
        <v>86.33</v>
      </c>
    </row>
    <row r="323" spans="1:5">
      <c r="A323" s="13" t="s">
        <v>2244</v>
      </c>
      <c r="B323" s="13"/>
      <c r="C323" s="13"/>
      <c r="D323" s="13" t="s">
        <v>2245</v>
      </c>
      <c r="E323" s="14">
        <v>15.01</v>
      </c>
    </row>
    <row r="324" spans="1:5">
      <c r="A324" s="13" t="s">
        <v>2246</v>
      </c>
      <c r="B324" s="13"/>
      <c r="C324" s="13"/>
      <c r="D324" s="13" t="s">
        <v>1715</v>
      </c>
      <c r="E324" s="14">
        <v>113.55</v>
      </c>
    </row>
    <row r="325" spans="1:5">
      <c r="A325" s="13" t="s">
        <v>2247</v>
      </c>
      <c r="B325" s="13"/>
      <c r="C325" s="13"/>
      <c r="D325" s="13" t="s">
        <v>2248</v>
      </c>
      <c r="E325" s="14">
        <v>2978.85</v>
      </c>
    </row>
    <row r="326" spans="1:5">
      <c r="A326" s="13" t="s">
        <v>2249</v>
      </c>
      <c r="B326" s="13"/>
      <c r="C326" s="13"/>
      <c r="D326" s="13" t="s">
        <v>2250</v>
      </c>
      <c r="E326" s="14">
        <v>1267.66</v>
      </c>
    </row>
    <row r="327" spans="1:5">
      <c r="A327" s="13" t="s">
        <v>2251</v>
      </c>
      <c r="B327" s="13"/>
      <c r="C327" s="13"/>
      <c r="D327" s="13" t="s">
        <v>2252</v>
      </c>
      <c r="E327" s="14">
        <v>225</v>
      </c>
    </row>
    <row r="328" spans="1:5">
      <c r="A328" s="13" t="s">
        <v>2253</v>
      </c>
      <c r="B328" s="13"/>
      <c r="C328" s="13"/>
      <c r="D328" s="13" t="s">
        <v>2254</v>
      </c>
      <c r="E328" s="14">
        <v>374.52</v>
      </c>
    </row>
    <row r="329" spans="1:5">
      <c r="A329" s="13" t="s">
        <v>2255</v>
      </c>
      <c r="B329" s="13"/>
      <c r="C329" s="13"/>
      <c r="D329" s="13" t="s">
        <v>2256</v>
      </c>
      <c r="E329" s="14">
        <v>659.32</v>
      </c>
    </row>
    <row r="330" spans="1:5">
      <c r="A330" s="13" t="s">
        <v>2257</v>
      </c>
      <c r="B330" s="13"/>
      <c r="C330" s="13"/>
      <c r="D330" s="13" t="s">
        <v>2258</v>
      </c>
      <c r="E330" s="14">
        <v>8.82</v>
      </c>
    </row>
    <row r="331" spans="1:5">
      <c r="A331" s="13" t="s">
        <v>2259</v>
      </c>
      <c r="B331" s="13"/>
      <c r="C331" s="13"/>
      <c r="D331" s="13" t="s">
        <v>2260</v>
      </c>
      <c r="E331" s="14">
        <v>180.51</v>
      </c>
    </row>
    <row r="332" spans="1:5">
      <c r="A332" s="13" t="s">
        <v>2261</v>
      </c>
      <c r="B332" s="13"/>
      <c r="C332" s="13"/>
      <c r="D332" s="13" t="s">
        <v>2262</v>
      </c>
      <c r="E332" s="14">
        <v>180.51</v>
      </c>
    </row>
    <row r="333" spans="1:5">
      <c r="A333" s="13" t="s">
        <v>2263</v>
      </c>
      <c r="B333" s="13"/>
      <c r="C333" s="13"/>
      <c r="D333" s="13" t="s">
        <v>235</v>
      </c>
      <c r="E333" s="14">
        <v>7977.53</v>
      </c>
    </row>
    <row r="334" spans="1:5">
      <c r="A334" s="13" t="s">
        <v>2264</v>
      </c>
      <c r="B334" s="13"/>
      <c r="C334" s="13"/>
      <c r="D334" s="13" t="s">
        <v>2265</v>
      </c>
      <c r="E334" s="14">
        <v>7952.53</v>
      </c>
    </row>
    <row r="335" spans="1:5">
      <c r="A335" s="13" t="s">
        <v>2266</v>
      </c>
      <c r="B335" s="13"/>
      <c r="C335" s="13"/>
      <c r="D335" s="13" t="s">
        <v>1693</v>
      </c>
      <c r="E335" s="14">
        <v>168.56</v>
      </c>
    </row>
    <row r="336" spans="1:5">
      <c r="A336" s="13" t="s">
        <v>2267</v>
      </c>
      <c r="B336" s="13"/>
      <c r="C336" s="13"/>
      <c r="D336" s="13" t="s">
        <v>1778</v>
      </c>
      <c r="E336" s="14">
        <v>106.11</v>
      </c>
    </row>
    <row r="337" spans="1:5">
      <c r="A337" s="13" t="s">
        <v>2268</v>
      </c>
      <c r="B337" s="13"/>
      <c r="C337" s="13"/>
      <c r="D337" s="13" t="s">
        <v>2269</v>
      </c>
      <c r="E337" s="14">
        <v>3835.32</v>
      </c>
    </row>
    <row r="338" spans="1:5">
      <c r="A338" s="13" t="s">
        <v>2270</v>
      </c>
      <c r="B338" s="13"/>
      <c r="C338" s="13"/>
      <c r="D338" s="13" t="s">
        <v>2271</v>
      </c>
      <c r="E338" s="14">
        <v>3842.54</v>
      </c>
    </row>
    <row r="339" spans="1:5">
      <c r="A339" s="13" t="s">
        <v>2272</v>
      </c>
      <c r="B339" s="13"/>
      <c r="C339" s="13"/>
      <c r="D339" s="13" t="s">
        <v>2273</v>
      </c>
      <c r="E339" s="14">
        <v>25</v>
      </c>
    </row>
    <row r="340" spans="1:5">
      <c r="A340" s="13" t="s">
        <v>2274</v>
      </c>
      <c r="B340" s="13"/>
      <c r="C340" s="13"/>
      <c r="D340" s="13" t="s">
        <v>2273</v>
      </c>
      <c r="E340" s="14">
        <v>25</v>
      </c>
    </row>
    <row r="341" spans="1:5">
      <c r="A341" s="13" t="s">
        <v>2275</v>
      </c>
      <c r="B341" s="13"/>
      <c r="C341" s="13"/>
      <c r="D341" s="13" t="s">
        <v>236</v>
      </c>
      <c r="E341" s="14">
        <v>5213.45</v>
      </c>
    </row>
    <row r="342" spans="1:5">
      <c r="A342" s="13" t="s">
        <v>2276</v>
      </c>
      <c r="B342" s="13"/>
      <c r="C342" s="13"/>
      <c r="D342" s="13" t="s">
        <v>2277</v>
      </c>
      <c r="E342" s="14">
        <v>453.92</v>
      </c>
    </row>
    <row r="343" spans="1:5">
      <c r="A343" s="13" t="s">
        <v>2278</v>
      </c>
      <c r="B343" s="13"/>
      <c r="C343" s="13"/>
      <c r="D343" s="13" t="s">
        <v>1693</v>
      </c>
      <c r="E343" s="14">
        <v>159.96</v>
      </c>
    </row>
    <row r="344" spans="1:5">
      <c r="A344" s="13" t="s">
        <v>2279</v>
      </c>
      <c r="B344" s="13"/>
      <c r="C344" s="13"/>
      <c r="D344" s="13" t="s">
        <v>2280</v>
      </c>
      <c r="E344" s="14">
        <v>293.96</v>
      </c>
    </row>
    <row r="345" spans="1:5">
      <c r="A345" s="13" t="s">
        <v>2281</v>
      </c>
      <c r="B345" s="13"/>
      <c r="C345" s="13"/>
      <c r="D345" s="13" t="s">
        <v>2282</v>
      </c>
      <c r="E345" s="14">
        <v>4421.53</v>
      </c>
    </row>
    <row r="346" spans="1:5">
      <c r="A346" s="13" t="s">
        <v>2283</v>
      </c>
      <c r="B346" s="13"/>
      <c r="C346" s="13"/>
      <c r="D346" s="13" t="s">
        <v>2284</v>
      </c>
      <c r="E346" s="14">
        <v>4421.53</v>
      </c>
    </row>
    <row r="347" spans="1:5">
      <c r="A347" s="13" t="s">
        <v>2285</v>
      </c>
      <c r="B347" s="13"/>
      <c r="C347" s="13"/>
      <c r="D347" s="13" t="s">
        <v>2286</v>
      </c>
      <c r="E347" s="14">
        <v>338</v>
      </c>
    </row>
    <row r="348" spans="1:5">
      <c r="A348" s="13" t="s">
        <v>2287</v>
      </c>
      <c r="B348" s="13"/>
      <c r="C348" s="13"/>
      <c r="D348" s="13" t="s">
        <v>2286</v>
      </c>
      <c r="E348" s="14">
        <v>338</v>
      </c>
    </row>
    <row r="349" spans="1:5">
      <c r="A349" s="13" t="s">
        <v>2288</v>
      </c>
      <c r="B349" s="13"/>
      <c r="C349" s="13"/>
      <c r="D349" s="13" t="s">
        <v>1183</v>
      </c>
      <c r="E349" s="14">
        <v>134.04</v>
      </c>
    </row>
    <row r="350" spans="1:5">
      <c r="A350" s="13" t="s">
        <v>2289</v>
      </c>
      <c r="B350" s="13"/>
      <c r="C350" s="13"/>
      <c r="D350" s="13" t="s">
        <v>2290</v>
      </c>
      <c r="E350" s="14">
        <v>130.24</v>
      </c>
    </row>
    <row r="351" spans="1:5">
      <c r="A351" s="13" t="s">
        <v>2291</v>
      </c>
      <c r="B351" s="13"/>
      <c r="C351" s="13"/>
      <c r="D351" s="13" t="s">
        <v>1693</v>
      </c>
      <c r="E351" s="14">
        <v>104.88</v>
      </c>
    </row>
    <row r="352" spans="1:5">
      <c r="A352" s="13" t="s">
        <v>2292</v>
      </c>
      <c r="B352" s="13"/>
      <c r="C352" s="13"/>
      <c r="D352" s="13" t="s">
        <v>2293</v>
      </c>
      <c r="E352" s="14">
        <v>25.36</v>
      </c>
    </row>
    <row r="353" spans="1:5">
      <c r="A353" s="13" t="s">
        <v>2294</v>
      </c>
      <c r="B353" s="13"/>
      <c r="C353" s="13"/>
      <c r="D353" s="13" t="s">
        <v>2295</v>
      </c>
      <c r="E353" s="14">
        <v>3.8</v>
      </c>
    </row>
    <row r="354" spans="1:5">
      <c r="A354" s="13" t="s">
        <v>2296</v>
      </c>
      <c r="B354" s="13"/>
      <c r="C354" s="13"/>
      <c r="D354" s="13" t="s">
        <v>2297</v>
      </c>
      <c r="E354" s="14">
        <v>3.8</v>
      </c>
    </row>
    <row r="355" spans="1:5">
      <c r="A355" s="13" t="s">
        <v>2298</v>
      </c>
      <c r="B355" s="13"/>
      <c r="C355" s="13"/>
      <c r="D355" s="13" t="s">
        <v>237</v>
      </c>
      <c r="E355" s="14">
        <v>5722.75</v>
      </c>
    </row>
    <row r="356" spans="1:5">
      <c r="A356" s="13" t="s">
        <v>2299</v>
      </c>
      <c r="B356" s="13"/>
      <c r="C356" s="13"/>
      <c r="D356" s="13" t="s">
        <v>2300</v>
      </c>
      <c r="E356" s="14">
        <v>5722.75</v>
      </c>
    </row>
    <row r="357" spans="1:5">
      <c r="A357" s="13" t="s">
        <v>2301</v>
      </c>
      <c r="B357" s="13"/>
      <c r="C357" s="13"/>
      <c r="D357" s="13" t="s">
        <v>1693</v>
      </c>
      <c r="E357" s="14">
        <v>126.41</v>
      </c>
    </row>
    <row r="358" spans="1:5">
      <c r="A358" s="13" t="s">
        <v>2302</v>
      </c>
      <c r="B358" s="13"/>
      <c r="C358" s="13"/>
      <c r="D358" s="13" t="s">
        <v>2303</v>
      </c>
      <c r="E358" s="14">
        <v>6.8</v>
      </c>
    </row>
    <row r="359" spans="1:5">
      <c r="A359" s="13" t="s">
        <v>2304</v>
      </c>
      <c r="B359" s="13"/>
      <c r="C359" s="13"/>
      <c r="D359" s="13" t="s">
        <v>2305</v>
      </c>
      <c r="E359" s="14">
        <v>156.9</v>
      </c>
    </row>
    <row r="360" spans="1:5">
      <c r="A360" s="13" t="s">
        <v>2306</v>
      </c>
      <c r="B360" s="13"/>
      <c r="C360" s="13"/>
      <c r="D360" s="13" t="s">
        <v>1715</v>
      </c>
      <c r="E360" s="14">
        <v>1154.65</v>
      </c>
    </row>
    <row r="361" spans="1:5">
      <c r="A361" s="13" t="s">
        <v>2307</v>
      </c>
      <c r="B361" s="13"/>
      <c r="C361" s="13"/>
      <c r="D361" s="13" t="s">
        <v>2308</v>
      </c>
      <c r="E361" s="14">
        <v>4277.99</v>
      </c>
    </row>
    <row r="362" spans="1:5">
      <c r="A362" s="13" t="s">
        <v>2309</v>
      </c>
      <c r="B362" s="13"/>
      <c r="C362" s="13"/>
      <c r="D362" s="13" t="s">
        <v>238</v>
      </c>
      <c r="E362" s="14">
        <v>6406.3</v>
      </c>
    </row>
    <row r="363" spans="1:5">
      <c r="A363" s="13" t="s">
        <v>2310</v>
      </c>
      <c r="B363" s="13"/>
      <c r="C363" s="13"/>
      <c r="D363" s="13" t="s">
        <v>2311</v>
      </c>
      <c r="E363" s="14">
        <v>869.63</v>
      </c>
    </row>
    <row r="364" spans="1:5">
      <c r="A364" s="13" t="s">
        <v>2312</v>
      </c>
      <c r="B364" s="13"/>
      <c r="C364" s="13"/>
      <c r="D364" s="13" t="s">
        <v>2313</v>
      </c>
      <c r="E364" s="14">
        <v>3</v>
      </c>
    </row>
    <row r="365" spans="1:5">
      <c r="A365" s="13" t="s">
        <v>2314</v>
      </c>
      <c r="B365" s="13"/>
      <c r="C365" s="13"/>
      <c r="D365" s="13" t="s">
        <v>2315</v>
      </c>
      <c r="E365" s="14">
        <v>1.85</v>
      </c>
    </row>
    <row r="366" spans="1:5">
      <c r="A366" s="13" t="s">
        <v>2316</v>
      </c>
      <c r="B366" s="13"/>
      <c r="C366" s="13"/>
      <c r="D366" s="13" t="s">
        <v>2317</v>
      </c>
      <c r="E366" s="14">
        <v>864.78</v>
      </c>
    </row>
    <row r="367" spans="1:5">
      <c r="A367" s="13" t="s">
        <v>2318</v>
      </c>
      <c r="B367" s="13"/>
      <c r="C367" s="13"/>
      <c r="D367" s="13" t="s">
        <v>2319</v>
      </c>
      <c r="E367" s="14">
        <v>5536.67</v>
      </c>
    </row>
    <row r="368" spans="1:5">
      <c r="A368" s="13" t="s">
        <v>2320</v>
      </c>
      <c r="B368" s="13"/>
      <c r="C368" s="13"/>
      <c r="D368" s="13" t="s">
        <v>2321</v>
      </c>
      <c r="E368" s="14">
        <v>5536.67</v>
      </c>
    </row>
    <row r="369" spans="1:5">
      <c r="A369" s="13" t="s">
        <v>2322</v>
      </c>
      <c r="B369" s="13"/>
      <c r="C369" s="13"/>
      <c r="D369" s="13" t="s">
        <v>240</v>
      </c>
      <c r="E369" s="14">
        <v>601.24</v>
      </c>
    </row>
    <row r="370" spans="1:5">
      <c r="A370" s="13" t="s">
        <v>2323</v>
      </c>
      <c r="B370" s="13"/>
      <c r="C370" s="13"/>
      <c r="D370" s="13" t="s">
        <v>2324</v>
      </c>
      <c r="E370" s="14">
        <v>486.73</v>
      </c>
    </row>
    <row r="371" spans="1:5">
      <c r="A371" s="13" t="s">
        <v>2325</v>
      </c>
      <c r="B371" s="13"/>
      <c r="C371" s="13"/>
      <c r="D371" s="13" t="s">
        <v>1693</v>
      </c>
      <c r="E371" s="14">
        <v>70.7</v>
      </c>
    </row>
    <row r="372" spans="1:5">
      <c r="A372" s="13" t="s">
        <v>2326</v>
      </c>
      <c r="B372" s="13"/>
      <c r="C372" s="13"/>
      <c r="D372" s="13" t="s">
        <v>1715</v>
      </c>
      <c r="E372" s="14">
        <v>285.1</v>
      </c>
    </row>
    <row r="373" spans="1:5">
      <c r="A373" s="13" t="s">
        <v>2327</v>
      </c>
      <c r="B373" s="13"/>
      <c r="C373" s="13"/>
      <c r="D373" s="13" t="s">
        <v>2328</v>
      </c>
      <c r="E373" s="14">
        <v>130.93</v>
      </c>
    </row>
    <row r="374" spans="1:5">
      <c r="A374" s="13" t="s">
        <v>2329</v>
      </c>
      <c r="B374" s="13"/>
      <c r="C374" s="13"/>
      <c r="D374" s="13" t="s">
        <v>2330</v>
      </c>
      <c r="E374" s="14">
        <v>21.87</v>
      </c>
    </row>
    <row r="375" spans="1:5">
      <c r="A375" s="13" t="s">
        <v>2331</v>
      </c>
      <c r="B375" s="13"/>
      <c r="C375" s="13"/>
      <c r="D375" s="13" t="s">
        <v>2332</v>
      </c>
      <c r="E375" s="14">
        <v>21.87</v>
      </c>
    </row>
    <row r="376" spans="1:5">
      <c r="A376" s="13" t="s">
        <v>2333</v>
      </c>
      <c r="B376" s="13"/>
      <c r="C376" s="13"/>
      <c r="D376" s="13" t="s">
        <v>2334</v>
      </c>
      <c r="E376" s="14">
        <v>92.64</v>
      </c>
    </row>
    <row r="377" spans="1:5">
      <c r="A377" s="13" t="s">
        <v>2335</v>
      </c>
      <c r="B377" s="13"/>
      <c r="C377" s="13"/>
      <c r="D377" s="13" t="s">
        <v>2336</v>
      </c>
      <c r="E377" s="14">
        <v>50.64</v>
      </c>
    </row>
    <row r="378" spans="1:5">
      <c r="A378" s="13" t="s">
        <v>2337</v>
      </c>
      <c r="B378" s="13"/>
      <c r="C378" s="13"/>
      <c r="D378" s="13" t="s">
        <v>2338</v>
      </c>
      <c r="E378" s="14">
        <v>42</v>
      </c>
    </row>
    <row r="379" spans="1:5">
      <c r="A379" s="13" t="s">
        <v>2339</v>
      </c>
      <c r="B379" s="13"/>
      <c r="C379" s="13"/>
      <c r="D379" s="13" t="s">
        <v>121</v>
      </c>
      <c r="E379" s="14">
        <v>248.8</v>
      </c>
    </row>
    <row r="380" spans="1:5">
      <c r="A380" s="13" t="s">
        <v>2340</v>
      </c>
      <c r="B380" s="13"/>
      <c r="C380" s="13"/>
      <c r="D380" s="13" t="s">
        <v>121</v>
      </c>
      <c r="E380" s="14">
        <v>248.8</v>
      </c>
    </row>
    <row r="381" spans="1:5">
      <c r="A381" s="13" t="s">
        <v>2341</v>
      </c>
      <c r="B381" s="13"/>
      <c r="C381" s="13"/>
      <c r="D381" s="13" t="s">
        <v>121</v>
      </c>
      <c r="E381" s="14">
        <v>248.8</v>
      </c>
    </row>
    <row r="382" spans="1:5">
      <c r="A382" s="15" t="s">
        <v>2342</v>
      </c>
      <c r="B382" s="15"/>
      <c r="C382" s="15"/>
      <c r="D382" s="15"/>
      <c r="E382" s="15"/>
    </row>
    <row r="383" spans="1:5">
      <c r="A383" s="16" t="s">
        <v>2343</v>
      </c>
      <c r="B383" s="16"/>
      <c r="C383" s="16"/>
      <c r="D383" s="16"/>
      <c r="E383" s="16"/>
    </row>
    <row r="384" spans="1:5">
      <c r="A384" s="16" t="s">
        <v>2344</v>
      </c>
      <c r="B384" s="16"/>
      <c r="C384" s="16"/>
      <c r="D384" s="16"/>
      <c r="E384" s="16"/>
    </row>
  </sheetData>
  <mergeCells count="379">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D4:D6"/>
    <mergeCell ref="E4:E6"/>
    <mergeCell ref="A4:C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8" sqref="A8:D8"/>
    </sheetView>
  </sheetViews>
  <sheetFormatPr defaultColWidth="8.88888888888889" defaultRowHeight="14.4" outlineLevelCol="4"/>
  <cols>
    <col min="1" max="2" width="3.75" style="1" customWidth="1"/>
    <col min="3" max="3" width="6.66666666666667" style="1" customWidth="1"/>
    <col min="4" max="4" width="52" style="1" customWidth="1"/>
    <col min="5" max="5" width="27.4444444444444" style="1" customWidth="1"/>
  </cols>
  <sheetData>
    <row r="1" ht="46" customHeight="1" spans="1:5">
      <c r="A1" s="2" t="s">
        <v>2345</v>
      </c>
      <c r="B1" s="2"/>
      <c r="C1" s="2"/>
      <c r="D1" s="2"/>
      <c r="E1" s="2"/>
    </row>
    <row r="2" ht="22" customHeight="1" spans="1:5">
      <c r="A2" s="4"/>
      <c r="B2" s="4"/>
      <c r="C2" s="4"/>
      <c r="D2" s="4"/>
      <c r="E2" s="5" t="s">
        <v>128</v>
      </c>
    </row>
    <row r="3" spans="1:5">
      <c r="A3" s="6" t="s">
        <v>264</v>
      </c>
      <c r="B3" s="6"/>
      <c r="C3" s="6"/>
      <c r="D3" s="6"/>
      <c r="E3" s="7" t="s">
        <v>2346</v>
      </c>
    </row>
    <row r="4" spans="1:5">
      <c r="A4" s="8" t="s">
        <v>1685</v>
      </c>
      <c r="B4" s="8"/>
      <c r="C4" s="8"/>
      <c r="D4" s="9" t="s">
        <v>63</v>
      </c>
      <c r="E4" s="8"/>
    </row>
    <row r="5" spans="1:5">
      <c r="A5" s="8"/>
      <c r="B5" s="8"/>
      <c r="C5" s="8"/>
      <c r="D5" s="9"/>
      <c r="E5" s="8"/>
    </row>
    <row r="6" spans="1:5">
      <c r="A6" s="10"/>
      <c r="B6" s="10"/>
      <c r="C6" s="10"/>
      <c r="D6" s="11"/>
      <c r="E6" s="8"/>
    </row>
    <row r="7" spans="1:5">
      <c r="A7" s="9" t="s">
        <v>1687</v>
      </c>
      <c r="B7" s="9"/>
      <c r="C7" s="9"/>
      <c r="D7" s="9"/>
      <c r="E7" s="9" t="s">
        <v>2347</v>
      </c>
    </row>
    <row r="8" spans="1:5">
      <c r="A8" s="9" t="s">
        <v>344</v>
      </c>
      <c r="B8" s="9"/>
      <c r="C8" s="9"/>
      <c r="D8" s="9"/>
      <c r="E8" s="12">
        <v>25337.66</v>
      </c>
    </row>
    <row r="9" spans="1:5">
      <c r="A9" s="13" t="s">
        <v>1921</v>
      </c>
      <c r="B9" s="13"/>
      <c r="C9" s="13"/>
      <c r="D9" s="13" t="s">
        <v>229</v>
      </c>
      <c r="E9" s="14">
        <v>19.12</v>
      </c>
    </row>
    <row r="10" spans="1:5">
      <c r="A10" s="13" t="s">
        <v>2348</v>
      </c>
      <c r="B10" s="13"/>
      <c r="C10" s="13"/>
      <c r="D10" s="13" t="s">
        <v>2349</v>
      </c>
      <c r="E10" s="14">
        <v>19.12</v>
      </c>
    </row>
    <row r="11" spans="1:5">
      <c r="A11" s="13" t="s">
        <v>2350</v>
      </c>
      <c r="B11" s="13"/>
      <c r="C11" s="13"/>
      <c r="D11" s="13" t="s">
        <v>2351</v>
      </c>
      <c r="E11" s="14">
        <v>19.12</v>
      </c>
    </row>
    <row r="12" spans="1:5">
      <c r="A12" s="13" t="s">
        <v>2148</v>
      </c>
      <c r="B12" s="13"/>
      <c r="C12" s="13"/>
      <c r="D12" s="13" t="s">
        <v>233</v>
      </c>
      <c r="E12" s="14">
        <v>10669.35</v>
      </c>
    </row>
    <row r="13" spans="1:5">
      <c r="A13" s="13" t="s">
        <v>2352</v>
      </c>
      <c r="B13" s="13"/>
      <c r="C13" s="13"/>
      <c r="D13" s="13" t="s">
        <v>2353</v>
      </c>
      <c r="E13" s="14">
        <v>9754.62</v>
      </c>
    </row>
    <row r="14" spans="1:5">
      <c r="A14" s="13" t="s">
        <v>2354</v>
      </c>
      <c r="B14" s="13"/>
      <c r="C14" s="13"/>
      <c r="D14" s="13" t="s">
        <v>2355</v>
      </c>
      <c r="E14" s="14">
        <v>3052.78</v>
      </c>
    </row>
    <row r="15" spans="1:5">
      <c r="A15" s="13" t="s">
        <v>2356</v>
      </c>
      <c r="B15" s="13"/>
      <c r="C15" s="13"/>
      <c r="D15" s="13" t="s">
        <v>2357</v>
      </c>
      <c r="E15" s="14">
        <v>91.66</v>
      </c>
    </row>
    <row r="16" spans="1:5">
      <c r="A16" s="13" t="s">
        <v>2358</v>
      </c>
      <c r="B16" s="13"/>
      <c r="C16" s="13"/>
      <c r="D16" s="13" t="s">
        <v>2359</v>
      </c>
      <c r="E16" s="14">
        <v>1084.59</v>
      </c>
    </row>
    <row r="17" spans="1:5">
      <c r="A17" s="13" t="s">
        <v>2360</v>
      </c>
      <c r="B17" s="13"/>
      <c r="C17" s="13"/>
      <c r="D17" s="13" t="s">
        <v>2361</v>
      </c>
      <c r="E17" s="14">
        <v>1363.64</v>
      </c>
    </row>
    <row r="18" spans="1:5">
      <c r="A18" s="13" t="s">
        <v>2362</v>
      </c>
      <c r="B18" s="13"/>
      <c r="C18" s="13"/>
      <c r="D18" s="13" t="s">
        <v>2363</v>
      </c>
      <c r="E18" s="14">
        <v>4161.95</v>
      </c>
    </row>
    <row r="19" spans="1:5">
      <c r="A19" s="13" t="s">
        <v>2364</v>
      </c>
      <c r="B19" s="13"/>
      <c r="C19" s="13"/>
      <c r="D19" s="13" t="s">
        <v>2365</v>
      </c>
      <c r="E19" s="14">
        <v>914.73</v>
      </c>
    </row>
    <row r="20" spans="1:5">
      <c r="A20" s="13" t="s">
        <v>2366</v>
      </c>
      <c r="B20" s="13"/>
      <c r="C20" s="13"/>
      <c r="D20" s="13" t="s">
        <v>2367</v>
      </c>
      <c r="E20" s="14">
        <v>235.08</v>
      </c>
    </row>
    <row r="21" spans="1:5">
      <c r="A21" s="13" t="s">
        <v>2368</v>
      </c>
      <c r="B21" s="13"/>
      <c r="C21" s="13"/>
      <c r="D21" s="13" t="s">
        <v>2369</v>
      </c>
      <c r="E21" s="14">
        <v>679.65</v>
      </c>
    </row>
    <row r="22" spans="1:5">
      <c r="A22" s="13" t="s">
        <v>2168</v>
      </c>
      <c r="B22" s="13"/>
      <c r="C22" s="13"/>
      <c r="D22" s="13" t="s">
        <v>234</v>
      </c>
      <c r="E22" s="14">
        <v>14260.54</v>
      </c>
    </row>
    <row r="23" spans="1:5">
      <c r="A23" s="13" t="s">
        <v>2370</v>
      </c>
      <c r="B23" s="13"/>
      <c r="C23" s="13"/>
      <c r="D23" s="13" t="s">
        <v>2371</v>
      </c>
      <c r="E23" s="14">
        <v>94.54</v>
      </c>
    </row>
    <row r="24" spans="1:5">
      <c r="A24" s="13" t="s">
        <v>2372</v>
      </c>
      <c r="B24" s="13"/>
      <c r="C24" s="13"/>
      <c r="D24" s="13" t="s">
        <v>2373</v>
      </c>
      <c r="E24" s="14">
        <v>34.54</v>
      </c>
    </row>
    <row r="25" spans="1:5">
      <c r="A25" s="13" t="s">
        <v>2374</v>
      </c>
      <c r="B25" s="13"/>
      <c r="C25" s="13"/>
      <c r="D25" s="13" t="s">
        <v>2375</v>
      </c>
      <c r="E25" s="14">
        <v>60</v>
      </c>
    </row>
    <row r="26" spans="1:5">
      <c r="A26" s="13" t="s">
        <v>2376</v>
      </c>
      <c r="B26" s="13"/>
      <c r="C26" s="13"/>
      <c r="D26" s="13" t="s">
        <v>2377</v>
      </c>
      <c r="E26" s="14">
        <v>14166</v>
      </c>
    </row>
    <row r="27" spans="1:5">
      <c r="A27" s="13" t="s">
        <v>2378</v>
      </c>
      <c r="B27" s="13"/>
      <c r="C27" s="13"/>
      <c r="D27" s="13" t="s">
        <v>2379</v>
      </c>
      <c r="E27" s="14">
        <v>14166</v>
      </c>
    </row>
    <row r="28" spans="1:5">
      <c r="A28" s="13" t="s">
        <v>2339</v>
      </c>
      <c r="B28" s="13"/>
      <c r="C28" s="13"/>
      <c r="D28" s="13" t="s">
        <v>121</v>
      </c>
      <c r="E28" s="14">
        <v>388.65</v>
      </c>
    </row>
    <row r="29" spans="1:5">
      <c r="A29" s="13" t="s">
        <v>2380</v>
      </c>
      <c r="B29" s="13"/>
      <c r="C29" s="13"/>
      <c r="D29" s="13" t="s">
        <v>262</v>
      </c>
      <c r="E29" s="14">
        <v>388.65</v>
      </c>
    </row>
    <row r="30" spans="1:5">
      <c r="A30" s="13" t="s">
        <v>2381</v>
      </c>
      <c r="B30" s="13"/>
      <c r="C30" s="13"/>
      <c r="D30" s="13" t="s">
        <v>2382</v>
      </c>
      <c r="E30" s="14">
        <v>249.18</v>
      </c>
    </row>
    <row r="31" spans="1:5">
      <c r="A31" s="13" t="s">
        <v>2383</v>
      </c>
      <c r="B31" s="13"/>
      <c r="C31" s="13"/>
      <c r="D31" s="13" t="s">
        <v>2384</v>
      </c>
      <c r="E31" s="14">
        <v>139.47</v>
      </c>
    </row>
    <row r="32" spans="1:5">
      <c r="A32" s="13" t="s">
        <v>2385</v>
      </c>
      <c r="B32" s="13"/>
      <c r="C32" s="13"/>
      <c r="D32" s="13" t="s">
        <v>243</v>
      </c>
      <c r="E32" s="14"/>
    </row>
    <row r="33" spans="1:5">
      <c r="A33" s="13" t="s">
        <v>2386</v>
      </c>
      <c r="B33" s="13"/>
      <c r="C33" s="13"/>
      <c r="D33" s="13" t="s">
        <v>2387</v>
      </c>
      <c r="E33" s="14"/>
    </row>
    <row r="34" spans="1:5">
      <c r="A34" s="13" t="s">
        <v>2388</v>
      </c>
      <c r="B34" s="13"/>
      <c r="C34" s="13"/>
      <c r="D34" s="13" t="s">
        <v>2389</v>
      </c>
      <c r="E34" s="14"/>
    </row>
    <row r="35" spans="1:5">
      <c r="A35" s="15" t="s">
        <v>2390</v>
      </c>
      <c r="B35" s="15"/>
      <c r="C35" s="15"/>
      <c r="D35" s="15"/>
      <c r="E35" s="15"/>
    </row>
    <row r="36" spans="1:5">
      <c r="A36" s="16" t="s">
        <v>2343</v>
      </c>
      <c r="B36" s="16"/>
      <c r="C36" s="16"/>
      <c r="D36" s="16"/>
      <c r="E36" s="16"/>
    </row>
    <row r="37" spans="1:5">
      <c r="A37" s="16" t="s">
        <v>2344</v>
      </c>
      <c r="B37" s="16"/>
      <c r="C37" s="16"/>
      <c r="D37" s="16"/>
      <c r="E37" s="16"/>
    </row>
  </sheetData>
  <mergeCells count="3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D4:D6"/>
    <mergeCell ref="E3:E6"/>
    <mergeCell ref="A4:C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I13" sqref="I13"/>
    </sheetView>
  </sheetViews>
  <sheetFormatPr defaultColWidth="8.88888888888889" defaultRowHeight="14.4" outlineLevelCol="4"/>
  <cols>
    <col min="1" max="3" width="3.75" style="1" customWidth="1"/>
    <col min="4" max="4" width="47.6666666666667" style="1" customWidth="1"/>
    <col min="5" max="5" width="20.8888888888889" style="1" customWidth="1"/>
  </cols>
  <sheetData>
    <row r="1" ht="51" customHeight="1" spans="1:5">
      <c r="A1" s="2" t="s">
        <v>2391</v>
      </c>
      <c r="B1" s="2"/>
      <c r="C1" s="2"/>
      <c r="D1" s="2"/>
      <c r="E1" s="3"/>
    </row>
    <row r="2" ht="27" customHeight="1" spans="1:5">
      <c r="A2" s="4"/>
      <c r="B2" s="4"/>
      <c r="C2" s="4"/>
      <c r="D2" s="4"/>
      <c r="E2" s="5" t="s">
        <v>128</v>
      </c>
    </row>
    <row r="3" spans="1:5">
      <c r="A3" s="6" t="s">
        <v>264</v>
      </c>
      <c r="B3" s="6"/>
      <c r="C3" s="6"/>
      <c r="D3" s="6"/>
      <c r="E3" s="7" t="s">
        <v>1684</v>
      </c>
    </row>
    <row r="4" spans="1:5">
      <c r="A4" s="8" t="s">
        <v>1685</v>
      </c>
      <c r="B4" s="8"/>
      <c r="C4" s="8"/>
      <c r="D4" s="9" t="s">
        <v>63</v>
      </c>
      <c r="E4" s="8" t="s">
        <v>344</v>
      </c>
    </row>
    <row r="5" spans="1:5">
      <c r="A5" s="8"/>
      <c r="B5" s="8"/>
      <c r="C5" s="8"/>
      <c r="D5" s="9"/>
      <c r="E5" s="8"/>
    </row>
    <row r="6" spans="1:5">
      <c r="A6" s="10"/>
      <c r="B6" s="10"/>
      <c r="C6" s="10"/>
      <c r="D6" s="11"/>
      <c r="E6" s="8"/>
    </row>
    <row r="7" spans="1:5">
      <c r="A7" s="9" t="s">
        <v>1687</v>
      </c>
      <c r="B7" s="9"/>
      <c r="C7" s="9"/>
      <c r="D7" s="9"/>
      <c r="E7" s="9" t="s">
        <v>1688</v>
      </c>
    </row>
    <row r="8" spans="1:5">
      <c r="A8" s="9" t="s">
        <v>344</v>
      </c>
      <c r="B8" s="9"/>
      <c r="C8" s="9"/>
      <c r="D8" s="9"/>
      <c r="E8" s="12">
        <v>1395.12</v>
      </c>
    </row>
    <row r="9" spans="1:5">
      <c r="A9" s="13" t="s">
        <v>2392</v>
      </c>
      <c r="B9" s="13"/>
      <c r="C9" s="13"/>
      <c r="D9" s="13" t="s">
        <v>2393</v>
      </c>
      <c r="E9" s="14">
        <v>1395.12</v>
      </c>
    </row>
    <row r="10" spans="1:5">
      <c r="A10" s="13" t="s">
        <v>2394</v>
      </c>
      <c r="B10" s="13"/>
      <c r="C10" s="13"/>
      <c r="D10" s="13" t="s">
        <v>333</v>
      </c>
      <c r="E10" s="14">
        <v>32.65</v>
      </c>
    </row>
    <row r="11" spans="1:5">
      <c r="A11" s="13" t="s">
        <v>2395</v>
      </c>
      <c r="B11" s="13"/>
      <c r="C11" s="13"/>
      <c r="D11" s="13" t="s">
        <v>2396</v>
      </c>
      <c r="E11" s="14">
        <v>32.65</v>
      </c>
    </row>
    <row r="12" spans="1:5">
      <c r="A12" s="13" t="s">
        <v>2397</v>
      </c>
      <c r="B12" s="13"/>
      <c r="C12" s="13"/>
      <c r="D12" s="13" t="s">
        <v>336</v>
      </c>
      <c r="E12" s="14">
        <v>1362.47</v>
      </c>
    </row>
    <row r="13" spans="1:5">
      <c r="A13" s="13" t="s">
        <v>2398</v>
      </c>
      <c r="B13" s="13"/>
      <c r="C13" s="13"/>
      <c r="D13" s="13" t="s">
        <v>336</v>
      </c>
      <c r="E13" s="14">
        <v>1362.47</v>
      </c>
    </row>
    <row r="14" spans="1:5">
      <c r="A14" s="15" t="s">
        <v>2399</v>
      </c>
      <c r="B14" s="15"/>
      <c r="C14" s="15"/>
      <c r="D14" s="15"/>
      <c r="E14" s="15"/>
    </row>
    <row r="15" spans="1:5">
      <c r="A15" s="16" t="s">
        <v>2343</v>
      </c>
      <c r="B15" s="16"/>
      <c r="C15" s="16"/>
      <c r="D15" s="16"/>
      <c r="E15" s="16"/>
    </row>
    <row r="16" spans="1:5">
      <c r="A16" s="16" t="s">
        <v>2344</v>
      </c>
      <c r="B16" s="16"/>
      <c r="C16" s="16"/>
      <c r="D16" s="16"/>
      <c r="E16" s="16"/>
    </row>
  </sheetData>
  <mergeCells count="11">
    <mergeCell ref="A3:D3"/>
    <mergeCell ref="A7:D7"/>
    <mergeCell ref="A8:D8"/>
    <mergeCell ref="A9:C9"/>
    <mergeCell ref="A10:C10"/>
    <mergeCell ref="A11:C11"/>
    <mergeCell ref="A12:C12"/>
    <mergeCell ref="A13:C13"/>
    <mergeCell ref="D4:D6"/>
    <mergeCell ref="E4:E6"/>
    <mergeCell ref="A4: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2006-09-13T11:21:00Z</dcterms:created>
  <dcterms:modified xsi:type="dcterms:W3CDTF">2025-09-12T02:16:32Z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CDB547B4E36E4947B343E39B9184C74D_12</vt:lpwstr>
  </property>
  <property fmtid="{D5CDD505-2E9C-101B-9397-08002B2CF9AE}" pid="3" name="KSOProductBuildVer">
    <vt:lpwstr>2052-11.1.0.12970</vt:lpwstr>
  </property>
</Properties>
</file>