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firstSheet="11" activeTab="25"/>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 name="25" sheetId="25" r:id="rId25"/>
    <sheet name="26" sheetId="26" r:id="rId26"/>
  </sheets>
  <externalReferences>
    <externalReference r:id="rId27"/>
    <externalReference r:id="rId28"/>
  </externalReferences>
  <calcPr calcId="144525"/>
</workbook>
</file>

<file path=xl/sharedStrings.xml><?xml version="1.0" encoding="utf-8"?>
<sst xmlns="http://schemas.openxmlformats.org/spreadsheetml/2006/main" count="3033" uniqueCount="2303">
  <si>
    <t>2023年度台安县一般公共预算收入决算总表</t>
  </si>
  <si>
    <t>单位:万元</t>
  </si>
  <si>
    <t>预算科目</t>
  </si>
  <si>
    <t>预算数</t>
  </si>
  <si>
    <t>调整预算数</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</si>
  <si>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</si>
  <si>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</si>
  <si>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</si>
  <si>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</si>
  <si>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</si>
  <si>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</si>
  <si>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</si>
  <si>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</si>
  <si>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</si>
  <si>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</si>
  <si>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</si>
  <si>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</si>
  <si>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</si>
  <si>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</si>
  <si>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</si>
  <si>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</si>
  <si>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</si>
  <si>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</si>
  <si>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</si>
  <si>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</si>
  <si>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</si>
  <si>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</si>
  <si>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</si>
  <si>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</si>
  <si>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</si>
  <si>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2023年度台安县一般公共预算支出决算总表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</si>
  <si>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</si>
  <si>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</si>
  <si>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</si>
  <si>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</si>
  <si>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</si>
  <si>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</si>
  <si>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</si>
  <si>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</si>
  <si>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</si>
  <si>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</si>
  <si>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</si>
  <si>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</si>
  <si>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</si>
  <si>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</si>
  <si>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</si>
  <si>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</si>
  <si>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</si>
  <si>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</si>
  <si>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</si>
  <si>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</si>
  <si>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</si>
  <si>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</si>
  <si>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</si>
  <si>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</si>
  <si>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</si>
  <si>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本 年 支 出 合 计</t>
  </si>
  <si>
    <t>2023年度台安县本级一般公共预算收入决算表</t>
  </si>
  <si>
    <t>2023年度台安县本级一般公共预算支出决算表</t>
  </si>
  <si>
    <t>二十二、其他支出</t>
  </si>
  <si>
    <t>二十三、债务付息支出</t>
  </si>
  <si>
    <t>二十四、债务发行费用支出</t>
  </si>
  <si>
    <t>2023年度台安县一般公共预算支出决算经济分类决算表</t>
  </si>
  <si>
    <t>科目名称</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</si>
  <si>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</si>
  <si>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</si>
  <si>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</si>
  <si>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</si>
  <si>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</si>
  <si>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</si>
  <si>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</si>
  <si>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</si>
  <si>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</si>
  <si>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</si>
  <si>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</si>
  <si>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</si>
  <si>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</si>
  <si>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</si>
  <si>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</si>
  <si>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</si>
  <si>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</si>
  <si>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</si>
  <si>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</si>
  <si>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</si>
  <si>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</si>
  <si>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</si>
  <si>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</si>
  <si>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</si>
  <si>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</si>
  <si>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</si>
  <si>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</si>
  <si>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</si>
  <si>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</si>
  <si>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</si>
  <si>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</si>
  <si>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</si>
  <si>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</si>
  <si>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</si>
  <si>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</si>
  <si>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</si>
  <si>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</si>
  <si>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</si>
  <si>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</si>
  <si>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</si>
  <si>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</si>
  <si>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</si>
  <si>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</si>
  <si>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</si>
  <si>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</si>
  <si>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</si>
  <si>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</si>
  <si>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</si>
  <si>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</si>
  <si>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</si>
  <si>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</si>
  <si>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</si>
  <si>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</si>
  <si>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</si>
  <si>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</si>
  <si>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</si>
  <si>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</si>
  <si>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</si>
  <si>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</si>
  <si>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</si>
  <si>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</si>
  <si>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</si>
  <si>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 xml:space="preserve">  其他支出</t>
  </si>
  <si>
    <t>2023年台安县一般公共预算(基本)支出决算经济分类表</t>
  </si>
  <si>
    <t xml:space="preserve">                    （财政拨款）</t>
  </si>
  <si>
    <t>单位：万元</t>
  </si>
  <si>
    <t>2023年度台安县一般公共预算转移性和债务相关收支决算明细表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</si>
  <si>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</si>
  <si>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</si>
  <si>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</si>
  <si>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</si>
  <si>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</si>
  <si>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</si>
  <si>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</si>
  <si>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</si>
  <si>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</si>
  <si>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</si>
  <si>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</si>
  <si>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</si>
  <si>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</si>
  <si>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</si>
  <si>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</si>
  <si>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</si>
  <si>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</si>
  <si>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</si>
  <si>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</si>
  <si>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</si>
  <si>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</si>
  <si>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</si>
  <si>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</si>
  <si>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</si>
  <si>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</si>
  <si>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</si>
  <si>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</si>
  <si>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</si>
  <si>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</si>
  <si>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</si>
  <si>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</si>
  <si>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</si>
  <si>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</si>
  <si>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</si>
  <si>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</si>
  <si>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</si>
  <si>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</si>
  <si>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</si>
  <si>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</si>
  <si>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</si>
  <si>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巩固脱贫攻坚成果衔接乡村振兴转移支付收入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</si>
  <si>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</si>
  <si>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</si>
  <si>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</si>
  <si>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</si>
  <si>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</si>
  <si>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</si>
  <si>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</si>
  <si>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</si>
  <si>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</si>
  <si>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</si>
  <si>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</si>
  <si>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</si>
  <si>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</si>
  <si>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</si>
  <si>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</si>
  <si>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</si>
  <si>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</si>
  <si>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</si>
  <si>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</si>
  <si>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</si>
  <si>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</si>
  <si>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</si>
  <si>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</si>
  <si>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</si>
  <si>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</si>
  <si>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</si>
  <si>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</si>
  <si>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</si>
  <si>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</si>
  <si>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</si>
  <si>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</si>
  <si>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</si>
  <si>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</si>
  <si>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</si>
  <si>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</si>
  <si>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</si>
  <si>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</si>
  <si>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</si>
  <si>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</si>
  <si>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</si>
  <si>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</si>
  <si>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</si>
  <si>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</si>
  <si>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</si>
  <si>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</si>
  <si>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</si>
  <si>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</si>
  <si>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</si>
  <si>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</si>
  <si>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</si>
  <si>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</si>
  <si>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</si>
  <si>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</si>
  <si>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</si>
  <si>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2023年度台安县地方政府一般债务限额余额情况决算表</t>
  </si>
  <si>
    <t>项目</t>
  </si>
  <si>
    <t>上年末地方政府债务余额</t>
  </si>
  <si>
    <t>本年地方政府债务余额限额</t>
  </si>
  <si>
    <t>本年地方政府债务(转贷)收入</t>
  </si>
  <si>
    <t>本年地方政府债务还本支出</t>
  </si>
  <si>
    <t>年末地方政府债务余额</t>
  </si>
  <si>
    <t>2023年度台安县政府性基金预算收入决算总表</t>
  </si>
  <si>
    <t xml:space="preserve">    其中：  国有土地使用权出让收入</t>
  </si>
  <si>
    <t xml:space="preserve">      城市基础设施配套费收入</t>
  </si>
  <si>
    <t xml:space="preserve">      污水处理费收入</t>
  </si>
  <si>
    <t>2023年度台安县政府性基金预算支出决算总表</t>
  </si>
  <si>
    <t>科学技术支出</t>
  </si>
  <si>
    <t>文化旅游体育与传媒支出</t>
  </si>
  <si>
    <t>社会保障和就业支出</t>
  </si>
  <si>
    <t>节能环保支出</t>
  </si>
  <si>
    <t>城乡社区支出</t>
  </si>
  <si>
    <t>农林水支出</t>
  </si>
  <si>
    <t>交通运输支出</t>
  </si>
  <si>
    <t>资源勘探工业信息等支出</t>
  </si>
  <si>
    <t>债务付息支出</t>
  </si>
  <si>
    <t>债务发行费用支出</t>
  </si>
  <si>
    <t>抗疫特别国债安排的支出</t>
  </si>
  <si>
    <t>2023年度台安县本级政府性基金预算收入决算表</t>
  </si>
  <si>
    <t>收入项目</t>
  </si>
  <si>
    <t>国有土地使用权出让相关收入</t>
  </si>
  <si>
    <t>国有土地收益基金相关收入</t>
  </si>
  <si>
    <t>农业土地开发资金相关收入</t>
  </si>
  <si>
    <t>城市基础设施配套费相关收入</t>
  </si>
  <si>
    <t>污水处理费相关收入</t>
  </si>
  <si>
    <t>车辆通行费相关收入</t>
  </si>
  <si>
    <t>彩票公益金收入</t>
  </si>
  <si>
    <t>其他各项政府性基金相关收入</t>
  </si>
  <si>
    <t>2023年度台安县本级政府性基金预算支出决算表</t>
  </si>
  <si>
    <t>支出项目</t>
  </si>
  <si>
    <t>国有土地使用权出让相关支出</t>
  </si>
  <si>
    <t>国有土地收益基金相关支出</t>
  </si>
  <si>
    <t>农业土地开发资金相关支出</t>
  </si>
  <si>
    <t>城市基础设施配套费相关支出</t>
  </si>
  <si>
    <t>污水处理费相关支出</t>
  </si>
  <si>
    <t>车辆通行费相关支出</t>
  </si>
  <si>
    <t>彩票公益金安排的支出</t>
  </si>
  <si>
    <t>其他各项政府性基金相关支出</t>
  </si>
  <si>
    <t>2023年度台安县政府性基金预算转移性收支决算录入表</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</si>
  <si>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</si>
  <si>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</si>
  <si>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</si>
  <si>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</si>
  <si>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</si>
  <si>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</si>
  <si>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</si>
  <si>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</si>
  <si>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</si>
  <si>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</si>
  <si>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</si>
  <si>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</si>
  <si>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</si>
  <si>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</si>
  <si>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</si>
  <si>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</si>
  <si>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</si>
  <si>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</si>
  <si>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</si>
  <si>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</si>
  <si>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</si>
  <si>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</si>
  <si>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</si>
  <si>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</si>
  <si>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</si>
  <si>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</si>
  <si>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</si>
  <si>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</si>
  <si>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</si>
  <si>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</si>
  <si>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</si>
  <si>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</si>
  <si>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</si>
  <si>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</si>
  <si>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</si>
  <si>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</si>
  <si>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</si>
  <si>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</si>
  <si>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</si>
  <si>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</si>
  <si>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</si>
  <si>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2023年度台安县地方政府专项债务限额余额情况表</t>
  </si>
  <si>
    <t>2023年度台安县国有资本经营预算收入决算总表</t>
  </si>
  <si>
    <t>利润收入</t>
  </si>
  <si>
    <t>股利、股息收入</t>
  </si>
  <si>
    <t>产权转让收入</t>
  </si>
  <si>
    <t>清算收入</t>
  </si>
  <si>
    <t>其他国有资本经营预算收入</t>
  </si>
  <si>
    <t>2023年度台安县国有资本经营预算支出决算总表</t>
  </si>
  <si>
    <t xml:space="preserve">                                                                                 单位：万元</t>
  </si>
  <si>
    <t>解决历史遗留问题及改革成本支出</t>
  </si>
  <si>
    <t>国有企业资本金注入</t>
  </si>
  <si>
    <t>国有企业政策性补贴</t>
  </si>
  <si>
    <t>其他国有资本经营预算支出</t>
  </si>
  <si>
    <t>2023年度台安县本级国有资本经营预算收入决算表</t>
  </si>
  <si>
    <t xml:space="preserve">                                                         单位:万元</t>
  </si>
  <si>
    <t>决算数合计</t>
  </si>
  <si>
    <t>2023年度台安县本级国有资本经营预算支出决算表</t>
  </si>
  <si>
    <t xml:space="preserve">                                                              单位:万元</t>
  </si>
  <si>
    <t>2023年度台安县社会保险基金预算收入决算表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</si>
  <si>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</si>
  <si>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</si>
  <si>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</si>
  <si>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</si>
  <si>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</si>
  <si>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</si>
  <si>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</si>
  <si>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</si>
  <si>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</si>
  <si>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</si>
  <si>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</si>
  <si>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</si>
  <si>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</si>
  <si>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</si>
  <si>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</si>
  <si>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</si>
  <si>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</si>
  <si>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2023年度台安县社会保险基金预算支出决算表</t>
  </si>
  <si>
    <t>二、支出</t>
  </si>
  <si>
    <t xml:space="preserve">   其中:社会保险待遇支出</t>
  </si>
  <si>
    <t xml:space="preserve">        转移支出</t>
  </si>
  <si>
    <t xml:space="preserve">        其他支出</t>
  </si>
  <si>
    <t xml:space="preserve">        全国统筹调剂资金支出</t>
  </si>
  <si>
    <t>2023年度台安县本级社会保险基金预算收入决算表</t>
  </si>
  <si>
    <t>2023年度台安县本级社会保险基金预算支出决算表</t>
  </si>
  <si>
    <t>2023年度台安县一般公共预算支出决算功能分类决算表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</si>
  <si>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</si>
  <si>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</si>
  <si>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</si>
  <si>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</si>
  <si>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</si>
  <si>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</si>
  <si>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</si>
  <si>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</si>
  <si>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</si>
  <si>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</si>
  <si>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</si>
  <si>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</si>
  <si>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</si>
  <si>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</si>
  <si>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</si>
  <si>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</si>
  <si>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</si>
  <si>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</si>
  <si>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</si>
  <si>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</si>
  <si>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</si>
  <si>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</si>
  <si>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</si>
  <si>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</si>
  <si>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</si>
  <si>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</si>
  <si>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</si>
  <si>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</si>
  <si>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</si>
  <si>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</si>
  <si>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</si>
  <si>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</si>
  <si>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</si>
  <si>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</si>
  <si>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</si>
  <si>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</si>
  <si>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</si>
  <si>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</si>
  <si>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</si>
  <si>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</si>
  <si>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</si>
  <si>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</si>
  <si>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</si>
  <si>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</si>
  <si>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</si>
  <si>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</si>
  <si>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</si>
  <si>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</si>
  <si>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</si>
  <si>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</si>
  <si>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</si>
  <si>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</si>
  <si>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</si>
  <si>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</si>
  <si>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</si>
  <si>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</si>
  <si>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</si>
  <si>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</si>
  <si>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</si>
  <si>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</si>
  <si>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</si>
  <si>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</si>
  <si>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</si>
  <si>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</si>
  <si>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</si>
  <si>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</si>
  <si>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</si>
  <si>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</si>
  <si>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</si>
  <si>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</si>
  <si>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</si>
  <si>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</si>
  <si>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</si>
  <si>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</si>
  <si>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</si>
  <si>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</si>
  <si>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</si>
  <si>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</si>
  <si>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</si>
  <si>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</si>
  <si>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</si>
  <si>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</si>
  <si>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</si>
  <si>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</si>
  <si>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</si>
  <si>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</si>
  <si>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</si>
  <si>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</si>
  <si>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</si>
  <si>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</si>
  <si>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</si>
  <si>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</si>
  <si>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</si>
  <si>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</si>
  <si>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</si>
  <si>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</si>
  <si>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</si>
  <si>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</si>
  <si>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</si>
  <si>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</si>
  <si>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</si>
  <si>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</si>
  <si>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</si>
  <si>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</si>
  <si>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</si>
  <si>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</si>
  <si>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</si>
  <si>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</si>
  <si>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</si>
  <si>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</si>
  <si>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</si>
  <si>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</si>
  <si>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</si>
  <si>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</si>
  <si>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</si>
  <si>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</si>
  <si>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</si>
  <si>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</si>
  <si>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</si>
  <si>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</si>
  <si>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</si>
  <si>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</si>
  <si>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</si>
  <si>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</si>
  <si>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</si>
  <si>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</si>
  <si>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</si>
  <si>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</si>
  <si>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</si>
  <si>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</si>
  <si>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</si>
  <si>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</si>
  <si>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</si>
  <si>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</si>
  <si>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</si>
  <si>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</si>
  <si>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</si>
  <si>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</si>
  <si>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</si>
  <si>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</si>
  <si>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</si>
  <si>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</si>
  <si>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</si>
  <si>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</si>
  <si>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</si>
  <si>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</si>
  <si>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</si>
  <si>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</si>
  <si>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</si>
  <si>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</si>
  <si>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</si>
  <si>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</si>
  <si>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</si>
  <si>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</si>
  <si>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</si>
  <si>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</si>
  <si>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</si>
  <si>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</si>
  <si>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</si>
  <si>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</si>
  <si>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</si>
  <si>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</si>
  <si>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</si>
  <si>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</si>
  <si>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</si>
  <si>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</si>
  <si>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</si>
  <si>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</si>
  <si>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</si>
  <si>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</si>
  <si>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</si>
  <si>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</si>
  <si>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</si>
  <si>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</si>
  <si>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</si>
  <si>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</si>
  <si>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</si>
  <si>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</si>
  <si>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</si>
  <si>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</si>
  <si>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</si>
  <si>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</si>
  <si>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</si>
  <si>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</si>
  <si>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</si>
  <si>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</si>
  <si>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</si>
  <si>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</si>
  <si>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</si>
  <si>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</si>
  <si>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</si>
  <si>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</si>
  <si>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</si>
  <si>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</si>
  <si>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</si>
  <si>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</si>
  <si>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</si>
  <si>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</si>
  <si>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</si>
  <si>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</si>
  <si>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</si>
  <si>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</si>
  <si>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</si>
  <si>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</si>
  <si>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</si>
  <si>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</si>
  <si>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</si>
  <si>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</si>
  <si>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</si>
  <si>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</si>
  <si>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</si>
  <si>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</si>
  <si>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</si>
  <si>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</si>
  <si>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</si>
  <si>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</si>
  <si>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</si>
  <si>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</si>
  <si>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</si>
  <si>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</si>
  <si>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</si>
  <si>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</si>
  <si>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</si>
  <si>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</si>
  <si>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</si>
  <si>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</si>
  <si>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</si>
  <si>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</si>
  <si>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</si>
  <si>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</si>
  <si>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</si>
  <si>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</si>
  <si>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</si>
  <si>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</si>
  <si>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</si>
  <si>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</si>
  <si>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</si>
  <si>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</si>
  <si>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</si>
  <si>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</si>
  <si>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</si>
  <si>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</si>
  <si>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</si>
  <si>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</si>
  <si>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</si>
  <si>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</si>
  <si>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</si>
  <si>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</si>
  <si>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</si>
  <si>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</si>
  <si>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</si>
  <si>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</si>
  <si>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</si>
  <si>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</si>
  <si>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</si>
  <si>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</si>
  <si>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</si>
  <si>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</si>
  <si>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</si>
  <si>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</si>
  <si>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</si>
  <si>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</si>
  <si>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</si>
  <si>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</si>
  <si>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</si>
  <si>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</si>
  <si>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</si>
  <si>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</si>
  <si>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</si>
  <si>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</si>
  <si>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</si>
  <si>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</si>
  <si>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</si>
  <si>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</si>
  <si>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</si>
  <si>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</si>
  <si>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</si>
  <si>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</si>
  <si>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</si>
  <si>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</si>
  <si>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</si>
  <si>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</si>
  <si>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</si>
  <si>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</si>
  <si>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</si>
  <si>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</si>
  <si>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</si>
  <si>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</si>
  <si>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</si>
  <si>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</si>
  <si>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</si>
  <si>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</si>
  <si>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</si>
  <si>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</si>
  <si>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</si>
  <si>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</si>
  <si>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</si>
  <si>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</si>
  <si>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</si>
  <si>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</si>
  <si>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</si>
  <si>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</si>
  <si>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</si>
  <si>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</si>
  <si>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</si>
  <si>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</si>
  <si>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</si>
  <si>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</si>
  <si>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</si>
  <si>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</si>
  <si>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</si>
  <si>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</si>
  <si>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</si>
  <si>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</si>
  <si>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</si>
  <si>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</si>
  <si>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</si>
  <si>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</si>
  <si>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</si>
  <si>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</si>
  <si>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</si>
  <si>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</si>
  <si>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</si>
  <si>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</si>
  <si>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</si>
  <si>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</si>
  <si>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</si>
  <si>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</si>
  <si>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</si>
  <si>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</si>
  <si>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</si>
  <si>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</si>
  <si>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</si>
  <si>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</si>
  <si>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</si>
  <si>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</si>
  <si>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</si>
  <si>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</si>
  <si>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</si>
  <si>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</si>
  <si>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</si>
  <si>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</si>
  <si>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</si>
  <si>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</si>
  <si>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</si>
  <si>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</si>
  <si>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</si>
  <si>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</si>
  <si>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</si>
  <si>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</si>
  <si>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</si>
  <si>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</si>
  <si>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</si>
  <si>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</si>
  <si>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</si>
  <si>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</si>
  <si>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</si>
  <si>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</si>
  <si>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</si>
  <si>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</si>
  <si>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</si>
  <si>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</si>
  <si>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</si>
  <si>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</si>
  <si>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</si>
  <si>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</si>
  <si>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</si>
  <si>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</si>
  <si>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</si>
  <si>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</si>
  <si>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</si>
  <si>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</si>
  <si>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</si>
  <si>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</si>
  <si>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</si>
  <si>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</si>
  <si>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</si>
  <si>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</si>
  <si>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</si>
  <si>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</si>
  <si>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</si>
  <si>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</si>
  <si>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</si>
  <si>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</si>
  <si>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</si>
  <si>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</si>
  <si>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</si>
  <si>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</si>
  <si>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</si>
  <si>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</si>
  <si>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</si>
  <si>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</si>
  <si>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</si>
  <si>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</si>
  <si>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</si>
  <si>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</si>
  <si>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</si>
  <si>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</si>
  <si>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</si>
  <si>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</si>
  <si>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</si>
  <si>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</si>
  <si>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</si>
  <si>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</si>
  <si>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</si>
  <si>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</si>
  <si>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</si>
  <si>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</si>
  <si>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</si>
  <si>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</si>
  <si>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</si>
  <si>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</si>
  <si>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</si>
  <si>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</si>
  <si>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</si>
  <si>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</si>
  <si>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</si>
  <si>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</si>
  <si>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</si>
  <si>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</si>
  <si>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</si>
  <si>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</si>
  <si>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</si>
  <si>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</si>
  <si>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</si>
  <si>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</si>
  <si>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</si>
  <si>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</si>
  <si>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</si>
  <si>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</si>
  <si>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</si>
  <si>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</si>
  <si>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</si>
  <si>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</si>
  <si>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</si>
  <si>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</si>
  <si>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</si>
  <si>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</si>
  <si>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</si>
  <si>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</si>
  <si>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</si>
  <si>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</si>
  <si>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</si>
  <si>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</si>
  <si>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</si>
  <si>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</si>
  <si>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</si>
  <si>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</si>
  <si>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</si>
  <si>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</si>
  <si>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</si>
  <si>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</si>
  <si>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</si>
  <si>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</si>
  <si>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</si>
  <si>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</si>
  <si>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</si>
  <si>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</si>
  <si>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</si>
  <si>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</si>
  <si>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</si>
  <si>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</si>
  <si>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</si>
  <si>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</si>
  <si>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</si>
  <si>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</si>
  <si>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</si>
  <si>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</si>
  <si>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</si>
  <si>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</si>
  <si>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</si>
  <si>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</si>
  <si>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</si>
  <si>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</si>
  <si>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</si>
  <si>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</si>
  <si>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</si>
  <si>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</si>
  <si>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</si>
  <si>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</si>
  <si>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</si>
  <si>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</si>
  <si>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</si>
  <si>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</si>
  <si>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</si>
  <si>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</si>
  <si>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</si>
  <si>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</si>
  <si>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</si>
  <si>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</si>
  <si>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</si>
  <si>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</si>
  <si>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</si>
  <si>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</si>
  <si>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</si>
  <si>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</si>
  <si>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</si>
  <si>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</si>
  <si>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</si>
  <si>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</si>
  <si>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</si>
  <si>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</si>
  <si>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</si>
  <si>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</si>
  <si>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</si>
  <si>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</si>
  <si>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</si>
  <si>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</si>
  <si>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</si>
  <si>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</si>
  <si>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</si>
  <si>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</si>
  <si>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</si>
  <si>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</si>
  <si>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</si>
  <si>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</si>
  <si>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</si>
  <si>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</si>
  <si>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</si>
  <si>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</si>
  <si>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</si>
  <si>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</si>
  <si>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</si>
  <si>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</si>
  <si>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</si>
  <si>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</si>
  <si>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</si>
  <si>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</si>
  <si>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</si>
  <si>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</si>
  <si>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</si>
  <si>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</si>
  <si>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</si>
  <si>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</si>
  <si>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</si>
  <si>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</si>
  <si>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</si>
  <si>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</si>
  <si>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</si>
  <si>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</si>
  <si>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</si>
  <si>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</si>
  <si>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</si>
  <si>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</si>
  <si>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</si>
  <si>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</si>
  <si>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</si>
  <si>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</si>
  <si>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</si>
  <si>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</si>
  <si>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</si>
  <si>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</si>
  <si>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</si>
  <si>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</si>
  <si>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</si>
  <si>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</si>
  <si>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</si>
  <si>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</si>
  <si>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</si>
  <si>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</si>
  <si>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</si>
  <si>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</si>
  <si>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</si>
  <si>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</si>
  <si>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</si>
  <si>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</si>
  <si>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</si>
  <si>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</si>
  <si>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</si>
  <si>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</si>
  <si>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</si>
  <si>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</si>
  <si>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</si>
  <si>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</si>
  <si>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</si>
  <si>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</si>
  <si>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</si>
  <si>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</si>
  <si>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</si>
  <si>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</si>
  <si>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</si>
  <si>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</si>
  <si>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</si>
  <si>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</si>
  <si>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</si>
  <si>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</si>
  <si>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</si>
  <si>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</si>
  <si>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</si>
  <si>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</si>
  <si>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</si>
  <si>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</si>
  <si>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</si>
  <si>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</si>
  <si>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</si>
  <si>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</si>
  <si>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</si>
  <si>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</si>
  <si>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</si>
  <si>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</si>
  <si>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</si>
  <si>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</si>
  <si>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</si>
  <si>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</si>
  <si>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</si>
  <si>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</si>
  <si>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</si>
  <si>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</si>
  <si>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</si>
  <si>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</si>
  <si>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</si>
  <si>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</si>
  <si>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</si>
  <si>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</si>
  <si>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</si>
  <si>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</si>
  <si>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</si>
  <si>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</si>
  <si>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</si>
  <si>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</si>
  <si>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</si>
  <si>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</si>
  <si>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</si>
  <si>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</si>
  <si>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</si>
  <si>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</si>
  <si>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</si>
  <si>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</si>
  <si>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</si>
  <si>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</si>
  <si>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</si>
  <si>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</si>
  <si>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</si>
  <si>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</si>
  <si>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</si>
  <si>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</si>
  <si>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</si>
  <si>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</si>
  <si>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</si>
  <si>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</si>
  <si>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</si>
  <si>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</si>
  <si>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</si>
  <si>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</si>
  <si>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</si>
  <si>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</si>
  <si>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</si>
  <si>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</si>
  <si>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</si>
  <si>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</si>
  <si>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</si>
  <si>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</si>
  <si>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</si>
  <si>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</si>
  <si>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</si>
  <si>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</si>
  <si>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</si>
  <si>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</si>
  <si>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</si>
  <si>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</si>
  <si>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</si>
  <si>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</si>
  <si>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</si>
  <si>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</si>
  <si>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</si>
  <si>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</si>
  <si>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</si>
  <si>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</si>
  <si>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</si>
  <si>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</si>
  <si>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</si>
  <si>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</si>
  <si>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</si>
  <si>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</si>
  <si>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</si>
  <si>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</si>
  <si>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</si>
  <si>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</si>
  <si>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</si>
  <si>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</si>
  <si>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</si>
  <si>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</si>
  <si>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</si>
  <si>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</si>
  <si>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</si>
  <si>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</si>
  <si>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</si>
  <si>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</si>
  <si>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</si>
  <si>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</si>
  <si>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</si>
  <si>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</si>
  <si>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</si>
  <si>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</si>
  <si>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</si>
  <si>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</si>
  <si>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</si>
  <si>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</si>
  <si>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</si>
  <si>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</si>
  <si>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</si>
  <si>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</si>
  <si>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</si>
  <si>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</si>
  <si>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</si>
  <si>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</si>
  <si>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</si>
  <si>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</si>
  <si>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</si>
  <si>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</si>
  <si>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</si>
  <si>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</si>
  <si>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</si>
  <si>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</si>
  <si>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</si>
  <si>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</si>
  <si>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</si>
  <si>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</si>
  <si>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</si>
  <si>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</si>
  <si>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</si>
  <si>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</si>
  <si>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</si>
  <si>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</si>
  <si>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</si>
  <si>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</si>
  <si>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</si>
  <si>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</si>
  <si>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</si>
  <si>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</si>
  <si>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</si>
  <si>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</si>
  <si>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</si>
  <si>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</si>
  <si>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</si>
  <si>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</si>
  <si>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</si>
  <si>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</si>
  <si>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</si>
  <si>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</si>
  <si>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</si>
  <si>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</si>
  <si>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</si>
  <si>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</si>
  <si>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</si>
  <si>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</si>
  <si>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</si>
  <si>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</si>
  <si>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</si>
  <si>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</si>
  <si>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</si>
  <si>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</si>
  <si>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</si>
  <si>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</si>
  <si>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</si>
  <si>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</si>
  <si>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</si>
  <si>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</si>
  <si>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</si>
  <si>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</si>
  <si>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</si>
  <si>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</si>
  <si>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</si>
  <si>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</si>
  <si>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</si>
  <si>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</si>
  <si>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</si>
  <si>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</si>
  <si>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</si>
  <si>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</si>
  <si>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</si>
  <si>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</si>
  <si>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</si>
  <si>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</si>
  <si>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</si>
  <si>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</si>
  <si>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</si>
  <si>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</si>
  <si>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</si>
  <si>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</si>
  <si>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</si>
  <si>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</si>
  <si>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</si>
  <si>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</si>
  <si>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</si>
  <si>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</si>
  <si>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</si>
  <si>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</si>
  <si>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</si>
  <si>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</si>
  <si>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</si>
  <si>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</si>
  <si>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</si>
  <si>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</si>
  <si>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</si>
  <si>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</si>
  <si>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</si>
  <si>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</si>
  <si>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</si>
  <si>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</si>
  <si>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</si>
  <si>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</si>
  <si>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</si>
  <si>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</si>
  <si>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</si>
  <si>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</si>
  <si>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</si>
  <si>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</si>
  <si>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</si>
  <si>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</si>
  <si>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</si>
  <si>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</si>
  <si>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</si>
  <si>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</si>
  <si>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</si>
  <si>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</si>
  <si>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</si>
  <si>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</si>
  <si>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</si>
  <si>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</si>
  <si>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</si>
  <si>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</si>
  <si>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</si>
  <si>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</si>
  <si>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</si>
  <si>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</si>
  <si>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</si>
  <si>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</si>
  <si>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</si>
  <si>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</si>
  <si>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</si>
  <si>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</si>
  <si>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</si>
  <si>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</si>
  <si>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</si>
  <si>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</si>
  <si>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</si>
  <si>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</si>
  <si>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</si>
  <si>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</si>
  <si>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</si>
  <si>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</si>
  <si>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</si>
  <si>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</si>
  <si>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</si>
  <si>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</si>
  <si>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</si>
  <si>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</si>
  <si>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</si>
  <si>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</si>
  <si>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</si>
  <si>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</si>
  <si>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</si>
  <si>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</si>
  <si>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</si>
  <si>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</si>
  <si>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</si>
  <si>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</si>
  <si>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</si>
  <si>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</si>
  <si>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</si>
  <si>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</si>
  <si>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</si>
  <si>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</si>
  <si>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</si>
  <si>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</si>
  <si>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</si>
  <si>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</si>
  <si>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</si>
  <si>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</si>
  <si>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</si>
  <si>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</si>
  <si>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</si>
  <si>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</si>
  <si>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</si>
  <si>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</si>
  <si>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</si>
  <si>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</si>
  <si>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</si>
  <si>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</si>
  <si>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</si>
  <si>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</si>
  <si>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</si>
  <si>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</si>
  <si>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</si>
  <si>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</si>
  <si>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</si>
  <si>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</si>
  <si>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</si>
  <si>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</si>
  <si>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</si>
  <si>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</si>
  <si>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</si>
  <si>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</si>
  <si>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</si>
  <si>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</si>
  <si>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</si>
  <si>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</si>
  <si>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</si>
  <si>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</si>
  <si>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</si>
  <si>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</si>
  <si>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</si>
  <si>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</si>
  <si>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</si>
  <si>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</si>
  <si>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</si>
  <si>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</si>
  <si>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</si>
  <si>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</si>
  <si>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</si>
  <si>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</si>
  <si>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</si>
  <si>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</si>
  <si>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</si>
  <si>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</si>
  <si>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</si>
  <si>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</si>
  <si>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</si>
  <si>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</si>
  <si>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</si>
  <si>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</si>
  <si>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</si>
  <si>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</si>
  <si>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</si>
  <si>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</si>
  <si>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</si>
  <si>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</si>
  <si>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</si>
  <si>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</si>
  <si>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</si>
  <si>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</si>
  <si>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</si>
  <si>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</si>
  <si>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</si>
  <si>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</si>
  <si>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</si>
  <si>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</si>
  <si>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</si>
  <si>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</si>
  <si>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</si>
  <si>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</si>
  <si>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</si>
  <si>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</si>
  <si>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</si>
  <si>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</si>
  <si>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</si>
  <si>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</si>
  <si>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</si>
  <si>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</si>
  <si>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</si>
  <si>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</si>
  <si>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</si>
  <si>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</si>
  <si>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</si>
  <si>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</si>
  <si>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</si>
  <si>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</si>
  <si>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</si>
  <si>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</si>
  <si>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</si>
  <si>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</si>
  <si>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</si>
  <si>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</si>
  <si>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</si>
  <si>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</si>
  <si>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</si>
  <si>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</si>
  <si>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</si>
  <si>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</si>
  <si>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</si>
  <si>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</si>
  <si>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</si>
  <si>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</si>
  <si>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</si>
  <si>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</si>
  <si>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</si>
  <si>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</si>
  <si>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</si>
  <si>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</si>
  <si>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</si>
  <si>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</si>
  <si>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</si>
  <si>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</si>
  <si>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</si>
  <si>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</si>
  <si>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</si>
  <si>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</si>
  <si>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</si>
  <si>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</si>
  <si>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</si>
  <si>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</si>
  <si>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</si>
  <si>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</si>
  <si>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</si>
  <si>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</si>
  <si>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</si>
  <si>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</si>
  <si>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</si>
  <si>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</si>
  <si>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</si>
  <si>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</si>
  <si>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2023年度台安县政府性基金预算支出决算功能分类决算表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</si>
  <si>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</si>
  <si>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</si>
  <si>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</si>
  <si>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</si>
  <si>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</si>
  <si>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</si>
  <si>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</si>
  <si>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</si>
  <si>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</si>
  <si>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</si>
  <si>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</si>
  <si>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</si>
  <si>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</si>
  <si>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</si>
  <si>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</si>
  <si>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</si>
  <si>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</si>
  <si>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</si>
  <si>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</si>
  <si>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</si>
  <si>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</si>
  <si>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</si>
  <si>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</si>
  <si>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</si>
  <si>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</si>
  <si>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</si>
  <si>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</si>
  <si>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</si>
  <si>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</si>
  <si>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</si>
  <si>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</si>
  <si>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</si>
  <si>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</si>
  <si>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</si>
  <si>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</si>
  <si>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</si>
  <si>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</si>
  <si>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</si>
  <si>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</si>
  <si>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</si>
  <si>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</si>
  <si>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</si>
  <si>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</si>
  <si>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</si>
  <si>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</si>
  <si>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</si>
  <si>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</si>
  <si>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</si>
  <si>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</si>
  <si>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</si>
  <si>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</si>
  <si>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</si>
  <si>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</si>
  <si>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</si>
  <si>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</si>
  <si>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</si>
  <si>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</si>
  <si>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</si>
  <si>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</si>
  <si>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</si>
  <si>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</si>
  <si>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</si>
  <si>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</si>
  <si>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</si>
  <si>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</si>
  <si>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</si>
  <si>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</si>
  <si>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</si>
  <si>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</si>
  <si>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</si>
  <si>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</si>
  <si>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</si>
  <si>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</si>
  <si>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</si>
  <si>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</si>
  <si>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</si>
  <si>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</si>
  <si>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</si>
  <si>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</si>
  <si>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</si>
  <si>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</si>
  <si>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</si>
  <si>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</si>
  <si>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</si>
  <si>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</si>
  <si>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</si>
  <si>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</si>
  <si>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</si>
  <si>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</si>
  <si>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</si>
  <si>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</si>
  <si>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</si>
  <si>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</si>
  <si>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</si>
  <si>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</si>
  <si>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</si>
  <si>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</si>
  <si>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</si>
  <si>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</si>
  <si>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</si>
  <si>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</si>
  <si>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</si>
  <si>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</si>
  <si>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</si>
  <si>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</si>
  <si>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</si>
  <si>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</si>
  <si>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</si>
  <si>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</si>
  <si>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</si>
  <si>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</si>
  <si>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</si>
  <si>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</si>
  <si>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</si>
  <si>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</si>
  <si>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</si>
  <si>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</si>
  <si>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</si>
  <si>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</si>
  <si>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</si>
  <si>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</si>
  <si>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</si>
  <si>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</si>
  <si>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</si>
  <si>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</si>
  <si>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</si>
  <si>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</si>
  <si>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</si>
  <si>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</si>
  <si>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</si>
  <si>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</si>
  <si>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</si>
  <si>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</si>
  <si>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</si>
  <si>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</si>
  <si>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</si>
  <si>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</si>
  <si>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</si>
  <si>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</si>
  <si>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</si>
  <si>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</si>
  <si>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</si>
  <si>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</si>
  <si>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</si>
  <si>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</si>
  <si>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</si>
  <si>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</si>
  <si>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</si>
  <si>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</si>
  <si>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</si>
  <si>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</si>
  <si>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</si>
  <si>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</si>
  <si>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</si>
  <si>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</si>
  <si>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</si>
  <si>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</si>
  <si>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</si>
  <si>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</si>
  <si>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</si>
  <si>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</si>
  <si>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</si>
  <si>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</si>
  <si>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</si>
  <si>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</si>
  <si>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</si>
  <si>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</si>
  <si>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</si>
  <si>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</si>
  <si>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</si>
  <si>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</si>
  <si>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</si>
  <si>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</si>
  <si>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</si>
  <si>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</si>
  <si>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</si>
  <si>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</si>
  <si>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</si>
  <si>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</si>
  <si>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</si>
  <si>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</si>
  <si>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</si>
  <si>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</si>
  <si>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</si>
  <si>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</si>
  <si>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</si>
  <si>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</si>
  <si>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</si>
  <si>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</si>
  <si>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</si>
  <si>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</si>
  <si>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</si>
  <si>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</si>
  <si>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</si>
  <si>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</si>
  <si>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</si>
  <si>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</si>
  <si>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</si>
  <si>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</si>
  <si>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</si>
  <si>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</si>
  <si>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</si>
  <si>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</si>
  <si>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</si>
  <si>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</si>
  <si>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</si>
  <si>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</si>
  <si>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</si>
  <si>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</si>
  <si>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</si>
  <si>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</si>
  <si>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</si>
  <si>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</si>
  <si>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</si>
  <si>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</si>
  <si>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</si>
  <si>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</si>
  <si>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</si>
  <si>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</si>
  <si>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</si>
  <si>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</si>
  <si>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</si>
  <si>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</si>
  <si>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</si>
  <si>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</si>
  <si>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</si>
  <si>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</si>
  <si>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</si>
  <si>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2023年度台安县本级一般公共预算支出决算功能分类决算表</t>
  </si>
  <si>
    <t>科目编码</t>
  </si>
  <si>
    <t>201</t>
  </si>
  <si>
    <t>20101</t>
  </si>
  <si>
    <t>人大事务</t>
  </si>
  <si>
    <t>2010101</t>
  </si>
  <si>
    <t>行政运行</t>
  </si>
  <si>
    <t>2010104</t>
  </si>
  <si>
    <t>人大会议</t>
  </si>
  <si>
    <t>2010108</t>
  </si>
  <si>
    <t>代表工作</t>
  </si>
  <si>
    <t>2010199</t>
  </si>
  <si>
    <t>其他人大事务支出</t>
  </si>
  <si>
    <t>20102</t>
  </si>
  <si>
    <t>政协事务</t>
  </si>
  <si>
    <t>2010201</t>
  </si>
  <si>
    <t>2010204</t>
  </si>
  <si>
    <t>政协会议</t>
  </si>
  <si>
    <t>2010205</t>
  </si>
  <si>
    <t>委员视察</t>
  </si>
  <si>
    <t>2010299</t>
  </si>
  <si>
    <t>其他政协事务支出</t>
  </si>
  <si>
    <t>20103</t>
  </si>
  <si>
    <t>政府办公厅（室）及相关机构事务</t>
  </si>
  <si>
    <t>2010301</t>
  </si>
  <si>
    <t>2010302</t>
  </si>
  <si>
    <t>一般行政管理事务</t>
  </si>
  <si>
    <t>2010304</t>
  </si>
  <si>
    <t>专项服务</t>
  </si>
  <si>
    <t>2010305</t>
  </si>
  <si>
    <t>专项业务及机关事务管理</t>
  </si>
  <si>
    <t>2010308</t>
  </si>
  <si>
    <t>信访事务</t>
  </si>
  <si>
    <t>2010350</t>
  </si>
  <si>
    <t>事业运行</t>
  </si>
  <si>
    <t>2010399</t>
  </si>
  <si>
    <t>其他政府办公厅（室）及相关机构事务支出</t>
  </si>
  <si>
    <t>20104</t>
  </si>
  <si>
    <t>发展与改革事务</t>
  </si>
  <si>
    <t>2010401</t>
  </si>
  <si>
    <t>2010450</t>
  </si>
  <si>
    <t>2010499</t>
  </si>
  <si>
    <t>其他发展与改革事务支出</t>
  </si>
  <si>
    <t>20105</t>
  </si>
  <si>
    <t>统计信息事务</t>
  </si>
  <si>
    <t>2010501</t>
  </si>
  <si>
    <t>2010505</t>
  </si>
  <si>
    <t>专项统计业务</t>
  </si>
  <si>
    <t>2010507</t>
  </si>
  <si>
    <t>专项普查活动</t>
  </si>
  <si>
    <t>2010550</t>
  </si>
  <si>
    <t>2010599</t>
  </si>
  <si>
    <t>其他统计信息事务支出</t>
  </si>
  <si>
    <t>20106</t>
  </si>
  <si>
    <t>财政事务</t>
  </si>
  <si>
    <t>2010601</t>
  </si>
  <si>
    <t>2010604</t>
  </si>
  <si>
    <t>预算改革业务</t>
  </si>
  <si>
    <t>2010608</t>
  </si>
  <si>
    <t>财政委托业务支出</t>
  </si>
  <si>
    <t>2010650</t>
  </si>
  <si>
    <t>2010699</t>
  </si>
  <si>
    <t>其他财政事务支出</t>
  </si>
  <si>
    <t>20108</t>
  </si>
  <si>
    <t>审计事务</t>
  </si>
  <si>
    <t>2010801</t>
  </si>
  <si>
    <t>2010804</t>
  </si>
  <si>
    <t>审计业务</t>
  </si>
  <si>
    <t>2010850</t>
  </si>
  <si>
    <t>20111</t>
  </si>
  <si>
    <t>纪检监察事务</t>
  </si>
  <si>
    <t>2011101</t>
  </si>
  <si>
    <t>2011104</t>
  </si>
  <si>
    <t>大案要案查处</t>
  </si>
  <si>
    <t>2011150</t>
  </si>
  <si>
    <t>2011199</t>
  </si>
  <si>
    <t>其他纪检监察事务支出</t>
  </si>
  <si>
    <t>20113</t>
  </si>
  <si>
    <t>商贸事务</t>
  </si>
  <si>
    <t>2011308</t>
  </si>
  <si>
    <t>招商引资</t>
  </si>
  <si>
    <t>2011350</t>
  </si>
  <si>
    <t>2011399</t>
  </si>
  <si>
    <t>其他商贸事务支出</t>
  </si>
  <si>
    <t>20123</t>
  </si>
  <si>
    <t>民族事务</t>
  </si>
  <si>
    <t>2012304</t>
  </si>
  <si>
    <t>民族工作专项</t>
  </si>
  <si>
    <t>20126</t>
  </si>
  <si>
    <t>档案事务</t>
  </si>
  <si>
    <t>2012604</t>
  </si>
  <si>
    <t>档案馆</t>
  </si>
  <si>
    <t>2012699</t>
  </si>
  <si>
    <t>其他档案事务支出</t>
  </si>
  <si>
    <t>20128</t>
  </si>
  <si>
    <t>民主党派及工商联事务</t>
  </si>
  <si>
    <t>2012801</t>
  </si>
  <si>
    <t>2012899</t>
  </si>
  <si>
    <t>其他民主党派及工商联事务支出</t>
  </si>
  <si>
    <t>20129</t>
  </si>
  <si>
    <t>群众团体事务</t>
  </si>
  <si>
    <t>2012901</t>
  </si>
  <si>
    <t>2012906</t>
  </si>
  <si>
    <t>工会事务</t>
  </si>
  <si>
    <t>2012950</t>
  </si>
  <si>
    <t>2012999</t>
  </si>
  <si>
    <t>其他群众团体事务支出</t>
  </si>
  <si>
    <t>20131</t>
  </si>
  <si>
    <t>党委办公厅（室）及相关机构事务</t>
  </si>
  <si>
    <t>2013101</t>
  </si>
  <si>
    <t>2013105</t>
  </si>
  <si>
    <t>专项业务</t>
  </si>
  <si>
    <t>2013150</t>
  </si>
  <si>
    <t>2013199</t>
  </si>
  <si>
    <t>其他党委办公厅（室）及相关机构事务支出</t>
  </si>
  <si>
    <t>20132</t>
  </si>
  <si>
    <t>组织事务</t>
  </si>
  <si>
    <t>2013201</t>
  </si>
  <si>
    <t>2013250</t>
  </si>
  <si>
    <t>2013299</t>
  </si>
  <si>
    <t>其他组织事务支出</t>
  </si>
  <si>
    <t>20133</t>
  </si>
  <si>
    <t>宣传事务</t>
  </si>
  <si>
    <t>2013301</t>
  </si>
  <si>
    <t>2013304</t>
  </si>
  <si>
    <t>宣传管理</t>
  </si>
  <si>
    <t>2013350</t>
  </si>
  <si>
    <t>2013399</t>
  </si>
  <si>
    <t>其他宣传事务支出</t>
  </si>
  <si>
    <t>20134</t>
  </si>
  <si>
    <t>统战事务</t>
  </si>
  <si>
    <t>2013401</t>
  </si>
  <si>
    <t>2013402</t>
  </si>
  <si>
    <t>2013404</t>
  </si>
  <si>
    <t>宗教事务</t>
  </si>
  <si>
    <t>2013450</t>
  </si>
  <si>
    <t>2013499</t>
  </si>
  <si>
    <t>其他统战事务支出</t>
  </si>
  <si>
    <t>20136</t>
  </si>
  <si>
    <t>其他共产党事务支出</t>
  </si>
  <si>
    <t>2013601</t>
  </si>
  <si>
    <t>2013602</t>
  </si>
  <si>
    <t>2013650</t>
  </si>
  <si>
    <t>2013699</t>
  </si>
  <si>
    <t>20138</t>
  </si>
  <si>
    <t>市场监督管理事务</t>
  </si>
  <si>
    <t>2013801</t>
  </si>
  <si>
    <t>2013802</t>
  </si>
  <si>
    <t>2013812</t>
  </si>
  <si>
    <t>药品事务</t>
  </si>
  <si>
    <t>2013850</t>
  </si>
  <si>
    <t>2013899</t>
  </si>
  <si>
    <t>其他市场监督管理事务</t>
  </si>
  <si>
    <t>20199</t>
  </si>
  <si>
    <t>其他一般公共服务支出</t>
  </si>
  <si>
    <t>2019999</t>
  </si>
  <si>
    <t>204</t>
  </si>
  <si>
    <t>20402</t>
  </si>
  <si>
    <t>公安</t>
  </si>
  <si>
    <t>2040201</t>
  </si>
  <si>
    <t>2040202</t>
  </si>
  <si>
    <t>2040250</t>
  </si>
  <si>
    <t>2040299</t>
  </si>
  <si>
    <t>其他公安支出</t>
  </si>
  <si>
    <t>20406</t>
  </si>
  <si>
    <t>司法</t>
  </si>
  <si>
    <t>2040601</t>
  </si>
  <si>
    <t>2040602</t>
  </si>
  <si>
    <t>2040604</t>
  </si>
  <si>
    <t>基层司法业务</t>
  </si>
  <si>
    <t>2040650</t>
  </si>
  <si>
    <t>2040699</t>
  </si>
  <si>
    <t>其他司法支出</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</si>
  <si>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</si>
  <si>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</si>
  <si>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</si>
  <si>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</si>
  <si>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</si>
  <si>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</si>
  <si>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</si>
  <si>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</si>
  <si>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</si>
  <si>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</si>
  <si>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</si>
  <si>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</si>
  <si>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</si>
  <si>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</si>
  <si>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</si>
  <si>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</si>
  <si>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</si>
  <si>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</si>
  <si>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</si>
  <si>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</si>
  <si>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</si>
  <si>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</si>
  <si>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20505</t>
  </si>
  <si>
    <t>广播电视教育</t>
  </si>
  <si>
    <t>2050501</t>
  </si>
  <si>
    <t>广播电视学校</t>
  </si>
  <si>
    <t>20507</t>
  </si>
  <si>
    <t>特殊教育</t>
  </si>
  <si>
    <t>2050701</t>
  </si>
  <si>
    <t>特殊学校教育</t>
  </si>
  <si>
    <t>20508</t>
  </si>
  <si>
    <t>进修及培训</t>
  </si>
  <si>
    <t>2050801</t>
  </si>
  <si>
    <t>教师进修</t>
  </si>
  <si>
    <t>2050802</t>
  </si>
  <si>
    <t>干部教育</t>
  </si>
  <si>
    <t>20509</t>
  </si>
  <si>
    <t>教育费附加安排的支出</t>
  </si>
  <si>
    <t>2050999</t>
  </si>
  <si>
    <t>其他教育费附加安排的支出</t>
  </si>
  <si>
    <t>20599</t>
  </si>
  <si>
    <t>其他教育支出</t>
  </si>
  <si>
    <t>2059999</t>
  </si>
  <si>
    <t>206</t>
  </si>
  <si>
    <t>20601</t>
  </si>
  <si>
    <t>科学技术管理事务</t>
  </si>
  <si>
    <t>2060101</t>
  </si>
  <si>
    <t>20605</t>
  </si>
  <si>
    <t>科技条件与服务</t>
  </si>
  <si>
    <t>2060599</t>
  </si>
  <si>
    <t>其他科技条件与服务支出</t>
  </si>
  <si>
    <t>20607</t>
  </si>
  <si>
    <t>科学技术普及</t>
  </si>
  <si>
    <t>2060701</t>
  </si>
  <si>
    <t>机构运行</t>
  </si>
  <si>
    <t>2060702</t>
  </si>
  <si>
    <t>科普活动</t>
  </si>
  <si>
    <t>2060799</t>
  </si>
  <si>
    <t>其他科学技术普及支出</t>
  </si>
  <si>
    <t>20608</t>
  </si>
  <si>
    <t>科技交流与合作</t>
  </si>
  <si>
    <t>2060899</t>
  </si>
  <si>
    <t>其他科技交流与合作支出</t>
  </si>
  <si>
    <t>20699</t>
  </si>
  <si>
    <t>其他科学技术支出</t>
  </si>
  <si>
    <t>2069999</t>
  </si>
  <si>
    <t>207</t>
  </si>
  <si>
    <t>20701</t>
  </si>
  <si>
    <t>文化和旅游</t>
  </si>
  <si>
    <t>2070101</t>
  </si>
  <si>
    <t>2070199</t>
  </si>
  <si>
    <t>其他文化和旅游支出</t>
  </si>
  <si>
    <t>20702</t>
  </si>
  <si>
    <t>文物</t>
  </si>
  <si>
    <t>2070204</t>
  </si>
  <si>
    <t>文物保护</t>
  </si>
  <si>
    <t>20703</t>
  </si>
  <si>
    <t>体育</t>
  </si>
  <si>
    <t>2070307</t>
  </si>
  <si>
    <t>体育场馆</t>
  </si>
  <si>
    <t>2070399</t>
  </si>
  <si>
    <t>其他体育支出</t>
  </si>
  <si>
    <t>20706</t>
  </si>
  <si>
    <t>新闻出版电影</t>
  </si>
  <si>
    <t>2070699</t>
  </si>
  <si>
    <t>其他新闻出版电影支出</t>
  </si>
  <si>
    <t>20708</t>
  </si>
  <si>
    <t>广播电视</t>
  </si>
  <si>
    <t>2070807</t>
  </si>
  <si>
    <t>传输发射</t>
  </si>
  <si>
    <t>2070899</t>
  </si>
  <si>
    <t>其他广播电视支出</t>
  </si>
  <si>
    <t>20799</t>
  </si>
  <si>
    <t>其他文化旅游体育与传媒支出</t>
  </si>
  <si>
    <t>2079903</t>
  </si>
  <si>
    <t>文化产业发展专项支出</t>
  </si>
  <si>
    <t>2079999</t>
  </si>
  <si>
    <t>208</t>
  </si>
  <si>
    <t>20801</t>
  </si>
  <si>
    <t>人力资源和社会保障管理事务</t>
  </si>
  <si>
    <t>2080101</t>
  </si>
  <si>
    <t>2080102</t>
  </si>
  <si>
    <t>2080109</t>
  </si>
  <si>
    <t>社会保险经办机构</t>
  </si>
  <si>
    <t>2080150</t>
  </si>
  <si>
    <t>2080199</t>
  </si>
  <si>
    <t>其他人力资源和社会保障管理事务支出</t>
  </si>
  <si>
    <t>20802</t>
  </si>
  <si>
    <t>民政管理事务</t>
  </si>
  <si>
    <t>2080207</t>
  </si>
  <si>
    <t>行政区划和地名管理</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</si>
  <si>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</si>
  <si>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</si>
  <si>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</si>
  <si>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</si>
  <si>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</si>
  <si>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</si>
  <si>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</si>
  <si>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</si>
  <si>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</si>
  <si>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</si>
  <si>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</si>
  <si>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</si>
  <si>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</si>
  <si>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</si>
  <si>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</si>
  <si>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</si>
  <si>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</si>
  <si>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</si>
  <si>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2080705</t>
  </si>
  <si>
    <t>公益性岗位补贴</t>
  </si>
  <si>
    <t>2080799</t>
  </si>
  <si>
    <t>其他就业补助支出</t>
  </si>
  <si>
    <t>20808</t>
  </si>
  <si>
    <t>抚恤</t>
  </si>
  <si>
    <t>2080801</t>
  </si>
  <si>
    <t>死亡抚恤</t>
  </si>
  <si>
    <t>2080803</t>
  </si>
  <si>
    <t>在乡复员、退伍军人生活补助</t>
  </si>
  <si>
    <t>2080805</t>
  </si>
  <si>
    <t>义务兵优待</t>
  </si>
  <si>
    <t>2080806</t>
  </si>
  <si>
    <t>农村籍退役士兵老年生活补助</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</si>
  <si>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</si>
  <si>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</si>
  <si>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</si>
  <si>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</si>
  <si>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</si>
  <si>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</si>
  <si>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</si>
  <si>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</si>
  <si>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</si>
  <si>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</si>
  <si>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</si>
  <si>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</si>
  <si>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2080905</t>
  </si>
  <si>
    <t>军队转业干部安置</t>
  </si>
  <si>
    <t>2080999</t>
  </si>
  <si>
    <t>其他退役安置支出</t>
  </si>
  <si>
    <t>20810</t>
  </si>
  <si>
    <t>社会福利</t>
  </si>
  <si>
    <t>2081001</t>
  </si>
  <si>
    <t>儿童福利</t>
  </si>
  <si>
    <t>2081002</t>
  </si>
  <si>
    <t>老年福利</t>
  </si>
  <si>
    <t>2081006</t>
  </si>
  <si>
    <t>养老服务</t>
  </si>
  <si>
    <t>20811</t>
  </si>
  <si>
    <t>残疾人事业</t>
  </si>
  <si>
    <t>2081101</t>
  </si>
  <si>
    <t>2081102</t>
  </si>
  <si>
    <t>2081104</t>
  </si>
  <si>
    <t>残疾人康复</t>
  </si>
  <si>
    <t>2081105</t>
  </si>
  <si>
    <t>残疾人就业</t>
  </si>
  <si>
    <t>2081107</t>
  </si>
  <si>
    <t>残疾人生活和护理补贴</t>
  </si>
  <si>
    <t>2081199</t>
  </si>
  <si>
    <t>其他残疾人事业支出</t>
  </si>
  <si>
    <t>20816</t>
  </si>
  <si>
    <t>红十字事业</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</si>
  <si>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</si>
  <si>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</si>
  <si>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</si>
  <si>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</si>
  <si>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</si>
  <si>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</si>
  <si>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</si>
  <si>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</si>
  <si>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</si>
  <si>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</si>
  <si>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</si>
  <si>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</si>
  <si>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</si>
  <si>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</si>
  <si>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</si>
  <si>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</si>
  <si>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</si>
  <si>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</si>
  <si>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</si>
  <si>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</si>
  <si>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</si>
  <si>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2082501</t>
  </si>
  <si>
    <t>其他城市生活救助</t>
  </si>
  <si>
    <t>20828</t>
  </si>
  <si>
    <t>退役军人管理事务</t>
  </si>
  <si>
    <t>2082801</t>
  </si>
  <si>
    <t>2082804</t>
  </si>
  <si>
    <t>拥军优属</t>
  </si>
  <si>
    <t>2082850</t>
  </si>
  <si>
    <t>2082899</t>
  </si>
  <si>
    <t>其他退役军人事务管理支出</t>
  </si>
  <si>
    <t>20899</t>
  </si>
  <si>
    <t>其他社会保障和就业支出</t>
  </si>
  <si>
    <t>2089999</t>
  </si>
  <si>
    <t>210</t>
  </si>
  <si>
    <t>21001</t>
  </si>
  <si>
    <t>卫生健康管理事务</t>
  </si>
  <si>
    <t>2100101</t>
  </si>
  <si>
    <t>2100199</t>
  </si>
  <si>
    <t>其他卫生健康管理事务支出</t>
  </si>
  <si>
    <t>21002</t>
  </si>
  <si>
    <t>公立医院</t>
  </si>
  <si>
    <t>2100206</t>
  </si>
  <si>
    <t>妇幼保健医院</t>
  </si>
  <si>
    <t>2100299</t>
  </si>
  <si>
    <t>其他公立医院支出</t>
  </si>
  <si>
    <t>21003</t>
  </si>
  <si>
    <t>基层医疗卫生机构</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</si>
  <si>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</si>
  <si>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</si>
  <si>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</si>
  <si>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</si>
  <si>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</si>
  <si>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</si>
  <si>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</si>
  <si>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</si>
  <si>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</si>
  <si>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</si>
  <si>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</si>
  <si>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</si>
  <si>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</si>
  <si>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</si>
  <si>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</si>
  <si>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</si>
  <si>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</si>
  <si>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</si>
  <si>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</si>
  <si>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</si>
  <si>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</si>
  <si>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</si>
  <si>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21007</t>
  </si>
  <si>
    <t>计划生育事务</t>
  </si>
  <si>
    <t>2100717</t>
  </si>
  <si>
    <t>计划生育服务</t>
  </si>
  <si>
    <t>21011</t>
  </si>
  <si>
    <t>行政事业单位医疗</t>
  </si>
  <si>
    <t>2101101</t>
  </si>
  <si>
    <t>行政单位医疗</t>
  </si>
  <si>
    <t>2101102</t>
  </si>
  <si>
    <t>事业单位医疗</t>
  </si>
  <si>
    <t>2101199</t>
  </si>
  <si>
    <t>其他行政事业单位医疗支出</t>
  </si>
  <si>
    <t>21014</t>
  </si>
  <si>
    <t>优抚对象医疗</t>
  </si>
  <si>
    <t>2101401</t>
  </si>
  <si>
    <t>优抚对象医疗补助</t>
  </si>
  <si>
    <t>21015</t>
  </si>
  <si>
    <t>医疗保障管理事务</t>
  </si>
  <si>
    <t>2101501</t>
  </si>
  <si>
    <t>2101550</t>
  </si>
  <si>
    <t>2101599</t>
  </si>
  <si>
    <t>其他医疗保障管理事务支出</t>
  </si>
  <si>
    <t>211</t>
  </si>
  <si>
    <t>21101</t>
  </si>
  <si>
    <t>环境保护管理事务</t>
  </si>
  <si>
    <t>2110199</t>
  </si>
  <si>
    <t>其他环境保护管理事务支出</t>
  </si>
  <si>
    <t>21103</t>
  </si>
  <si>
    <t>污染防治</t>
  </si>
  <si>
    <t>2110302</t>
  </si>
  <si>
    <t>水体</t>
  </si>
  <si>
    <t>21104</t>
  </si>
  <si>
    <t>自然生态保护</t>
  </si>
  <si>
    <t>2110401</t>
  </si>
  <si>
    <t>生态保护</t>
  </si>
  <si>
    <t>2110402</t>
  </si>
  <si>
    <t>农村环境保护</t>
  </si>
  <si>
    <t>21106</t>
  </si>
  <si>
    <t>退耕还林还草</t>
  </si>
  <si>
    <t>2110699</t>
  </si>
  <si>
    <t>其他退耕还林还草支出</t>
  </si>
  <si>
    <t>21110</t>
  </si>
  <si>
    <t>能源节约利用</t>
  </si>
  <si>
    <t>2111001</t>
  </si>
  <si>
    <t>21199</t>
  </si>
  <si>
    <t>其他节能环保支出</t>
  </si>
  <si>
    <t>2119999</t>
  </si>
  <si>
    <t>212</t>
  </si>
  <si>
    <t>21201</t>
  </si>
  <si>
    <t>城乡社区管理事务</t>
  </si>
  <si>
    <t>2120101</t>
  </si>
  <si>
    <t>2120102</t>
  </si>
  <si>
    <t>2120104</t>
  </si>
  <si>
    <t>城管执法</t>
  </si>
  <si>
    <t>2120106</t>
  </si>
  <si>
    <t>工程建设管理</t>
  </si>
  <si>
    <t>2120199</t>
  </si>
  <si>
    <t>其他城乡社区管理事务支出</t>
  </si>
  <si>
    <t>21203</t>
  </si>
  <si>
    <t>城乡社区公共设施</t>
  </si>
  <si>
    <t>2120303</t>
  </si>
  <si>
    <t>小城镇基础设施建设</t>
  </si>
  <si>
    <t>2120399</t>
  </si>
  <si>
    <t>其他城乡社区公共设施支出</t>
  </si>
  <si>
    <t>21205</t>
  </si>
  <si>
    <t>城乡社区环境卫生</t>
  </si>
  <si>
    <t>2120501</t>
  </si>
  <si>
    <t>213</t>
  </si>
  <si>
    <t>21301</t>
  </si>
  <si>
    <t>农业农村</t>
  </si>
  <si>
    <t>2130101</t>
  </si>
  <si>
    <t>2130104</t>
  </si>
  <si>
    <t>2130106</t>
  </si>
  <si>
    <t>科技转化与推广服务</t>
  </si>
  <si>
    <t>2130108</t>
  </si>
  <si>
    <t>病虫害控制</t>
  </si>
  <si>
    <t>2130119</t>
  </si>
  <si>
    <t>防灾救灾</t>
  </si>
  <si>
    <t>2130122</t>
  </si>
  <si>
    <t>农业生产发展</t>
  </si>
  <si>
    <t>2130124</t>
  </si>
  <si>
    <t>农村合作经济</t>
  </si>
  <si>
    <t>2130125</t>
  </si>
  <si>
    <t>农产品加工与促销</t>
  </si>
  <si>
    <t>2130126</t>
  </si>
  <si>
    <t>农村社会事业</t>
  </si>
  <si>
    <t>2130135</t>
  </si>
  <si>
    <t>农业资源保护修复与利用</t>
  </si>
  <si>
    <t>2130153</t>
  </si>
  <si>
    <t>农田建设</t>
  </si>
  <si>
    <t>2130199</t>
  </si>
  <si>
    <t>其他农业农村支出</t>
  </si>
  <si>
    <t>21302</t>
  </si>
  <si>
    <t>林业和草原</t>
  </si>
  <si>
    <t>2130205</t>
  </si>
  <si>
    <t>森林资源培育</t>
  </si>
  <si>
    <t>2130206</t>
  </si>
  <si>
    <t>技术推广与转化</t>
  </si>
  <si>
    <t>2130209</t>
  </si>
  <si>
    <t>森林生态效益补偿</t>
  </si>
  <si>
    <t>2130211</t>
  </si>
  <si>
    <t>动植物保护</t>
  </si>
  <si>
    <t>2130234</t>
  </si>
  <si>
    <t>林业草原防灾减灾</t>
  </si>
  <si>
    <t>2130299</t>
  </si>
  <si>
    <t>其他林业和草原支出</t>
  </si>
  <si>
    <t>21303</t>
  </si>
  <si>
    <t>水利</t>
  </si>
  <si>
    <t>2130301</t>
  </si>
  <si>
    <t>2130304</t>
  </si>
  <si>
    <t>水利行业业务管理</t>
  </si>
  <si>
    <t>2130305</t>
  </si>
  <si>
    <t>水利工程建设</t>
  </si>
  <si>
    <t>2130306</t>
  </si>
  <si>
    <t>水利工程运行与维护</t>
  </si>
  <si>
    <t>2130311</t>
  </si>
  <si>
    <t>水资源节约管理与保护</t>
  </si>
  <si>
    <t>2130314</t>
  </si>
  <si>
    <t>防汛</t>
  </si>
  <si>
    <t>2130316</t>
  </si>
  <si>
    <t>农村水利</t>
  </si>
  <si>
    <t>2130319</t>
  </si>
  <si>
    <t>江河湖库水系综合整治</t>
  </si>
  <si>
    <t>2130321</t>
  </si>
  <si>
    <t>大中型水库移民后期扶持专项支出</t>
  </si>
  <si>
    <t>2130335</t>
  </si>
  <si>
    <t>农村供水</t>
  </si>
  <si>
    <t>2130399</t>
  </si>
  <si>
    <t>其他水利支出</t>
  </si>
  <si>
    <t>21305</t>
  </si>
  <si>
    <t>巩固脱贫攻坚成果衔接乡村振兴</t>
  </si>
  <si>
    <t>2130504</t>
  </si>
  <si>
    <t>农村基础设施建设</t>
  </si>
  <si>
    <t>2130505</t>
  </si>
  <si>
    <t>生产发展</t>
  </si>
  <si>
    <t>2130506</t>
  </si>
  <si>
    <t>社会发展</t>
  </si>
  <si>
    <t>2130550</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</si>
  <si>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</si>
  <si>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</si>
  <si>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</si>
  <si>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</si>
  <si>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</si>
  <si>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</si>
  <si>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</si>
  <si>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</si>
  <si>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</si>
  <si>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</si>
  <si>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2130799</t>
  </si>
  <si>
    <t>其他农村综合改革支出</t>
  </si>
  <si>
    <t>21308</t>
  </si>
  <si>
    <t>普惠金融发展支出</t>
  </si>
  <si>
    <t>2130804</t>
  </si>
  <si>
    <t>创业担保贷款贴息及奖补</t>
  </si>
  <si>
    <t>2130899</t>
  </si>
  <si>
    <t>其他普惠金融发展支出</t>
  </si>
  <si>
    <t>21399</t>
  </si>
  <si>
    <t>其他农林水支出</t>
  </si>
  <si>
    <t>2139999</t>
  </si>
  <si>
    <t>214</t>
  </si>
  <si>
    <t>21401</t>
  </si>
  <si>
    <t>公路水路运输</t>
  </si>
  <si>
    <t>2140101</t>
  </si>
  <si>
    <t>2140102</t>
  </si>
  <si>
    <t>2140199</t>
  </si>
  <si>
    <t>其他公路水路运输支出</t>
  </si>
  <si>
    <t>21406</t>
  </si>
  <si>
    <t>车辆购置税支出</t>
  </si>
  <si>
    <t>2140602</t>
  </si>
  <si>
    <t>车辆购置税用于农村公路建设支出</t>
  </si>
  <si>
    <t>21499</t>
  </si>
  <si>
    <t>其他交通运输支出</t>
  </si>
  <si>
    <t>2149901</t>
  </si>
  <si>
    <t>公共交通运营补助</t>
  </si>
  <si>
    <t>2149999</t>
  </si>
  <si>
    <t>215</t>
  </si>
  <si>
    <t>21505</t>
  </si>
  <si>
    <t>工业和信息产业监管</t>
  </si>
  <si>
    <t>2150501</t>
  </si>
  <si>
    <t>2150599</t>
  </si>
  <si>
    <t>其他工业和信息产业监管支出</t>
  </si>
  <si>
    <t>21508</t>
  </si>
  <si>
    <t>支持中小企业发展和管理支出</t>
  </si>
  <si>
    <t>2150899</t>
  </si>
  <si>
    <t>其他支持中小企业发展和管理支出</t>
  </si>
  <si>
    <t>216</t>
  </si>
  <si>
    <t>21602</t>
  </si>
  <si>
    <t>商业流通事务</t>
  </si>
  <si>
    <t>2160201</t>
  </si>
  <si>
    <t>2160299</t>
  </si>
  <si>
    <t>其他商业流通事务支出</t>
  </si>
  <si>
    <t>21606</t>
  </si>
  <si>
    <t>涉外发展服务支出</t>
  </si>
  <si>
    <t>2160699</t>
  </si>
  <si>
    <t>其他涉外发展服务支出</t>
  </si>
  <si>
    <t>220</t>
  </si>
  <si>
    <t>22001</t>
  </si>
  <si>
    <t>自然资源事务</t>
  </si>
  <si>
    <t>2200101</t>
  </si>
  <si>
    <t>2200106</t>
  </si>
  <si>
    <t>自然资源利用与保护</t>
  </si>
  <si>
    <t>2200150</t>
  </si>
  <si>
    <t>2200199</t>
  </si>
  <si>
    <t>其他自然资源事务支出</t>
  </si>
  <si>
    <t>221</t>
  </si>
  <si>
    <t>22101</t>
  </si>
  <si>
    <t>保障性安居工程支出</t>
  </si>
  <si>
    <t>2210105</t>
  </si>
  <si>
    <t>农村危房改造</t>
  </si>
  <si>
    <t>2210108</t>
  </si>
  <si>
    <t>老旧小区改造</t>
  </si>
  <si>
    <t>22102</t>
  </si>
  <si>
    <t>住房改革支出</t>
  </si>
  <si>
    <t>2210201</t>
  </si>
  <si>
    <t>住房公积金</t>
  </si>
  <si>
    <t>224</t>
  </si>
  <si>
    <t>22401</t>
  </si>
  <si>
    <t>应急管理事务</t>
  </si>
  <si>
    <t>2240101</t>
  </si>
  <si>
    <t>2240104</t>
  </si>
  <si>
    <t>灾害风险防治</t>
  </si>
  <si>
    <t>2240150</t>
  </si>
  <si>
    <t>2240199</t>
  </si>
  <si>
    <t>其他应急管理支出</t>
  </si>
  <si>
    <t>22402</t>
  </si>
  <si>
    <t>消防救援事务</t>
  </si>
  <si>
    <t>2240204</t>
  </si>
  <si>
    <t>消防应急救援</t>
  </si>
  <si>
    <t>22406</t>
  </si>
  <si>
    <t>自然灾害防治</t>
  </si>
  <si>
    <t>2240699</t>
  </si>
  <si>
    <t>其他自然灾害防治支出</t>
  </si>
  <si>
    <t>22407</t>
  </si>
  <si>
    <t>自然灾害救灾及恢复重建支出</t>
  </si>
  <si>
    <t>2240703</t>
  </si>
  <si>
    <t>自然灾害救灾补助</t>
  </si>
  <si>
    <t>2240704</t>
  </si>
  <si>
    <t>自然灾害灾后重建补助</t>
  </si>
  <si>
    <t>229</t>
  </si>
  <si>
    <t>22999</t>
  </si>
  <si>
    <t>2299999</t>
  </si>
  <si>
    <t>232</t>
  </si>
  <si>
    <t>23203</t>
  </si>
  <si>
    <t>地方政府一般债务付息支出</t>
  </si>
  <si>
    <t>2320301</t>
  </si>
  <si>
    <t>地方政府一般债券付息支出</t>
  </si>
  <si>
    <t>2023年台安县本级政府性基金预算支出决算功能分类决算表</t>
  </si>
  <si>
    <t>20707</t>
  </si>
  <si>
    <t>国家电影事业发展专项资金安排的支出</t>
  </si>
  <si>
    <t>2070799</t>
  </si>
  <si>
    <t>其他国家电影事业发展专项资金支出</t>
  </si>
  <si>
    <t>20822</t>
  </si>
  <si>
    <t>大中型水库移民后期扶持基金支出</t>
  </si>
  <si>
    <t>2082201</t>
  </si>
  <si>
    <t>移民补助</t>
  </si>
  <si>
    <t>2082202</t>
  </si>
  <si>
    <t>基础设施建设和经济发展</t>
  </si>
  <si>
    <t>21208</t>
  </si>
  <si>
    <t>国有土地使用权出让收入安排的支出</t>
  </si>
  <si>
    <t>2120801</t>
  </si>
  <si>
    <t>征地和拆迁补偿支出</t>
  </si>
  <si>
    <t>2120804</t>
  </si>
  <si>
    <t>农村基础设施建设支出</t>
  </si>
  <si>
    <t>2120814</t>
  </si>
  <si>
    <t>农业生产发展支出</t>
  </si>
  <si>
    <t>2120816</t>
  </si>
  <si>
    <t>农业农村生态环境支出</t>
  </si>
  <si>
    <t>21214</t>
  </si>
  <si>
    <t>污水处理费安排的支出</t>
  </si>
  <si>
    <t>2121401</t>
  </si>
  <si>
    <t>污水处理设施建设和运营</t>
  </si>
  <si>
    <t>2121499</t>
  </si>
  <si>
    <t>其他污水处理费安排的支出</t>
  </si>
  <si>
    <t>21369</t>
  </si>
  <si>
    <t>国家重大水利工程建设基金安排的支出</t>
  </si>
  <si>
    <t>2136903</t>
  </si>
  <si>
    <t>地方重大水利工程建设</t>
  </si>
  <si>
    <t>22960</t>
  </si>
  <si>
    <t>2296002</t>
  </si>
  <si>
    <t>用于社会福利的彩票公益金支出</t>
  </si>
  <si>
    <t>2296006</t>
  </si>
  <si>
    <t>用于残疾人事业的彩票公益金支出</t>
  </si>
  <si>
    <t>23204</t>
  </si>
  <si>
    <t>地方政府专项债务付息支出</t>
  </si>
  <si>
    <t>2320411</t>
  </si>
  <si>
    <t>国有土地使用权出让金债务付息支出</t>
  </si>
  <si>
    <t>棚户区改造专项债券付息支出</t>
  </si>
  <si>
    <t>2320498</t>
  </si>
  <si>
    <t>其他地方自行试点项目收益专项债券付息支出</t>
  </si>
  <si>
    <t>234</t>
  </si>
  <si>
    <t>基础设施建设</t>
  </si>
  <si>
    <t>市政设施建设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</si>
</sst>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indexed="8"/>
      <name val="黑体"/>
      <charset val="134"/>
    </font>
    <font>
      <sz val="10"/>
      <color indexed="8"/>
      <name val="Arial"/>
      <charset val="134"/>
    </font>
    <font>
      <sz val="10"/>
      <color indexed="8"/>
      <name val="宋体"/>
      <charset val="134"/>
    </font>
    <font>
      <sz val="11"/>
      <color indexed="8"/>
      <name val="宋体"/>
      <charset val="134"/>
    </font>
    <font>
      <sz val="11"/>
      <color rgb="FF000000"/>
      <name val="宋体"/>
      <charset val="134"/>
    </font>
    <font>
      <b/>
      <sz val="18"/>
      <name val="宋体"/>
      <charset val="134"/>
    </font>
    <font>
      <sz val="12"/>
      <name val="宋体"/>
      <charset val="134"/>
    </font>
    <font>
      <sz val="11"/>
      <color indexed="8"/>
      <name val="宋体"/>
      <charset val="134"/>
      <scheme val="minor"/>
    </font>
    <font>
      <sz val="10"/>
      <name val="宋体"/>
      <charset val="134"/>
    </font>
    <font>
      <b/>
      <sz val="10"/>
      <name val="宋体"/>
      <charset val="134"/>
    </font>
    <font>
      <b/>
      <sz val="16"/>
      <name val="宋体"/>
      <charset val="134"/>
    </font>
    <font>
      <sz val="11"/>
      <name val="宋体"/>
      <charset val="134"/>
    </font>
    <font>
      <b/>
      <sz val="1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indexed="22"/>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18" applyNumberFormat="0" applyFont="0" applyAlignment="0" applyProtection="0">
      <alignment vertical="center"/>
    </xf>
    <xf numFmtId="0" fontId="17"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7" fillId="14" borderId="0" applyNumberFormat="0" applyBorder="0" applyAlignment="0" applyProtection="0">
      <alignment vertical="center"/>
    </xf>
    <xf numFmtId="0" fontId="20" fillId="0" borderId="20" applyNumberFormat="0" applyFill="0" applyAlignment="0" applyProtection="0">
      <alignment vertical="center"/>
    </xf>
    <xf numFmtId="0" fontId="17" fillId="15" borderId="0" applyNumberFormat="0" applyBorder="0" applyAlignment="0" applyProtection="0">
      <alignment vertical="center"/>
    </xf>
    <xf numFmtId="0" fontId="26" fillId="16" borderId="21" applyNumberFormat="0" applyAlignment="0" applyProtection="0">
      <alignment vertical="center"/>
    </xf>
    <xf numFmtId="0" fontId="27" fillId="16" borderId="17" applyNumberFormat="0" applyAlignment="0" applyProtection="0">
      <alignment vertical="center"/>
    </xf>
    <xf numFmtId="0" fontId="28" fillId="17" borderId="22" applyNumberFormat="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29" fillId="0" borderId="23" applyNumberFormat="0" applyFill="0" applyAlignment="0" applyProtection="0">
      <alignment vertical="center"/>
    </xf>
    <xf numFmtId="0" fontId="2" fillId="0" borderId="0"/>
    <xf numFmtId="0" fontId="30" fillId="0" borderId="24" applyNumberFormat="0" applyFill="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7" fillId="35" borderId="0" applyNumberFormat="0" applyBorder="0" applyAlignment="0" applyProtection="0">
      <alignment vertical="center"/>
    </xf>
    <xf numFmtId="0" fontId="14" fillId="36" borderId="0" applyNumberFormat="0" applyBorder="0" applyAlignment="0" applyProtection="0">
      <alignment vertical="center"/>
    </xf>
    <xf numFmtId="0" fontId="17" fillId="37" borderId="0" applyNumberFormat="0" applyBorder="0" applyAlignment="0" applyProtection="0">
      <alignment vertical="center"/>
    </xf>
    <xf numFmtId="0" fontId="0" fillId="0" borderId="0">
      <alignment vertical="center"/>
    </xf>
  </cellStyleXfs>
  <cellXfs count="95">
    <xf numFmtId="0" fontId="0" fillId="0" borderId="0" xfId="0">
      <alignment vertical="center"/>
    </xf>
    <xf numFmtId="0" fontId="0" fillId="0" borderId="0" xfId="0" applyFont="1" applyFill="1" applyAlignment="1">
      <alignment vertical="center"/>
    </xf>
    <xf numFmtId="0" fontId="1" fillId="0" borderId="0" xfId="30" applyFont="1" applyAlignment="1">
      <alignment horizontal="center"/>
    </xf>
    <xf numFmtId="0" fontId="2" fillId="0" borderId="0" xfId="30"/>
    <xf numFmtId="0" fontId="3" fillId="0" borderId="0" xfId="30" applyFont="1"/>
    <xf numFmtId="0" fontId="4" fillId="0" borderId="1" xfId="30" applyFont="1" applyFill="1" applyBorder="1" applyAlignment="1">
      <alignment horizontal="center" vertical="center" wrapText="1" shrinkToFit="1"/>
    </xf>
    <xf numFmtId="0" fontId="4" fillId="0" borderId="2" xfId="30" applyFont="1" applyFill="1" applyBorder="1" applyAlignment="1">
      <alignment horizontal="center" vertical="center" wrapText="1" shrinkToFit="1"/>
    </xf>
    <xf numFmtId="0" fontId="4" fillId="0" borderId="3" xfId="30" applyFont="1" applyFill="1" applyBorder="1" applyAlignment="1">
      <alignment horizontal="center" vertical="center" wrapText="1" shrinkToFit="1"/>
    </xf>
    <xf numFmtId="0" fontId="4" fillId="0" borderId="4" xfId="30" applyFont="1" applyFill="1" applyBorder="1" applyAlignment="1">
      <alignment horizontal="center" vertical="center" wrapText="1" shrinkToFit="1"/>
    </xf>
    <xf numFmtId="4" fontId="4" fillId="0" borderId="4" xfId="30" applyNumberFormat="1" applyFont="1" applyFill="1" applyBorder="1" applyAlignment="1">
      <alignment horizontal="right" vertical="center" shrinkToFit="1"/>
    </xf>
    <xf numFmtId="0" fontId="4" fillId="0" borderId="1" xfId="30" applyFont="1" applyFill="1" applyBorder="1" applyAlignment="1">
      <alignment horizontal="center" vertical="center" wrapText="1" shrinkToFit="1"/>
    </xf>
    <xf numFmtId="0" fontId="4" fillId="0" borderId="2" xfId="30" applyFont="1" applyFill="1" applyBorder="1" applyAlignment="1">
      <alignment horizontal="center" vertical="center" wrapText="1" shrinkToFit="1"/>
    </xf>
    <xf numFmtId="0" fontId="4" fillId="0" borderId="3" xfId="30" applyFont="1" applyFill="1" applyBorder="1" applyAlignment="1">
      <alignment horizontal="center" vertical="center" wrapText="1" shrinkToFit="1"/>
    </xf>
    <xf numFmtId="0" fontId="5" fillId="2" borderId="4" xfId="0" applyNumberFormat="1" applyFont="1" applyFill="1" applyBorder="1" applyAlignment="1">
      <alignment horizontal="left" vertical="center"/>
    </xf>
    <xf numFmtId="4" fontId="5" fillId="2" borderId="4" xfId="0" applyNumberFormat="1" applyFont="1" applyFill="1" applyBorder="1" applyAlignment="1">
      <alignment horizontal="right" vertical="center"/>
    </xf>
    <xf numFmtId="0" fontId="4" fillId="0" borderId="5" xfId="30" applyFont="1" applyBorder="1" applyAlignment="1">
      <alignment horizontal="left" vertical="center" shrinkToFit="1"/>
    </xf>
    <xf numFmtId="0" fontId="4" fillId="0" borderId="6" xfId="30" applyFont="1" applyBorder="1" applyAlignment="1">
      <alignment horizontal="left" vertical="center" shrinkToFit="1"/>
    </xf>
    <xf numFmtId="4" fontId="4" fillId="0" borderId="6" xfId="30" applyNumberFormat="1" applyFont="1" applyBorder="1" applyAlignment="1">
      <alignment horizontal="right" vertical="center" shrinkToFit="1"/>
    </xf>
    <xf numFmtId="0" fontId="4" fillId="0" borderId="4" xfId="30" applyFont="1" applyBorder="1" applyAlignment="1">
      <alignment horizontal="left" vertical="center" shrinkToFit="1"/>
    </xf>
    <xf numFmtId="4" fontId="4" fillId="0" borderId="4" xfId="30" applyNumberFormat="1" applyFont="1" applyBorder="1" applyAlignment="1">
      <alignment horizontal="right" vertical="center" shrinkToFit="1"/>
    </xf>
    <xf numFmtId="0" fontId="3" fillId="0" borderId="0" xfId="30" applyFont="1" applyBorder="1" applyAlignment="1">
      <alignment horizontal="center"/>
    </xf>
    <xf numFmtId="0" fontId="2" fillId="0" borderId="0" xfId="30" applyBorder="1" applyAlignment="1">
      <alignment horizontal="center"/>
    </xf>
    <xf numFmtId="0" fontId="2" fillId="0" borderId="0" xfId="30" applyBorder="1"/>
    <xf numFmtId="4" fontId="5" fillId="2" borderId="0" xfId="0" applyNumberFormat="1" applyFont="1" applyFill="1" applyBorder="1" applyAlignment="1">
      <alignment horizontal="right"/>
    </xf>
    <xf numFmtId="0" fontId="6" fillId="3" borderId="0" xfId="50" applyNumberFormat="1" applyFont="1" applyFill="1" applyAlignment="1" applyProtection="1">
      <alignment vertical="center"/>
    </xf>
    <xf numFmtId="0" fontId="7" fillId="3" borderId="0" xfId="0" applyFont="1" applyFill="1" applyAlignment="1"/>
    <xf numFmtId="0" fontId="8" fillId="0" borderId="0" xfId="0" applyFont="1" applyFill="1" applyAlignment="1">
      <alignment vertical="center"/>
    </xf>
    <xf numFmtId="0" fontId="0" fillId="0" borderId="0" xfId="0" applyFont="1" applyFill="1" applyAlignment="1"/>
    <xf numFmtId="0" fontId="9" fillId="3" borderId="0" xfId="50" applyNumberFormat="1" applyFont="1" applyFill="1" applyAlignment="1" applyProtection="1">
      <alignment vertical="center"/>
    </xf>
    <xf numFmtId="0" fontId="9" fillId="3" borderId="0" xfId="50" applyNumberFormat="1" applyFont="1" applyFill="1" applyAlignment="1" applyProtection="1">
      <alignment horizontal="right" vertical="center"/>
    </xf>
    <xf numFmtId="0" fontId="5" fillId="4" borderId="4"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4" fontId="5" fillId="2" borderId="0" xfId="0" applyNumberFormat="1" applyFont="1" applyFill="1" applyBorder="1" applyAlignment="1">
      <alignment horizontal="right" vertical="center"/>
    </xf>
    <xf numFmtId="0" fontId="8" fillId="0" borderId="0" xfId="0" applyFont="1" applyFill="1" applyBorder="1" applyAlignment="1">
      <alignment vertical="center"/>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4" fontId="4" fillId="0" borderId="8" xfId="0" applyNumberFormat="1" applyFont="1" applyFill="1" applyBorder="1" applyAlignment="1">
      <alignment horizontal="right" vertical="center" shrinkToFit="1"/>
    </xf>
    <xf numFmtId="0" fontId="6" fillId="3" borderId="0" xfId="50" applyNumberFormat="1" applyFont="1" applyFill="1" applyAlignment="1" applyProtection="1">
      <alignment horizontal="center" vertical="center"/>
    </xf>
    <xf numFmtId="0" fontId="10" fillId="3" borderId="9" xfId="0" applyFont="1" applyFill="1" applyBorder="1" applyAlignment="1">
      <alignment horizontal="center" vertical="center"/>
    </xf>
    <xf numFmtId="3" fontId="9" fillId="3" borderId="9" xfId="0" applyNumberFormat="1" applyFont="1" applyFill="1" applyBorder="1" applyAlignment="1">
      <alignment horizontal="right" vertical="center"/>
    </xf>
    <xf numFmtId="0" fontId="10" fillId="3" borderId="9" xfId="0" applyFont="1" applyFill="1" applyBorder="1" applyAlignment="1">
      <alignment vertical="center"/>
    </xf>
    <xf numFmtId="0" fontId="9" fillId="3" borderId="9" xfId="0" applyFont="1" applyFill="1" applyBorder="1" applyAlignment="1">
      <alignment vertical="center"/>
    </xf>
    <xf numFmtId="0" fontId="10" fillId="3" borderId="9" xfId="0" applyFont="1" applyFill="1" applyBorder="1" applyAlignment="1">
      <alignment horizontal="left" vertical="center"/>
    </xf>
    <xf numFmtId="0" fontId="9" fillId="3" borderId="9" xfId="0" applyFont="1" applyFill="1" applyBorder="1" applyAlignment="1">
      <alignment horizontal="left" vertical="center"/>
    </xf>
    <xf numFmtId="0" fontId="11" fillId="3" borderId="0" xfId="50" applyNumberFormat="1" applyFont="1" applyFill="1" applyAlignment="1" applyProtection="1">
      <alignment horizontal="center" vertical="center"/>
    </xf>
    <xf numFmtId="0" fontId="9" fillId="3" borderId="0" xfId="0" applyFont="1" applyFill="1" applyAlignment="1">
      <alignment horizontal="right" vertical="center"/>
    </xf>
    <xf numFmtId="0" fontId="0" fillId="3" borderId="0" xfId="0" applyFill="1">
      <alignment vertical="center"/>
    </xf>
    <xf numFmtId="0" fontId="6" fillId="3" borderId="0" xfId="0" applyNumberFormat="1" applyFont="1" applyFill="1" applyAlignment="1" applyProtection="1">
      <alignment horizontal="center" vertical="center"/>
    </xf>
    <xf numFmtId="0" fontId="9" fillId="3" borderId="0" xfId="0" applyNumberFormat="1" applyFont="1" applyFill="1" applyAlignment="1" applyProtection="1">
      <alignment horizontal="right" vertical="center"/>
    </xf>
    <xf numFmtId="0" fontId="10" fillId="3" borderId="9" xfId="0" applyFont="1" applyFill="1" applyBorder="1" applyAlignment="1">
      <alignment horizontal="center" vertical="center" wrapText="1"/>
    </xf>
    <xf numFmtId="3" fontId="9" fillId="3" borderId="10" xfId="0" applyNumberFormat="1" applyFont="1" applyFill="1" applyBorder="1" applyAlignment="1">
      <alignment horizontal="right" vertical="center"/>
    </xf>
    <xf numFmtId="0" fontId="9" fillId="3" borderId="11" xfId="0" applyFont="1" applyFill="1" applyBorder="1" applyAlignment="1">
      <alignment vertical="center"/>
    </xf>
    <xf numFmtId="3" fontId="9" fillId="3" borderId="7" xfId="0" applyNumberFormat="1" applyFont="1" applyFill="1" applyBorder="1" applyAlignment="1">
      <alignment horizontal="right" vertical="center"/>
    </xf>
    <xf numFmtId="0" fontId="6" fillId="0" borderId="0" xfId="0" applyNumberFormat="1" applyFont="1" applyFill="1" applyAlignment="1" applyProtection="1">
      <alignment horizontal="center" vertical="center"/>
    </xf>
    <xf numFmtId="0" fontId="9" fillId="0" borderId="0" xfId="0" applyNumberFormat="1" applyFont="1" applyFill="1" applyAlignment="1" applyProtection="1">
      <alignment horizontal="right" vertical="center"/>
    </xf>
    <xf numFmtId="0" fontId="10" fillId="5" borderId="9" xfId="0" applyFont="1" applyFill="1" applyBorder="1" applyAlignment="1">
      <alignment horizontal="center" vertical="center"/>
    </xf>
    <xf numFmtId="0" fontId="10" fillId="5" borderId="9" xfId="0" applyFont="1" applyFill="1" applyBorder="1" applyAlignment="1">
      <alignment horizontal="center" vertical="center" wrapText="1"/>
    </xf>
    <xf numFmtId="0" fontId="9" fillId="3" borderId="12" xfId="50" applyNumberFormat="1" applyFont="1" applyFill="1" applyBorder="1" applyAlignment="1" applyProtection="1">
      <alignment horizontal="left" vertical="center"/>
    </xf>
    <xf numFmtId="0" fontId="9" fillId="3" borderId="4" xfId="0" applyNumberFormat="1" applyFont="1" applyFill="1" applyBorder="1" applyAlignment="1" applyProtection="1">
      <alignment horizontal="center" vertical="center"/>
    </xf>
    <xf numFmtId="0" fontId="9" fillId="3" borderId="4" xfId="0" applyNumberFormat="1" applyFont="1" applyFill="1" applyBorder="1" applyAlignment="1" applyProtection="1">
      <alignment horizontal="left" vertical="center"/>
    </xf>
    <xf numFmtId="3" fontId="9" fillId="3" borderId="4" xfId="0" applyNumberFormat="1" applyFont="1" applyFill="1" applyBorder="1" applyAlignment="1" applyProtection="1">
      <alignment horizontal="right" vertical="center"/>
    </xf>
    <xf numFmtId="0" fontId="9" fillId="3" borderId="12" xfId="0" applyNumberFormat="1" applyFont="1" applyFill="1" applyBorder="1" applyAlignment="1" applyProtection="1">
      <alignment horizontal="center" vertical="center"/>
    </xf>
    <xf numFmtId="0" fontId="9" fillId="3" borderId="0" xfId="50" applyNumberFormat="1" applyFont="1" applyFill="1" applyAlignment="1" applyProtection="1">
      <alignment horizontal="center" vertical="center"/>
    </xf>
    <xf numFmtId="0" fontId="9" fillId="3" borderId="12" xfId="50" applyNumberFormat="1" applyFont="1" applyFill="1" applyBorder="1" applyAlignment="1" applyProtection="1">
      <alignment vertical="center"/>
    </xf>
    <xf numFmtId="0" fontId="9" fillId="3" borderId="13" xfId="0" applyNumberFormat="1" applyFont="1" applyFill="1" applyBorder="1" applyAlignment="1" applyProtection="1">
      <alignment horizontal="center" vertical="center"/>
    </xf>
    <xf numFmtId="0" fontId="9" fillId="3" borderId="0" xfId="0" applyNumberFormat="1" applyFont="1" applyFill="1" applyAlignment="1" applyProtection="1">
      <alignment horizontal="center" vertical="center"/>
    </xf>
    <xf numFmtId="0" fontId="7" fillId="0" borderId="0" xfId="0" applyFont="1" applyAlignment="1"/>
    <xf numFmtId="0" fontId="0" fillId="0" borderId="0" xfId="0" applyAlignment="1"/>
    <xf numFmtId="0" fontId="12" fillId="0" borderId="0" xfId="0" applyNumberFormat="1" applyFont="1" applyFill="1" applyAlignment="1" applyProtection="1">
      <alignment horizontal="right" vertical="center"/>
    </xf>
    <xf numFmtId="0" fontId="10" fillId="3" borderId="4" xfId="0" applyNumberFormat="1" applyFont="1" applyFill="1" applyBorder="1" applyAlignment="1" applyProtection="1">
      <alignment horizontal="center" vertical="center"/>
    </xf>
    <xf numFmtId="0" fontId="9" fillId="3" borderId="14" xfId="0" applyFont="1" applyFill="1" applyBorder="1" applyAlignment="1">
      <alignment vertical="center"/>
    </xf>
    <xf numFmtId="0" fontId="9" fillId="3" borderId="9" xfId="0" applyFont="1" applyFill="1" applyBorder="1" applyAlignment="1">
      <alignment horizontal="right" vertical="center"/>
    </xf>
    <xf numFmtId="0" fontId="7" fillId="3" borderId="7" xfId="0" applyFont="1" applyFill="1" applyBorder="1" applyAlignment="1"/>
    <xf numFmtId="0" fontId="7" fillId="3" borderId="9" xfId="0" applyFont="1" applyFill="1" applyBorder="1" applyAlignment="1"/>
    <xf numFmtId="0" fontId="13" fillId="3" borderId="0" xfId="0" applyFont="1" applyFill="1" applyAlignment="1">
      <alignment horizontal="center" vertical="center"/>
    </xf>
    <xf numFmtId="0" fontId="0" fillId="3" borderId="0" xfId="0" applyFill="1" applyAlignment="1">
      <alignment horizontal="right" vertical="center"/>
    </xf>
    <xf numFmtId="0" fontId="9" fillId="3" borderId="12" xfId="0" applyNumberFormat="1" applyFont="1" applyFill="1" applyBorder="1" applyAlignment="1" applyProtection="1">
      <alignment horizontal="right" vertical="center"/>
    </xf>
    <xf numFmtId="0" fontId="9" fillId="3" borderId="0" xfId="0" applyNumberFormat="1" applyFont="1" applyFill="1" applyAlignment="1" applyProtection="1">
      <alignment vertical="center"/>
    </xf>
    <xf numFmtId="0" fontId="9" fillId="3" borderId="15" xfId="0" applyNumberFormat="1" applyFont="1" applyFill="1" applyBorder="1" applyAlignment="1" applyProtection="1">
      <alignment horizontal="center" vertical="center"/>
    </xf>
    <xf numFmtId="0" fontId="9" fillId="3" borderId="16" xfId="0" applyNumberFormat="1" applyFont="1" applyFill="1" applyBorder="1" applyAlignment="1" applyProtection="1">
      <alignment horizontal="left" vertical="center"/>
    </xf>
    <xf numFmtId="3" fontId="9" fillId="3" borderId="13" xfId="0" applyNumberFormat="1" applyFont="1" applyFill="1" applyBorder="1" applyAlignment="1" applyProtection="1">
      <alignment horizontal="right" vertical="center"/>
    </xf>
    <xf numFmtId="0" fontId="6" fillId="6" borderId="0" xfId="0" applyNumberFormat="1" applyFont="1" applyFill="1" applyAlignment="1" applyProtection="1">
      <alignment horizontal="center" vertical="center"/>
    </xf>
    <xf numFmtId="0" fontId="9" fillId="6" borderId="0" xfId="0" applyNumberFormat="1" applyFont="1" applyFill="1" applyAlignment="1" applyProtection="1">
      <alignment horizontal="right" vertical="center"/>
    </xf>
    <xf numFmtId="0" fontId="9" fillId="6" borderId="4" xfId="0" applyNumberFormat="1" applyFont="1" applyFill="1" applyBorder="1" applyAlignment="1" applyProtection="1">
      <alignment horizontal="center" vertical="center"/>
    </xf>
    <xf numFmtId="0" fontId="9" fillId="6" borderId="4" xfId="0" applyNumberFormat="1" applyFont="1" applyFill="1" applyBorder="1" applyAlignment="1" applyProtection="1">
      <alignment horizontal="left" vertical="center"/>
    </xf>
    <xf numFmtId="3" fontId="9" fillId="6" borderId="4" xfId="0" applyNumberFormat="1" applyFont="1" applyFill="1" applyBorder="1" applyAlignment="1" applyProtection="1">
      <alignment horizontal="right" vertical="center"/>
    </xf>
    <xf numFmtId="0" fontId="0" fillId="3" borderId="0" xfId="0" applyFill="1" applyAlignment="1"/>
    <xf numFmtId="0" fontId="9" fillId="3" borderId="4" xfId="0" applyNumberFormat="1" applyFont="1" applyFill="1" applyBorder="1" applyAlignment="1" applyProtection="1">
      <alignment vertical="center"/>
    </xf>
    <xf numFmtId="0" fontId="7" fillId="3" borderId="4" xfId="0" applyNumberFormat="1" applyFont="1" applyFill="1" applyBorder="1" applyAlignment="1" applyProtection="1"/>
    <xf numFmtId="0" fontId="11" fillId="3" borderId="0" xfId="0" applyNumberFormat="1" applyFont="1" applyFill="1" applyAlignment="1" applyProtection="1">
      <alignment horizontal="center" vertical="center"/>
    </xf>
    <xf numFmtId="0" fontId="9" fillId="3" borderId="0" xfId="0" applyFont="1" applyFill="1" applyAlignment="1">
      <alignment vertical="center"/>
    </xf>
    <xf numFmtId="0" fontId="7" fillId="3" borderId="0" xfId="0" applyFont="1" applyFill="1" applyAlignment="1">
      <alignment horizontal="center" vertical="center"/>
    </xf>
    <xf numFmtId="0" fontId="10" fillId="3" borderId="4" xfId="0" applyNumberFormat="1" applyFont="1" applyFill="1" applyBorder="1" applyAlignment="1" applyProtection="1">
      <alignment horizontal="center" vertical="center" wrapText="1"/>
    </xf>
    <xf numFmtId="0" fontId="10" fillId="3" borderId="15" xfId="0" applyNumberFormat="1" applyFont="1" applyFill="1" applyBorder="1" applyAlignment="1" applyProtection="1">
      <alignment horizontal="center" vertical="center" wrapText="1"/>
    </xf>
    <xf numFmtId="0" fontId="10" fillId="3" borderId="13" xfId="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24180;-2023&#24180;&#24635;&#20915;&#31639;&#25968;&#25454;\2023&#24180;&#24635;&#20915;&#3163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H:\&#36130;&#25919;&#23616;2022&#24180;&#20915;&#31639;&#20844;&#24320;&#65288;&#20844;&#24320;&#23450;&#31295;&#65289;\&#21439;&#26412;&#32423;&#25919;&#24220;&#24615;&#22522;&#37329;&#25903;&#2098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C6">
            <v>41108</v>
          </cell>
        </row>
        <row r="6">
          <cell r="O6">
            <v>56110</v>
          </cell>
        </row>
        <row r="6">
          <cell r="Y6">
            <v>0</v>
          </cell>
        </row>
        <row r="8">
          <cell r="D8">
            <v>19</v>
          </cell>
        </row>
        <row r="10">
          <cell r="D10">
            <v>60</v>
          </cell>
        </row>
        <row r="14">
          <cell r="D14">
            <v>1221</v>
          </cell>
        </row>
        <row r="26">
          <cell r="D26">
            <v>39</v>
          </cell>
        </row>
        <row r="31">
          <cell r="D31">
            <v>623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10 政府性基金预算财政拨款支出决算明细表"/>
      <sheetName val="HIDDENSHEETNAME"/>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Q4" sqref="Q4"/>
    </sheetView>
  </sheetViews>
  <sheetFormatPr defaultColWidth="8.88888888888889" defaultRowHeight="14.4" outlineLevelCol="3"/>
  <cols>
    <col min="1" max="1" width="29.8888888888889" style="46" customWidth="1"/>
    <col min="2" max="2" width="20.6666666666667" style="46" customWidth="1"/>
    <col min="3" max="3" width="21.5555555555556" style="46" customWidth="1"/>
    <col min="4" max="4" width="18.3333333333333" style="46" customWidth="1"/>
    <col min="5" max="16384" width="8.88888888888889" style="46"/>
  </cols>
  <sheetData>
    <row r="1" ht="22.2" spans="1:4">
      <c r="A1" s="47" t="s">
        <v>0</v>
      </c>
      <c r="B1" s="47"/>
      <c r="C1" s="47"/>
      <c r="D1" s="47"/>
    </row>
    <row r="2" spans="1:4">
      <c r="A2" s="48"/>
      <c r="B2" s="48"/>
      <c r="C2" s="48"/>
      <c r="D2" s="48"/>
    </row>
    <row r="3" spans="1:4">
      <c r="A3" s="48" t="s">
        <v>1</v>
      </c>
      <c r="B3" s="48"/>
      <c r="C3" s="48"/>
      <c r="D3" s="48"/>
    </row>
    <row r="4" ht="25" customHeight="1" spans="1:4">
      <c r="A4" s="58" t="s">
        <v>2</v>
      </c>
      <c r="B4" s="58" t="s">
        <v>3</v>
      </c>
      <c r="C4" s="58" t="s">
        <v>4</v>
      </c>
      <c r="D4" s="58" t="s">
        <v>5</v>
      </c>
    </row>
    <row r="5" ht="25" customHeight="1" spans="1:4">
      <c r="A5" s="59" t="s">
        <v>6</v>
      </c>
      <c r="B5" s="60">
        <v>65500</v>
      </c>
      <c r="C5" s="60">
        <v>69000</v>
      </c>
      <c r="D5" s="60">
        <v>69386</v>
      </c>
    </row>
    <row r="6" ht="25" customHeight="1" spans="1:4">
      <c r="A6" s="59" t="s">
        <v>7</v>
      </c>
      <c r="B6" s="60">
        <v>24000</v>
      </c>
      <c r="C6" s="60">
        <v>21000</v>
      </c>
      <c r="D6" s="60">
        <v>20937</v>
      </c>
    </row>
    <row r="7" ht="25" customHeight="1" spans="1:4">
      <c r="A7" s="59" t="s">
        <v>8</v>
      </c>
      <c r="B7" s="60">
        <v>5800</v>
      </c>
      <c r="C7" s="60">
        <v>7400</v>
      </c>
      <c r="D7" s="60">
        <v>7439</v>
      </c>
    </row>
    <row r="8" ht="25" customHeight="1" spans="1:4">
      <c r="A8" s="59" t="s">
        <v>9</v>
      </c>
      <c r="B8" s="60">
        <v>1000</v>
      </c>
      <c r="C8" s="60">
        <v>1500</v>
      </c>
      <c r="D8" s="60">
        <v>1448</v>
      </c>
    </row>
    <row r="9" ht="25" customHeight="1" spans="1:4">
      <c r="A9" s="59" t="s">
        <v>10</v>
      </c>
      <c r="B9" s="60">
        <v>6000</v>
      </c>
      <c r="C9" s="60">
        <v>6000</v>
      </c>
      <c r="D9" s="60">
        <v>5570</v>
      </c>
    </row>
    <row r="10" ht="25" customHeight="1" spans="1:4">
      <c r="A10" s="59" t="s">
        <v>11</v>
      </c>
      <c r="B10" s="60">
        <v>2500</v>
      </c>
      <c r="C10" s="60">
        <v>2500</v>
      </c>
      <c r="D10" s="60">
        <v>1960</v>
      </c>
    </row>
    <row r="11" ht="25" customHeight="1" spans="1:4">
      <c r="A11" s="59" t="s">
        <v>12</v>
      </c>
      <c r="B11" s="60">
        <v>2600</v>
      </c>
      <c r="C11" s="60">
        <v>3500</v>
      </c>
      <c r="D11" s="60">
        <v>3548</v>
      </c>
    </row>
    <row r="12" ht="25" customHeight="1" spans="1:4">
      <c r="A12" s="59" t="s">
        <v>13</v>
      </c>
      <c r="B12" s="60">
        <v>1500</v>
      </c>
      <c r="C12" s="60">
        <v>1500</v>
      </c>
      <c r="D12" s="60">
        <v>1886</v>
      </c>
    </row>
    <row r="13" ht="25" customHeight="1" spans="1:4">
      <c r="A13" s="59" t="s">
        <v>14</v>
      </c>
      <c r="B13" s="60">
        <v>11000</v>
      </c>
      <c r="C13" s="60">
        <v>11000</v>
      </c>
      <c r="D13" s="60">
        <v>10390</v>
      </c>
    </row>
    <row r="14" ht="25" customHeight="1" spans="1:4">
      <c r="A14" s="59" t="s">
        <v>15</v>
      </c>
      <c r="B14" s="60">
        <v>1000</v>
      </c>
      <c r="C14" s="60">
        <v>1000</v>
      </c>
      <c r="D14" s="60">
        <v>1547</v>
      </c>
    </row>
    <row r="15" ht="25" customHeight="1" spans="1:4">
      <c r="A15" s="59" t="s">
        <v>16</v>
      </c>
      <c r="B15" s="60">
        <v>4400</v>
      </c>
      <c r="C15" s="60">
        <v>7900</v>
      </c>
      <c r="D15" s="60">
        <v>7905</v>
      </c>
    </row>
    <row r="16" ht="25" customHeight="1" spans="1:4">
      <c r="A16" s="59" t="s">
        <v>17</v>
      </c>
      <c r="B16" s="60">
        <v>1600</v>
      </c>
      <c r="C16" s="60">
        <v>1600</v>
      </c>
      <c r="D16" s="60">
        <v>2566</v>
      </c>
    </row>
    <row r="17" ht="25" customHeight="1" spans="1:4">
      <c r="A17" s="59" t="s">
        <v>18</v>
      </c>
      <c r="B17" s="60">
        <v>3800</v>
      </c>
      <c r="C17" s="60">
        <v>3800</v>
      </c>
      <c r="D17" s="60">
        <v>3532</v>
      </c>
    </row>
    <row r="18" ht="25" customHeight="1" spans="1:4">
      <c r="A18" s="59" t="s">
        <v>19</v>
      </c>
      <c r="B18" s="60">
        <v>0</v>
      </c>
      <c r="C18" s="60">
        <v>0</v>
      </c>
      <c r="D18" s="60">
        <v>0</v>
      </c>
    </row>
    <row r="19" ht="25" customHeight="1" spans="1:4">
      <c r="A19" s="59" t="s">
        <v>20</v>
      </c>
      <c r="B19" s="60">
        <v>300</v>
      </c>
      <c r="C19" s="60">
        <v>300</v>
      </c>
      <c r="D19" s="60">
        <v>467</v>
      </c>
    </row>
    <row r="20" ht="25" customHeight="1" spans="1:4">
      <c r="A20" s="59" t="s">
        <v>21</v>
      </c>
      <c r="B20" s="60">
        <v>0</v>
      </c>
      <c r="C20" s="60">
        <v>0</v>
      </c>
      <c r="D20" s="60">
        <v>191</v>
      </c>
    </row>
    <row r="21" ht="25" customHeight="1" spans="1:4">
      <c r="A21" s="59" t="s">
        <v>22</v>
      </c>
      <c r="B21" s="60">
        <v>14200</v>
      </c>
      <c r="C21" s="60">
        <v>18000</v>
      </c>
      <c r="D21" s="60">
        <v>17788</v>
      </c>
    </row>
    <row r="22" ht="25" customHeight="1" spans="1:4">
      <c r="A22" s="59" t="s">
        <v>23</v>
      </c>
      <c r="B22" s="60">
        <v>3300</v>
      </c>
      <c r="C22" s="60">
        <v>2000</v>
      </c>
      <c r="D22" s="60">
        <v>1910</v>
      </c>
    </row>
    <row r="23" ht="25" customHeight="1" spans="1:4">
      <c r="A23" s="59" t="s">
        <v>24</v>
      </c>
      <c r="B23" s="60">
        <v>2700</v>
      </c>
      <c r="C23" s="60">
        <v>2400</v>
      </c>
      <c r="D23" s="60">
        <v>2364</v>
      </c>
    </row>
    <row r="24" ht="25" customHeight="1" spans="1:4">
      <c r="A24" s="59" t="s">
        <v>25</v>
      </c>
      <c r="B24" s="60">
        <v>3500</v>
      </c>
      <c r="C24" s="60">
        <v>4600</v>
      </c>
      <c r="D24" s="60">
        <v>4959</v>
      </c>
    </row>
    <row r="25" ht="25" customHeight="1" spans="1:4">
      <c r="A25" s="59" t="s">
        <v>26</v>
      </c>
      <c r="B25" s="60">
        <v>0</v>
      </c>
      <c r="C25" s="60">
        <v>0</v>
      </c>
      <c r="D25" s="60">
        <v>56</v>
      </c>
    </row>
    <row r="26" ht="25" customHeight="1" spans="1:4">
      <c r="A26" s="59" t="s">
        <v>27</v>
      </c>
      <c r="B26" s="60">
        <v>4650</v>
      </c>
      <c r="C26" s="60">
        <v>4650</v>
      </c>
      <c r="D26" s="60">
        <v>4126</v>
      </c>
    </row>
    <row r="27" ht="25" customHeight="1" spans="1:4">
      <c r="A27" s="59" t="s">
        <v>28</v>
      </c>
      <c r="B27" s="60">
        <v>50</v>
      </c>
      <c r="C27" s="60">
        <v>4350</v>
      </c>
      <c r="D27" s="60">
        <v>4373</v>
      </c>
    </row>
    <row r="28" ht="25" customHeight="1" spans="1:4">
      <c r="A28" s="88"/>
      <c r="B28" s="60"/>
      <c r="C28" s="60"/>
      <c r="D28" s="60"/>
    </row>
    <row r="29" ht="25" customHeight="1" spans="1:4">
      <c r="A29" s="88"/>
      <c r="B29" s="60"/>
      <c r="C29" s="60"/>
      <c r="D29" s="60"/>
    </row>
    <row r="30" ht="25" customHeight="1" spans="1:4">
      <c r="A30" s="59"/>
      <c r="B30" s="60"/>
      <c r="C30" s="60"/>
      <c r="D30" s="60"/>
    </row>
    <row r="31" ht="25" customHeight="1" spans="1:4">
      <c r="A31" s="59"/>
      <c r="B31" s="60"/>
      <c r="C31" s="60"/>
      <c r="D31" s="60"/>
    </row>
    <row r="32" ht="25" customHeight="1" spans="1:4">
      <c r="A32" s="58" t="s">
        <v>29</v>
      </c>
      <c r="B32" s="60">
        <v>79700</v>
      </c>
      <c r="C32" s="60">
        <v>87000</v>
      </c>
      <c r="D32" s="60">
        <v>87174</v>
      </c>
    </row>
    <row r="33" ht="25" customHeight="1"/>
    <row r="34" ht="25" customHeight="1"/>
  </sheetData>
  <mergeCells count="3">
    <mergeCell ref="A1:D1"/>
    <mergeCell ref="A2:D2"/>
    <mergeCell ref="A3:D3"/>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A16" sqref="A16"/>
    </sheetView>
  </sheetViews>
  <sheetFormatPr defaultColWidth="8.88888888888889" defaultRowHeight="14.4" outlineLevelCol="7"/>
  <cols>
    <col min="1" max="1" width="31.2222222222222" style="46" customWidth="1"/>
    <col min="2" max="2" width="24.8888888888889" style="46" customWidth="1"/>
    <col min="3" max="3" width="19.2222222222222" style="46" customWidth="1"/>
    <col min="4" max="4" width="22.3333333333333" style="46" customWidth="1"/>
    <col min="5" max="16384" width="8.88888888888889" style="46"/>
  </cols>
  <sheetData>
    <row r="1" ht="25" customHeight="1" spans="1:8">
      <c r="A1" s="47" t="s">
        <v>237</v>
      </c>
      <c r="B1" s="47"/>
      <c r="C1" s="47"/>
      <c r="D1" s="47"/>
      <c r="E1" s="65"/>
      <c r="F1" s="65"/>
      <c r="G1" s="65"/>
      <c r="H1" s="65"/>
    </row>
    <row r="2" ht="25" customHeight="1" spans="1:8">
      <c r="A2" s="77"/>
      <c r="B2" s="77"/>
      <c r="C2" s="77"/>
      <c r="D2" s="77"/>
      <c r="E2" s="65"/>
      <c r="F2" s="65"/>
      <c r="G2" s="65"/>
      <c r="H2" s="65"/>
    </row>
    <row r="3" ht="25" customHeight="1" spans="1:8">
      <c r="A3" s="77"/>
      <c r="B3" s="77"/>
      <c r="C3" s="77"/>
      <c r="D3" s="48" t="s">
        <v>1</v>
      </c>
      <c r="E3" s="65"/>
      <c r="F3" s="65"/>
      <c r="G3" s="65"/>
      <c r="H3" s="65"/>
    </row>
    <row r="4" ht="25" customHeight="1" spans="1:8">
      <c r="A4" s="78" t="s">
        <v>2</v>
      </c>
      <c r="B4" s="78" t="s">
        <v>3</v>
      </c>
      <c r="C4" s="78" t="s">
        <v>4</v>
      </c>
      <c r="D4" s="78" t="s">
        <v>5</v>
      </c>
      <c r="E4" s="65"/>
      <c r="F4" s="65"/>
      <c r="G4" s="65"/>
      <c r="H4" s="65"/>
    </row>
    <row r="5" ht="25" customHeight="1" spans="1:4">
      <c r="A5" s="59" t="s">
        <v>238</v>
      </c>
      <c r="B5" s="60">
        <v>0</v>
      </c>
      <c r="C5" s="60">
        <v>0</v>
      </c>
      <c r="D5" s="60">
        <v>0</v>
      </c>
    </row>
    <row r="6" ht="25" customHeight="1" spans="1:4">
      <c r="A6" s="59" t="s">
        <v>239</v>
      </c>
      <c r="B6" s="60">
        <v>0</v>
      </c>
      <c r="C6" s="60">
        <v>86</v>
      </c>
      <c r="D6" s="60">
        <v>19</v>
      </c>
    </row>
    <row r="7" ht="25" customHeight="1" spans="1:4">
      <c r="A7" s="79" t="s">
        <v>240</v>
      </c>
      <c r="B7" s="80">
        <v>0</v>
      </c>
      <c r="C7" s="80">
        <v>753</v>
      </c>
      <c r="D7" s="80">
        <v>406</v>
      </c>
    </row>
    <row r="8" ht="25" customHeight="1" spans="1:4">
      <c r="A8" s="59" t="s">
        <v>241</v>
      </c>
      <c r="B8" s="60">
        <v>0</v>
      </c>
      <c r="C8" s="60">
        <v>0</v>
      </c>
      <c r="D8" s="60">
        <v>0</v>
      </c>
    </row>
    <row r="9" ht="25" customHeight="1" spans="1:4">
      <c r="A9" s="59" t="s">
        <v>242</v>
      </c>
      <c r="B9" s="60">
        <v>40000</v>
      </c>
      <c r="C9" s="60">
        <v>42299</v>
      </c>
      <c r="D9" s="60">
        <v>38126</v>
      </c>
    </row>
    <row r="10" ht="25" customHeight="1" spans="1:4">
      <c r="A10" s="59" t="s">
        <v>243</v>
      </c>
      <c r="B10" s="60">
        <v>0</v>
      </c>
      <c r="C10" s="60">
        <v>50</v>
      </c>
      <c r="D10" s="60">
        <v>50</v>
      </c>
    </row>
    <row r="11" ht="25" customHeight="1" spans="1:4">
      <c r="A11" s="59" t="s">
        <v>244</v>
      </c>
      <c r="B11" s="60">
        <v>0</v>
      </c>
      <c r="C11" s="60">
        <v>40</v>
      </c>
      <c r="D11" s="60">
        <v>39</v>
      </c>
    </row>
    <row r="12" ht="25" customHeight="1" spans="1:4">
      <c r="A12" s="59" t="s">
        <v>245</v>
      </c>
      <c r="B12" s="60">
        <v>0</v>
      </c>
      <c r="C12" s="60">
        <v>0</v>
      </c>
      <c r="D12" s="60">
        <v>0</v>
      </c>
    </row>
    <row r="13" ht="25" customHeight="1" spans="1:4">
      <c r="A13" s="59" t="s">
        <v>121</v>
      </c>
      <c r="B13" s="60">
        <v>0</v>
      </c>
      <c r="C13" s="60">
        <v>11375</v>
      </c>
      <c r="D13" s="60">
        <v>10547</v>
      </c>
    </row>
    <row r="14" ht="25" customHeight="1" spans="1:4">
      <c r="A14" s="59" t="s">
        <v>246</v>
      </c>
      <c r="B14" s="60">
        <v>0</v>
      </c>
      <c r="C14" s="60">
        <v>6734</v>
      </c>
      <c r="D14" s="60">
        <v>6734</v>
      </c>
    </row>
    <row r="15" ht="25" customHeight="1" spans="1:4">
      <c r="A15" s="59" t="s">
        <v>247</v>
      </c>
      <c r="B15" s="60">
        <v>0</v>
      </c>
      <c r="C15" s="60">
        <v>9</v>
      </c>
      <c r="D15" s="60">
        <v>9</v>
      </c>
    </row>
    <row r="16" ht="25" customHeight="1" spans="1:4">
      <c r="A16" s="59" t="s">
        <v>248</v>
      </c>
      <c r="B16" s="60">
        <v>0</v>
      </c>
      <c r="C16" s="60">
        <v>1281</v>
      </c>
      <c r="D16" s="60">
        <v>180</v>
      </c>
    </row>
    <row r="17" ht="26.65" customHeight="1" spans="1:4">
      <c r="A17" s="58" t="s">
        <v>56</v>
      </c>
      <c r="B17" s="60">
        <v>40000</v>
      </c>
      <c r="C17" s="60">
        <v>62627</v>
      </c>
      <c r="D17" s="60">
        <v>56110</v>
      </c>
    </row>
  </sheetData>
  <mergeCells count="1">
    <mergeCell ref="A1:D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B30" sqref="B30"/>
    </sheetView>
  </sheetViews>
  <sheetFormatPr defaultColWidth="8.88888888888889" defaultRowHeight="25" customHeight="1" outlineLevelCol="1"/>
  <cols>
    <col min="1" max="1" width="50.5555555555556" style="46" customWidth="1"/>
    <col min="2" max="2" width="34.7777777777778" style="46" customWidth="1"/>
    <col min="3" max="16384" width="8.88888888888889" style="46"/>
  </cols>
  <sheetData>
    <row r="1" customHeight="1" spans="1:2">
      <c r="A1" s="47" t="s">
        <v>249</v>
      </c>
      <c r="B1" s="47"/>
    </row>
    <row r="2" customHeight="1" spans="1:2">
      <c r="A2" s="48"/>
      <c r="B2" s="48"/>
    </row>
    <row r="3" customHeight="1" spans="1:2">
      <c r="A3" s="76" t="s">
        <v>1</v>
      </c>
      <c r="B3" s="76"/>
    </row>
    <row r="4" customHeight="1" spans="1:2">
      <c r="A4" s="58" t="s">
        <v>250</v>
      </c>
      <c r="B4" s="58" t="s">
        <v>5</v>
      </c>
    </row>
    <row r="5" customHeight="1" spans="1:2">
      <c r="A5" s="59" t="s">
        <v>251</v>
      </c>
      <c r="B5" s="60">
        <v>39639</v>
      </c>
    </row>
    <row r="6" customHeight="1" spans="1:2">
      <c r="A6" s="59" t="s">
        <v>252</v>
      </c>
      <c r="B6" s="60">
        <v>0</v>
      </c>
    </row>
    <row r="7" customHeight="1" spans="1:2">
      <c r="A7" s="59" t="s">
        <v>253</v>
      </c>
      <c r="B7" s="60">
        <v>0</v>
      </c>
    </row>
    <row r="8" customHeight="1" spans="1:2">
      <c r="A8" s="59" t="s">
        <v>254</v>
      </c>
      <c r="B8" s="60">
        <v>546</v>
      </c>
    </row>
    <row r="9" customHeight="1" spans="1:2">
      <c r="A9" s="59" t="s">
        <v>255</v>
      </c>
      <c r="B9" s="60">
        <v>923</v>
      </c>
    </row>
    <row r="10" customHeight="1" spans="1:2">
      <c r="A10" s="59" t="s">
        <v>256</v>
      </c>
      <c r="B10" s="60">
        <v>0</v>
      </c>
    </row>
    <row r="11" customHeight="1" spans="1:2">
      <c r="A11" s="59" t="s">
        <v>257</v>
      </c>
      <c r="B11" s="60">
        <v>0</v>
      </c>
    </row>
    <row r="12" customHeight="1" spans="1:2">
      <c r="A12" s="59" t="s">
        <v>258</v>
      </c>
      <c r="B12" s="60">
        <f t="shared" ref="B12" si="0">SUM(B28)-SUM(B5:B11)</f>
        <v>0</v>
      </c>
    </row>
    <row r="13" customHeight="1" spans="1:2">
      <c r="A13" s="59"/>
      <c r="B13" s="60"/>
    </row>
    <row r="14" customHeight="1" spans="1:2">
      <c r="A14" s="59"/>
      <c r="B14" s="60"/>
    </row>
    <row r="15" customHeight="1" spans="1:2">
      <c r="A15" s="59"/>
      <c r="B15" s="60"/>
    </row>
    <row r="16" customHeight="1" spans="1:2">
      <c r="A16" s="59"/>
      <c r="B16" s="60"/>
    </row>
    <row r="17" customHeight="1" spans="1:2">
      <c r="A17" s="59"/>
      <c r="B17" s="60"/>
    </row>
    <row r="18" customHeight="1" spans="1:2">
      <c r="A18" s="59"/>
      <c r="B18" s="60"/>
    </row>
    <row r="19" customHeight="1" spans="1:2">
      <c r="A19" s="59"/>
      <c r="B19" s="60"/>
    </row>
    <row r="20" customHeight="1" spans="1:2">
      <c r="A20" s="59"/>
      <c r="B20" s="60"/>
    </row>
    <row r="21" customHeight="1" spans="1:2">
      <c r="A21" s="59"/>
      <c r="B21" s="60"/>
    </row>
    <row r="22" customHeight="1" spans="1:2">
      <c r="A22" s="59"/>
      <c r="B22" s="60"/>
    </row>
    <row r="23" customHeight="1" spans="1:2">
      <c r="A23" s="59"/>
      <c r="B23" s="60"/>
    </row>
    <row r="24" customHeight="1" spans="1:2">
      <c r="A24" s="59"/>
      <c r="B24" s="60"/>
    </row>
    <row r="25" customHeight="1" spans="1:2">
      <c r="A25" s="59"/>
      <c r="B25" s="60"/>
    </row>
    <row r="26" customHeight="1" spans="1:2">
      <c r="A26" s="59"/>
      <c r="B26" s="60"/>
    </row>
    <row r="27" customHeight="1" spans="1:2">
      <c r="A27" s="59"/>
      <c r="B27" s="60"/>
    </row>
    <row r="28" customHeight="1" spans="1:2">
      <c r="A28" s="58" t="s">
        <v>29</v>
      </c>
      <c r="B28" s="60">
        <v>41108</v>
      </c>
    </row>
  </sheetData>
  <mergeCells count="3">
    <mergeCell ref="A1:B1"/>
    <mergeCell ref="A2:B2"/>
    <mergeCell ref="A3:B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B14" sqref="B14"/>
    </sheetView>
  </sheetViews>
  <sheetFormatPr defaultColWidth="8.88888888888889" defaultRowHeight="25" customHeight="1" outlineLevelCol="1"/>
  <cols>
    <col min="1" max="1" width="49.6666666666667" style="46" customWidth="1"/>
    <col min="2" max="2" width="43.7777777777778" style="46" customWidth="1"/>
    <col min="3" max="16384" width="8.88888888888889" style="46"/>
  </cols>
  <sheetData>
    <row r="1" customHeight="1" spans="1:2">
      <c r="A1" s="74" t="s">
        <v>259</v>
      </c>
      <c r="B1" s="74"/>
    </row>
    <row r="3" customHeight="1" spans="2:2">
      <c r="B3" s="75" t="s">
        <v>129</v>
      </c>
    </row>
    <row r="4" customHeight="1" spans="1:2">
      <c r="A4" s="58" t="s">
        <v>260</v>
      </c>
      <c r="B4" s="58" t="s">
        <v>5</v>
      </c>
    </row>
    <row r="5" customHeight="1" spans="1:2">
      <c r="A5" s="59" t="s">
        <v>261</v>
      </c>
      <c r="B5" s="60">
        <v>42668</v>
      </c>
    </row>
    <row r="6" customHeight="1" spans="1:2">
      <c r="A6" s="59" t="s">
        <v>262</v>
      </c>
      <c r="B6" s="60">
        <v>0</v>
      </c>
    </row>
    <row r="7" customHeight="1" spans="1:2">
      <c r="A7" s="59" t="s">
        <v>263</v>
      </c>
      <c r="B7" s="60">
        <v>0</v>
      </c>
    </row>
    <row r="8" customHeight="1" spans="1:2">
      <c r="A8" s="59" t="s">
        <v>264</v>
      </c>
      <c r="B8" s="60">
        <v>0</v>
      </c>
    </row>
    <row r="9" customHeight="1" spans="1:2">
      <c r="A9" s="59" t="s">
        <v>265</v>
      </c>
      <c r="B9" s="60">
        <v>698</v>
      </c>
    </row>
    <row r="10" customHeight="1" spans="1:2">
      <c r="A10" s="59" t="s">
        <v>266</v>
      </c>
      <c r="B10" s="60">
        <v>0</v>
      </c>
    </row>
    <row r="11" customHeight="1" spans="1:2">
      <c r="A11" s="59" t="s">
        <v>267</v>
      </c>
      <c r="B11" s="60">
        <v>447</v>
      </c>
    </row>
    <row r="12" customHeight="1" spans="1:2">
      <c r="A12" s="59" t="s">
        <v>248</v>
      </c>
      <c r="B12" s="60">
        <v>180</v>
      </c>
    </row>
    <row r="13" customHeight="1" spans="1:2">
      <c r="A13" s="59" t="s">
        <v>268</v>
      </c>
      <c r="B13" s="60">
        <f>SUM(B27)-SUM(B5:B12)</f>
        <v>11591</v>
      </c>
    </row>
    <row r="14" customHeight="1" spans="1:2">
      <c r="A14" s="59"/>
      <c r="B14" s="60"/>
    </row>
    <row r="15" customHeight="1" spans="1:2">
      <c r="A15" s="59"/>
      <c r="B15" s="60"/>
    </row>
    <row r="16" customHeight="1" spans="1:2">
      <c r="A16" s="59"/>
      <c r="B16" s="60"/>
    </row>
    <row r="17" customHeight="1" spans="1:2">
      <c r="A17" s="59"/>
      <c r="B17" s="60"/>
    </row>
    <row r="18" customHeight="1" spans="1:2">
      <c r="A18" s="59"/>
      <c r="B18" s="60"/>
    </row>
    <row r="19" customHeight="1" spans="1:2">
      <c r="A19" s="59"/>
      <c r="B19" s="60"/>
    </row>
    <row r="20" customHeight="1" spans="1:2">
      <c r="A20" s="59"/>
      <c r="B20" s="60"/>
    </row>
    <row r="21" customHeight="1" spans="1:2">
      <c r="A21" s="59"/>
      <c r="B21" s="60"/>
    </row>
    <row r="22" customHeight="1" spans="1:2">
      <c r="A22" s="59"/>
      <c r="B22" s="60"/>
    </row>
    <row r="23" customHeight="1" spans="1:2">
      <c r="A23" s="59"/>
      <c r="B23" s="60"/>
    </row>
    <row r="24" customHeight="1" spans="1:2">
      <c r="A24" s="59"/>
      <c r="B24" s="60"/>
    </row>
    <row r="25" customHeight="1" spans="1:2">
      <c r="A25" s="59"/>
      <c r="B25" s="60"/>
    </row>
    <row r="26" customHeight="1" spans="1:2">
      <c r="A26" s="59"/>
      <c r="B26" s="60"/>
    </row>
    <row r="27" customHeight="1" spans="1:2">
      <c r="A27" s="58" t="s">
        <v>56</v>
      </c>
      <c r="B27" s="60">
        <v>55584</v>
      </c>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C8" sqref="C8"/>
    </sheetView>
  </sheetViews>
  <sheetFormatPr defaultColWidth="32" defaultRowHeight="25" customHeight="1" outlineLevelCol="3"/>
  <cols>
    <col min="1" max="2" width="32" style="46"/>
    <col min="3" max="3" width="36.1111111111111" style="46" customWidth="1"/>
    <col min="4" max="16384" width="32" style="46"/>
  </cols>
  <sheetData>
    <row r="1" customHeight="1" spans="1:4">
      <c r="A1" s="47" t="s">
        <v>269</v>
      </c>
      <c r="B1" s="47"/>
      <c r="C1" s="47"/>
      <c r="D1" s="47"/>
    </row>
    <row r="2" customHeight="1" spans="1:4">
      <c r="A2" s="48"/>
      <c r="B2" s="48"/>
      <c r="C2" s="48"/>
      <c r="D2" s="48"/>
    </row>
    <row r="3" customHeight="1" spans="1:4">
      <c r="A3" s="48" t="s">
        <v>129</v>
      </c>
      <c r="B3" s="48"/>
      <c r="C3" s="48"/>
      <c r="D3" s="48"/>
    </row>
    <row r="4" customHeight="1" spans="1:4">
      <c r="A4" s="69" t="s">
        <v>227</v>
      </c>
      <c r="B4" s="69" t="s">
        <v>5</v>
      </c>
      <c r="C4" s="69" t="s">
        <v>227</v>
      </c>
      <c r="D4" s="69" t="s">
        <v>5</v>
      </c>
    </row>
    <row r="5" customHeight="1" spans="1:4">
      <c r="A5" s="41" t="s">
        <v>270</v>
      </c>
      <c r="B5" s="39">
        <f>'[1]L10'!C6</f>
        <v>41108</v>
      </c>
      <c r="C5" s="41" t="s">
        <v>271</v>
      </c>
      <c r="D5" s="39">
        <f>'[1]L10'!O6</f>
        <v>56110</v>
      </c>
    </row>
    <row r="6" customHeight="1" spans="1:4">
      <c r="A6" s="41" t="s">
        <v>272</v>
      </c>
      <c r="B6" s="39">
        <f>B7</f>
        <v>1962</v>
      </c>
      <c r="C6" s="41" t="s">
        <v>273</v>
      </c>
      <c r="D6" s="39">
        <f>D7</f>
        <v>0</v>
      </c>
    </row>
    <row r="7" customHeight="1" spans="1:4">
      <c r="A7" s="41" t="s">
        <v>274</v>
      </c>
      <c r="B7" s="39">
        <f>SUM(B8:B16)</f>
        <v>1962</v>
      </c>
      <c r="C7" s="41" t="s">
        <v>275</v>
      </c>
      <c r="D7" s="39">
        <f>SUM(D8:D16)</f>
        <v>0</v>
      </c>
    </row>
    <row r="8" customHeight="1" spans="1:4">
      <c r="A8" s="41" t="s">
        <v>276</v>
      </c>
      <c r="B8" s="39">
        <f>'[1]L10'!D7</f>
        <v>0</v>
      </c>
      <c r="C8" s="41" t="s">
        <v>276</v>
      </c>
      <c r="D8" s="39">
        <f>'[1]L10'!P7</f>
        <v>0</v>
      </c>
    </row>
    <row r="9" customHeight="1" spans="1:4">
      <c r="A9" s="41" t="s">
        <v>142</v>
      </c>
      <c r="B9" s="39">
        <f>'[1]L10'!D8+'[1]L10'!D9</f>
        <v>19</v>
      </c>
      <c r="C9" s="41" t="s">
        <v>142</v>
      </c>
      <c r="D9" s="39">
        <f>'[1]L10'!P8+'[1]L10'!P9</f>
        <v>0</v>
      </c>
    </row>
    <row r="10" customHeight="1" spans="1:4">
      <c r="A10" s="41" t="s">
        <v>277</v>
      </c>
      <c r="B10" s="39">
        <f>'[1]L10'!D10+'[1]L10'!D11</f>
        <v>60</v>
      </c>
      <c r="C10" s="41" t="s">
        <v>277</v>
      </c>
      <c r="D10" s="39">
        <f>'[1]L10'!P10+'[1]L10'!P11</f>
        <v>0</v>
      </c>
    </row>
    <row r="11" customHeight="1" spans="1:4">
      <c r="A11" s="41" t="s">
        <v>278</v>
      </c>
      <c r="B11" s="39">
        <f>'[1]L10'!D12+'[1]L10'!D13</f>
        <v>0</v>
      </c>
      <c r="C11" s="41" t="s">
        <v>278</v>
      </c>
      <c r="D11" s="39">
        <f>'[1]L10'!P12+'[1]L10'!P13</f>
        <v>0</v>
      </c>
    </row>
    <row r="12" customHeight="1" spans="1:4">
      <c r="A12" s="41" t="s">
        <v>279</v>
      </c>
      <c r="B12" s="39">
        <f>'[1]L10'!D14+'[1]L10'!D15+'[1]L10'!D16+'[1]L10'!D17+'[1]L10'!D18</f>
        <v>1221</v>
      </c>
      <c r="C12" s="41" t="s">
        <v>279</v>
      </c>
      <c r="D12" s="39">
        <f>'[1]L10'!P14+'[1]L10'!P15+'[1]L10'!P16+'[1]L10'!P17+'[1]L10'!P18</f>
        <v>0</v>
      </c>
    </row>
    <row r="13" customHeight="1" spans="1:4">
      <c r="A13" s="41" t="s">
        <v>280</v>
      </c>
      <c r="B13" s="39">
        <f>'[1]L10'!D19+'[1]L10'!D20+'[1]L10'!D21</f>
        <v>0</v>
      </c>
      <c r="C13" s="41" t="s">
        <v>280</v>
      </c>
      <c r="D13" s="39">
        <f>'[1]L10'!P19+'[1]L10'!P20+'[1]L10'!P21</f>
        <v>0</v>
      </c>
    </row>
    <row r="14" customHeight="1" spans="1:4">
      <c r="A14" s="41" t="s">
        <v>281</v>
      </c>
      <c r="B14" s="39">
        <f>'[1]L10'!D22+'[1]L10'!D23+'[1]L10'!D24+'[1]L10'!D25+'[1]L10'!D26</f>
        <v>39</v>
      </c>
      <c r="C14" s="41" t="s">
        <v>281</v>
      </c>
      <c r="D14" s="39">
        <f>'[1]L10'!P22+'[1]L10'!P23+'[1]L10'!P24+'[1]L10'!P25+'[1]L10'!P26</f>
        <v>0</v>
      </c>
    </row>
    <row r="15" customHeight="1" spans="1:4">
      <c r="A15" s="41" t="s">
        <v>282</v>
      </c>
      <c r="B15" s="39">
        <f>'[1]L10'!D27</f>
        <v>0</v>
      </c>
      <c r="C15" s="41" t="s">
        <v>282</v>
      </c>
      <c r="D15" s="39">
        <f>'[1]L10'!P27</f>
        <v>0</v>
      </c>
    </row>
    <row r="16" customHeight="1" spans="1:4">
      <c r="A16" s="41" t="s">
        <v>28</v>
      </c>
      <c r="B16" s="50">
        <f>'[1]L10'!D30+'[1]L10'!D31+'[1]L10'!D32</f>
        <v>623</v>
      </c>
      <c r="C16" s="41" t="s">
        <v>283</v>
      </c>
      <c r="D16" s="39">
        <f>'[1]L10'!P30+'[1]L10'!P31+'[1]L10'!P32</f>
        <v>0</v>
      </c>
    </row>
    <row r="17" customHeight="1" spans="1:4">
      <c r="A17" s="51" t="s">
        <v>284</v>
      </c>
      <c r="B17" s="39"/>
      <c r="C17" s="70" t="s">
        <v>285</v>
      </c>
      <c r="D17" s="39">
        <v>423</v>
      </c>
    </row>
    <row r="18" customHeight="1" spans="1:4">
      <c r="A18" s="41" t="s">
        <v>286</v>
      </c>
      <c r="B18" s="52"/>
      <c r="C18" s="41"/>
      <c r="D18" s="71"/>
    </row>
    <row r="19" customHeight="1" spans="1:4">
      <c r="A19" s="41" t="s">
        <v>287</v>
      </c>
      <c r="B19" s="50">
        <v>8340</v>
      </c>
      <c r="C19" s="41"/>
      <c r="D19" s="71"/>
    </row>
    <row r="20" customHeight="1" spans="1:4">
      <c r="A20" s="51" t="s">
        <v>288</v>
      </c>
      <c r="B20" s="39">
        <f>B22</f>
        <v>1540</v>
      </c>
      <c r="C20" s="70" t="s">
        <v>289</v>
      </c>
      <c r="D20" s="39"/>
    </row>
    <row r="21" customHeight="1" spans="1:4">
      <c r="A21" s="41" t="s">
        <v>290</v>
      </c>
      <c r="B21" s="72"/>
      <c r="C21" s="41"/>
      <c r="D21" s="39"/>
    </row>
    <row r="22" customHeight="1" spans="1:4">
      <c r="A22" s="41" t="s">
        <v>291</v>
      </c>
      <c r="B22" s="39">
        <f>SUM(B23:B24)</f>
        <v>1540</v>
      </c>
      <c r="C22" s="41"/>
      <c r="D22" s="39"/>
    </row>
    <row r="23" customHeight="1" spans="1:4">
      <c r="A23" s="41" t="s">
        <v>292</v>
      </c>
      <c r="B23" s="39"/>
      <c r="C23" s="41"/>
      <c r="D23" s="73"/>
    </row>
    <row r="24" customHeight="1" spans="1:4">
      <c r="A24" s="41" t="s">
        <v>293</v>
      </c>
      <c r="B24" s="39">
        <v>1540</v>
      </c>
      <c r="C24" s="41"/>
      <c r="D24" s="73"/>
    </row>
    <row r="25" customHeight="1" spans="1:4">
      <c r="A25" s="41" t="s">
        <v>294</v>
      </c>
      <c r="B25" s="39">
        <f>B26</f>
        <v>0</v>
      </c>
      <c r="C25" s="41" t="s">
        <v>295</v>
      </c>
      <c r="D25" s="39">
        <f>D26</f>
        <v>277</v>
      </c>
    </row>
    <row r="26" customHeight="1" spans="1:4">
      <c r="A26" s="41" t="s">
        <v>296</v>
      </c>
      <c r="B26" s="39">
        <f>B27</f>
        <v>0</v>
      </c>
      <c r="C26" s="41" t="s">
        <v>297</v>
      </c>
      <c r="D26" s="39">
        <v>277</v>
      </c>
    </row>
    <row r="27" customHeight="1" spans="1:4">
      <c r="A27" s="41" t="s">
        <v>298</v>
      </c>
      <c r="B27" s="39"/>
      <c r="C27" s="41" t="s">
        <v>299</v>
      </c>
      <c r="D27" s="73"/>
    </row>
    <row r="28" customHeight="1" spans="1:4">
      <c r="A28" s="41" t="s">
        <v>300</v>
      </c>
      <c r="B28" s="39">
        <f>B29</f>
        <v>10377</v>
      </c>
      <c r="C28" s="41" t="s">
        <v>301</v>
      </c>
      <c r="D28" s="39"/>
    </row>
    <row r="29" customHeight="1" spans="1:4">
      <c r="A29" s="41" t="s">
        <v>302</v>
      </c>
      <c r="B29" s="39">
        <v>10377</v>
      </c>
      <c r="C29" s="41"/>
      <c r="D29" s="71"/>
    </row>
    <row r="30" customHeight="1" spans="1:4">
      <c r="A30" s="41" t="s">
        <v>303</v>
      </c>
      <c r="B30" s="39"/>
      <c r="C30" s="41" t="s">
        <v>304</v>
      </c>
      <c r="D30" s="39"/>
    </row>
    <row r="31" customHeight="1" spans="1:4">
      <c r="A31" s="41" t="s">
        <v>305</v>
      </c>
      <c r="B31" s="39"/>
      <c r="C31" s="41" t="s">
        <v>306</v>
      </c>
      <c r="D31" s="39"/>
    </row>
    <row r="32" customHeight="1" spans="1:4">
      <c r="A32" s="41"/>
      <c r="B32" s="71"/>
      <c r="C32" s="41" t="s">
        <v>307</v>
      </c>
      <c r="D32" s="39">
        <f>'[1]L10'!Y6</f>
        <v>0</v>
      </c>
    </row>
    <row r="33" customHeight="1" spans="1:4">
      <c r="A33" s="41"/>
      <c r="B33" s="71"/>
      <c r="C33" s="41" t="s">
        <v>308</v>
      </c>
      <c r="D33" s="39">
        <f>B34-D5-D6-D17-D20-D25-D28-D30-D31-D32</f>
        <v>6517</v>
      </c>
    </row>
    <row r="34" customHeight="1" spans="1:4">
      <c r="A34" s="38" t="s">
        <v>309</v>
      </c>
      <c r="B34" s="39">
        <f>SUM(B5,B6,B17:B20,B25,B28,B30,B31)</f>
        <v>63327</v>
      </c>
      <c r="C34" s="38" t="s">
        <v>310</v>
      </c>
      <c r="D34" s="39">
        <f>SUM(D5,D6,D17,D20,D25,D28,D30:D33)</f>
        <v>63327</v>
      </c>
    </row>
  </sheetData>
  <mergeCells count="3">
    <mergeCell ref="A1:D1"/>
    <mergeCell ref="A2:D2"/>
    <mergeCell ref="A3:D3"/>
  </mergeCells>
  <dataValidations count="1">
    <dataValidation type="decimal" operator="between" allowBlank="1" showInputMessage="1" showErrorMessage="1" sqref="D20 D28 B34 B5:B20 B22:B31 D5:D17 D25:D26 D30:D34">
      <formula1>-99999999999999</formula1>
      <formula2>99999999999999</formula2>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C7" sqref="C7"/>
    </sheetView>
  </sheetViews>
  <sheetFormatPr defaultColWidth="9" defaultRowHeight="15.6" outlineLevelCol="2"/>
  <cols>
    <col min="1" max="1" width="34.3333333333333" style="66" customWidth="1"/>
    <col min="2" max="3" width="36.2222222222222" style="66" customWidth="1"/>
    <col min="4" max="16384" width="9" style="67"/>
  </cols>
  <sheetData>
    <row r="1" s="66" customFormat="1" ht="22.2" spans="1:3">
      <c r="A1" s="53" t="s">
        <v>311</v>
      </c>
      <c r="B1" s="53"/>
      <c r="C1" s="53"/>
    </row>
    <row r="2" s="66" customFormat="1" spans="1:3">
      <c r="A2" s="54"/>
      <c r="B2" s="54"/>
      <c r="C2" s="54"/>
    </row>
    <row r="3" s="66" customFormat="1" ht="34.5" customHeight="1" spans="1:3">
      <c r="A3" s="68" t="s">
        <v>1</v>
      </c>
      <c r="B3" s="68"/>
      <c r="C3" s="68"/>
    </row>
    <row r="4" s="66" customFormat="1" ht="29.95" customHeight="1" spans="1:3">
      <c r="A4" s="58" t="s">
        <v>227</v>
      </c>
      <c r="B4" s="58" t="s">
        <v>3</v>
      </c>
      <c r="C4" s="58" t="s">
        <v>5</v>
      </c>
    </row>
    <row r="5" s="66" customFormat="1" ht="29.95" customHeight="1" spans="1:3">
      <c r="A5" s="59" t="s">
        <v>228</v>
      </c>
      <c r="B5" s="60"/>
      <c r="C5" s="60">
        <v>185538</v>
      </c>
    </row>
    <row r="6" s="66" customFormat="1" ht="29.95" customHeight="1" spans="1:3">
      <c r="A6" s="59" t="s">
        <v>229</v>
      </c>
      <c r="B6" s="60">
        <v>195700</v>
      </c>
      <c r="C6" s="60"/>
    </row>
    <row r="7" s="66" customFormat="1" ht="29.95" customHeight="1" spans="1:3">
      <c r="A7" s="59" t="s">
        <v>230</v>
      </c>
      <c r="B7" s="60"/>
      <c r="C7" s="60">
        <v>10377</v>
      </c>
    </row>
    <row r="8" s="66" customFormat="1" ht="29.95" customHeight="1" spans="1:3">
      <c r="A8" s="59" t="s">
        <v>231</v>
      </c>
      <c r="B8" s="60"/>
      <c r="C8" s="60">
        <v>277</v>
      </c>
    </row>
    <row r="9" s="66" customFormat="1" ht="29.95" customHeight="1" spans="1:3">
      <c r="A9" s="59" t="s">
        <v>232</v>
      </c>
      <c r="B9" s="60"/>
      <c r="C9" s="60">
        <v>195638</v>
      </c>
    </row>
    <row r="10" s="66" customFormat="1"/>
  </sheetData>
  <mergeCells count="3">
    <mergeCell ref="A1:C1"/>
    <mergeCell ref="A2:C2"/>
    <mergeCell ref="A3:C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C9" sqref="C9"/>
    </sheetView>
  </sheetViews>
  <sheetFormatPr defaultColWidth="23.5555555555556" defaultRowHeight="14.4" outlineLevelCol="3"/>
  <cols>
    <col min="1" max="16384" width="23.5555555555556" style="46"/>
  </cols>
  <sheetData>
    <row r="1" ht="22.2" spans="1:4">
      <c r="A1" s="47" t="s">
        <v>312</v>
      </c>
      <c r="B1" s="47"/>
      <c r="C1" s="47"/>
      <c r="D1" s="47"/>
    </row>
    <row r="2" ht="15.6" spans="1:4">
      <c r="A2" s="25"/>
      <c r="B2" s="65"/>
      <c r="C2" s="65"/>
      <c r="D2" s="65"/>
    </row>
    <row r="3" spans="1:4">
      <c r="A3" s="61"/>
      <c r="B3" s="61"/>
      <c r="C3" s="61"/>
      <c r="D3" s="61" t="s">
        <v>129</v>
      </c>
    </row>
    <row r="4" ht="25" customHeight="1" spans="1:4">
      <c r="A4" s="64" t="s">
        <v>2</v>
      </c>
      <c r="B4" s="64" t="s">
        <v>3</v>
      </c>
      <c r="C4" s="64" t="s">
        <v>4</v>
      </c>
      <c r="D4" s="64" t="s">
        <v>5</v>
      </c>
    </row>
    <row r="5" ht="25" customHeight="1" spans="1:4">
      <c r="A5" s="59" t="s">
        <v>313</v>
      </c>
      <c r="B5" s="60">
        <v>0</v>
      </c>
      <c r="C5" s="60">
        <v>0</v>
      </c>
      <c r="D5" s="60">
        <v>0</v>
      </c>
    </row>
    <row r="6" ht="25" customHeight="1" spans="1:4">
      <c r="A6" s="59" t="s">
        <v>314</v>
      </c>
      <c r="B6" s="60">
        <v>0</v>
      </c>
      <c r="C6" s="60">
        <v>0</v>
      </c>
      <c r="D6" s="60">
        <v>0</v>
      </c>
    </row>
    <row r="7" ht="25" customHeight="1" spans="1:4">
      <c r="A7" s="59" t="s">
        <v>315</v>
      </c>
      <c r="B7" s="60">
        <v>0</v>
      </c>
      <c r="C7" s="60">
        <v>0</v>
      </c>
      <c r="D7" s="60">
        <v>0</v>
      </c>
    </row>
    <row r="8" ht="25" customHeight="1" spans="1:4">
      <c r="A8" s="59" t="s">
        <v>316</v>
      </c>
      <c r="B8" s="60">
        <v>0</v>
      </c>
      <c r="C8" s="60">
        <v>0</v>
      </c>
      <c r="D8" s="60">
        <v>0</v>
      </c>
    </row>
    <row r="9" ht="25" customHeight="1" spans="1:4">
      <c r="A9" s="59" t="s">
        <v>317</v>
      </c>
      <c r="B9" s="60">
        <v>50000</v>
      </c>
      <c r="C9" s="60">
        <v>64330</v>
      </c>
      <c r="D9" s="60">
        <v>64330</v>
      </c>
    </row>
    <row r="10" ht="25" customHeight="1" spans="1:4">
      <c r="A10" s="58" t="s">
        <v>29</v>
      </c>
      <c r="B10" s="60">
        <v>50000</v>
      </c>
      <c r="C10" s="60">
        <v>64330</v>
      </c>
      <c r="D10" s="60">
        <v>64330</v>
      </c>
    </row>
  </sheetData>
  <mergeCells count="1">
    <mergeCell ref="A1:D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5" sqref="A5"/>
    </sheetView>
  </sheetViews>
  <sheetFormatPr defaultColWidth="8.88888888888889" defaultRowHeight="14.4" outlineLevelCol="3"/>
  <cols>
    <col min="1" max="1" width="33.3333333333333" style="46" customWidth="1"/>
    <col min="2" max="2" width="25.8888888888889" style="46" customWidth="1"/>
    <col min="3" max="3" width="25.4444444444444" style="46" customWidth="1"/>
    <col min="4" max="4" width="17.7777777777778" style="46" customWidth="1"/>
    <col min="5" max="16384" width="8.88888888888889" style="46"/>
  </cols>
  <sheetData>
    <row r="1" ht="22.2" spans="1:4">
      <c r="A1" s="37" t="s">
        <v>318</v>
      </c>
      <c r="B1" s="37"/>
      <c r="C1" s="37"/>
      <c r="D1" s="37"/>
    </row>
    <row r="2" spans="1:4">
      <c r="A2" s="62"/>
      <c r="B2" s="62"/>
      <c r="C2" s="62"/>
      <c r="D2" s="29"/>
    </row>
    <row r="3" spans="1:4">
      <c r="A3" s="63" t="s">
        <v>319</v>
      </c>
      <c r="B3" s="63"/>
      <c r="C3" s="63"/>
      <c r="D3" s="63"/>
    </row>
    <row r="4" ht="25" customHeight="1" spans="1:4">
      <c r="A4" s="64" t="s">
        <v>2</v>
      </c>
      <c r="B4" s="64" t="s">
        <v>3</v>
      </c>
      <c r="C4" s="64" t="s">
        <v>4</v>
      </c>
      <c r="D4" s="64" t="s">
        <v>5</v>
      </c>
    </row>
    <row r="5" ht="25" customHeight="1" spans="1:4">
      <c r="A5" s="59" t="s">
        <v>320</v>
      </c>
      <c r="B5" s="60">
        <v>0</v>
      </c>
      <c r="C5" s="60">
        <v>10</v>
      </c>
      <c r="D5" s="60">
        <v>10</v>
      </c>
    </row>
    <row r="6" ht="25" customHeight="1" spans="1:4">
      <c r="A6" s="59" t="s">
        <v>321</v>
      </c>
      <c r="B6" s="60">
        <v>0</v>
      </c>
      <c r="C6" s="60">
        <v>1657</v>
      </c>
      <c r="D6" s="60">
        <v>1657</v>
      </c>
    </row>
    <row r="7" ht="25" customHeight="1" spans="1:4">
      <c r="A7" s="59" t="s">
        <v>322</v>
      </c>
      <c r="B7" s="60">
        <v>0</v>
      </c>
      <c r="C7" s="60">
        <v>0</v>
      </c>
      <c r="D7" s="60">
        <v>0</v>
      </c>
    </row>
    <row r="8" ht="25" customHeight="1" spans="1:4">
      <c r="A8" s="59" t="s">
        <v>323</v>
      </c>
      <c r="B8" s="60">
        <v>24457</v>
      </c>
      <c r="C8" s="60">
        <v>37833</v>
      </c>
      <c r="D8" s="60">
        <v>14986</v>
      </c>
    </row>
    <row r="9" ht="25" customHeight="1" spans="1:4">
      <c r="A9" s="59"/>
      <c r="B9" s="60"/>
      <c r="C9" s="60"/>
      <c r="D9" s="60"/>
    </row>
    <row r="10" ht="25" customHeight="1" spans="1:4">
      <c r="A10" s="58" t="s">
        <v>56</v>
      </c>
      <c r="B10" s="60">
        <v>24457</v>
      </c>
      <c r="C10" s="60">
        <v>39500</v>
      </c>
      <c r="D10" s="60">
        <v>16653</v>
      </c>
    </row>
  </sheetData>
  <mergeCells count="1">
    <mergeCell ref="A1:D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B14" sqref="B14"/>
    </sheetView>
  </sheetViews>
  <sheetFormatPr defaultColWidth="8.88888888888889" defaultRowHeight="14.4" outlineLevelCol="1"/>
  <cols>
    <col min="1" max="1" width="38.5555555555556" style="46" customWidth="1"/>
    <col min="2" max="2" width="41.1111111111111" style="46" customWidth="1"/>
    <col min="3" max="16384" width="8.88888888888889" style="46"/>
  </cols>
  <sheetData>
    <row r="1" ht="22.2" spans="1:2">
      <c r="A1" s="47" t="s">
        <v>324</v>
      </c>
      <c r="B1" s="47"/>
    </row>
    <row r="2" spans="1:2">
      <c r="A2" s="48"/>
      <c r="B2" s="48"/>
    </row>
    <row r="3" spans="1:2">
      <c r="A3" s="61" t="s">
        <v>325</v>
      </c>
      <c r="B3" s="61"/>
    </row>
    <row r="4" ht="25" customHeight="1" spans="1:2">
      <c r="A4" s="58" t="s">
        <v>2</v>
      </c>
      <c r="B4" s="58" t="s">
        <v>326</v>
      </c>
    </row>
    <row r="5" ht="25" customHeight="1" spans="1:2">
      <c r="A5" s="59" t="s">
        <v>313</v>
      </c>
      <c r="B5" s="60">
        <v>0</v>
      </c>
    </row>
    <row r="6" ht="25" customHeight="1" spans="1:2">
      <c r="A6" s="59" t="s">
        <v>314</v>
      </c>
      <c r="B6" s="60">
        <v>0</v>
      </c>
    </row>
    <row r="7" ht="25" customHeight="1" spans="1:2">
      <c r="A7" s="59" t="s">
        <v>315</v>
      </c>
      <c r="B7" s="60">
        <v>0</v>
      </c>
    </row>
    <row r="8" ht="25" customHeight="1" spans="1:2">
      <c r="A8" s="59" t="s">
        <v>316</v>
      </c>
      <c r="B8" s="60">
        <v>0</v>
      </c>
    </row>
    <row r="9" ht="25" customHeight="1" spans="1:2">
      <c r="A9" s="59" t="s">
        <v>317</v>
      </c>
      <c r="B9" s="60">
        <v>64330</v>
      </c>
    </row>
    <row r="10" ht="25" customHeight="1" spans="1:2">
      <c r="A10" s="59"/>
      <c r="B10" s="60"/>
    </row>
    <row r="11" ht="25" customHeight="1" spans="1:2">
      <c r="A11" s="59"/>
      <c r="B11" s="60"/>
    </row>
    <row r="12" ht="25" customHeight="1" spans="1:2">
      <c r="A12" s="59"/>
      <c r="B12" s="60"/>
    </row>
    <row r="13" ht="25" customHeight="1" spans="1:2">
      <c r="A13" s="59"/>
      <c r="B13" s="60"/>
    </row>
    <row r="14" ht="25" customHeight="1" spans="1:2">
      <c r="A14" s="59"/>
      <c r="B14" s="60"/>
    </row>
    <row r="15" ht="25" customHeight="1" spans="1:2">
      <c r="A15" s="59"/>
      <c r="B15" s="60"/>
    </row>
    <row r="16" ht="25" customHeight="1" spans="1:2">
      <c r="A16" s="59"/>
      <c r="B16" s="60"/>
    </row>
    <row r="17" ht="25" customHeight="1" spans="1:2">
      <c r="A17" s="59"/>
      <c r="B17" s="60"/>
    </row>
    <row r="18" ht="25" customHeight="1" spans="1:2">
      <c r="A18" s="59"/>
      <c r="B18" s="60"/>
    </row>
    <row r="19" ht="25" customHeight="1" spans="1:2">
      <c r="A19" s="59"/>
      <c r="B19" s="60"/>
    </row>
    <row r="20" ht="25" customHeight="1" spans="1:2">
      <c r="A20" s="59"/>
      <c r="B20" s="60"/>
    </row>
    <row r="21" ht="26.65" customHeight="1" spans="1:2">
      <c r="A21" s="58" t="s">
        <v>29</v>
      </c>
      <c r="B21" s="60">
        <v>64330</v>
      </c>
    </row>
  </sheetData>
  <mergeCells count="3">
    <mergeCell ref="A1:B1"/>
    <mergeCell ref="A2:B2"/>
    <mergeCell ref="A3:B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C46" sqref="C46"/>
    </sheetView>
  </sheetViews>
  <sheetFormatPr defaultColWidth="8.88888888888889" defaultRowHeight="14.4" outlineLevelCol="1"/>
  <cols>
    <col min="1" max="1" width="36" style="46" customWidth="1"/>
    <col min="2" max="2" width="35.3333333333333" style="46" customWidth="1"/>
    <col min="3" max="16384" width="8.88888888888889" style="46"/>
  </cols>
  <sheetData>
    <row r="1" ht="20.4" spans="1:2">
      <c r="A1" s="44" t="s">
        <v>327</v>
      </c>
      <c r="B1" s="44"/>
    </row>
    <row r="2" spans="1:2">
      <c r="A2" s="29"/>
      <c r="B2" s="29"/>
    </row>
    <row r="3" spans="1:2">
      <c r="A3" s="57" t="s">
        <v>328</v>
      </c>
      <c r="B3" s="57"/>
    </row>
    <row r="4" ht="25" customHeight="1" spans="1:2">
      <c r="A4" s="58" t="s">
        <v>2</v>
      </c>
      <c r="B4" s="58" t="s">
        <v>326</v>
      </c>
    </row>
    <row r="5" ht="25" customHeight="1" spans="1:2">
      <c r="A5" s="59" t="s">
        <v>320</v>
      </c>
      <c r="B5" s="60">
        <v>10</v>
      </c>
    </row>
    <row r="6" ht="25" customHeight="1" spans="1:2">
      <c r="A6" s="59" t="s">
        <v>321</v>
      </c>
      <c r="B6" s="60">
        <v>1657</v>
      </c>
    </row>
    <row r="7" ht="25" customHeight="1" spans="1:2">
      <c r="A7" s="59" t="s">
        <v>322</v>
      </c>
      <c r="B7" s="60">
        <v>0</v>
      </c>
    </row>
    <row r="8" ht="25" customHeight="1" spans="1:2">
      <c r="A8" s="59" t="s">
        <v>323</v>
      </c>
      <c r="B8" s="60">
        <v>14986</v>
      </c>
    </row>
    <row r="9" ht="25" customHeight="1" spans="1:2">
      <c r="A9" s="25"/>
      <c r="B9" s="60"/>
    </row>
    <row r="10" ht="25" customHeight="1" spans="1:2">
      <c r="A10" s="59"/>
      <c r="B10" s="60"/>
    </row>
    <row r="11" ht="25" customHeight="1" spans="1:2">
      <c r="A11" s="59"/>
      <c r="B11" s="60"/>
    </row>
    <row r="12" ht="25" customHeight="1" spans="1:2">
      <c r="A12" s="25"/>
      <c r="B12" s="60"/>
    </row>
    <row r="13" ht="25" customHeight="1" spans="1:2">
      <c r="A13" s="59"/>
      <c r="B13" s="60"/>
    </row>
    <row r="14" ht="25" customHeight="1" spans="1:2">
      <c r="A14" s="59"/>
      <c r="B14" s="60"/>
    </row>
    <row r="15" ht="25" customHeight="1" spans="1:2">
      <c r="A15" s="59"/>
      <c r="B15" s="60"/>
    </row>
    <row r="16" ht="25" customHeight="1" spans="1:2">
      <c r="A16" s="59"/>
      <c r="B16" s="60"/>
    </row>
    <row r="17" ht="25" customHeight="1" spans="1:2">
      <c r="A17" s="59"/>
      <c r="B17" s="60"/>
    </row>
    <row r="18" ht="25" customHeight="1" spans="1:2">
      <c r="A18" s="59"/>
      <c r="B18" s="60"/>
    </row>
    <row r="19" ht="25" customHeight="1" spans="1:2">
      <c r="A19" s="59"/>
      <c r="B19" s="60"/>
    </row>
    <row r="20" ht="25" customHeight="1" spans="1:2">
      <c r="A20" s="59"/>
      <c r="B20" s="60"/>
    </row>
    <row r="21" ht="25" customHeight="1" spans="1:2">
      <c r="A21" s="59"/>
      <c r="B21" s="60"/>
    </row>
    <row r="22" ht="25" customHeight="1" spans="1:2">
      <c r="A22" s="59"/>
      <c r="B22" s="60"/>
    </row>
    <row r="23" ht="25" customHeight="1" spans="1:2">
      <c r="A23" s="59"/>
      <c r="B23" s="60"/>
    </row>
    <row r="24" ht="25" customHeight="1" spans="1:2">
      <c r="A24" s="59"/>
      <c r="B24" s="60"/>
    </row>
    <row r="25" ht="25" customHeight="1" spans="1:2">
      <c r="A25" s="59"/>
      <c r="B25" s="60"/>
    </row>
    <row r="26" ht="25" customHeight="1" spans="1:2">
      <c r="A26" s="59"/>
      <c r="B26" s="60"/>
    </row>
    <row r="27" ht="29.05" customHeight="1" spans="1:2">
      <c r="A27" s="58" t="s">
        <v>56</v>
      </c>
      <c r="B27" s="60">
        <v>16653</v>
      </c>
    </row>
  </sheetData>
  <mergeCells count="3">
    <mergeCell ref="A1:B1"/>
    <mergeCell ref="A2:B2"/>
    <mergeCell ref="A3:B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E8" sqref="E8"/>
    </sheetView>
  </sheetViews>
  <sheetFormatPr defaultColWidth="8.88888888888889" defaultRowHeight="14.4"/>
  <cols>
    <col min="1" max="1" width="29.5555555555556" style="46" customWidth="1"/>
    <col min="2" max="2" width="8.88888888888889" style="46"/>
    <col min="3" max="3" width="11.8888888888889" style="46" customWidth="1"/>
    <col min="4" max="4" width="13.3333333333333" style="46" customWidth="1"/>
    <col min="5" max="5" width="20.7777777777778" style="46" customWidth="1"/>
    <col min="6" max="16384" width="8.88888888888889" style="46"/>
  </cols>
  <sheetData>
    <row r="1" ht="22.2" spans="1:9">
      <c r="A1" s="47" t="s">
        <v>329</v>
      </c>
      <c r="B1" s="47"/>
      <c r="C1" s="47"/>
      <c r="D1" s="47"/>
      <c r="E1" s="47"/>
      <c r="F1" s="47"/>
      <c r="G1" s="47"/>
      <c r="H1" s="47"/>
      <c r="I1" s="47"/>
    </row>
    <row r="2" spans="1:9">
      <c r="A2" s="48"/>
      <c r="B2" s="48"/>
      <c r="C2" s="48"/>
      <c r="D2" s="48"/>
      <c r="E2" s="48"/>
      <c r="F2" s="48"/>
      <c r="G2" s="48"/>
      <c r="H2" s="48"/>
      <c r="I2" s="48"/>
    </row>
    <row r="3" spans="1:9">
      <c r="A3" s="48" t="s">
        <v>129</v>
      </c>
      <c r="B3" s="48"/>
      <c r="C3" s="48"/>
      <c r="D3" s="48"/>
      <c r="E3" s="48"/>
      <c r="F3" s="48"/>
      <c r="G3" s="48"/>
      <c r="H3" s="48"/>
      <c r="I3" s="48"/>
    </row>
    <row r="4" ht="25" customHeight="1" spans="1:9">
      <c r="A4" s="38" t="s">
        <v>330</v>
      </c>
      <c r="B4" s="49" t="s">
        <v>331</v>
      </c>
      <c r="C4" s="49" t="s">
        <v>332</v>
      </c>
      <c r="D4" s="49" t="s">
        <v>333</v>
      </c>
      <c r="E4" s="49" t="s">
        <v>334</v>
      </c>
      <c r="F4" s="49" t="s">
        <v>335</v>
      </c>
      <c r="G4" s="49" t="s">
        <v>336</v>
      </c>
      <c r="H4" s="49" t="s">
        <v>337</v>
      </c>
      <c r="I4" s="49" t="s">
        <v>338</v>
      </c>
    </row>
    <row r="5" ht="25" customHeight="1" spans="1:9">
      <c r="A5" s="40" t="s">
        <v>339</v>
      </c>
      <c r="B5" s="39">
        <f t="shared" ref="B5:B12" si="0">SUM(C5:I5)</f>
        <v>34582</v>
      </c>
      <c r="C5" s="39"/>
      <c r="D5" s="39">
        <v>5999</v>
      </c>
      <c r="E5" s="39">
        <v>28583</v>
      </c>
      <c r="F5" s="39"/>
      <c r="G5" s="39"/>
      <c r="H5" s="39"/>
      <c r="I5" s="39"/>
    </row>
    <row r="6" ht="25" customHeight="1" spans="1:9">
      <c r="A6" s="41" t="s">
        <v>340</v>
      </c>
      <c r="B6" s="39">
        <f t="shared" si="0"/>
        <v>15113</v>
      </c>
      <c r="C6" s="39"/>
      <c r="D6" s="39">
        <v>1538</v>
      </c>
      <c r="E6" s="39">
        <v>13575</v>
      </c>
      <c r="F6" s="39"/>
      <c r="G6" s="39"/>
      <c r="H6" s="39"/>
      <c r="I6" s="39"/>
    </row>
    <row r="7" ht="25" customHeight="1" spans="1:9">
      <c r="A7" s="41" t="s">
        <v>341</v>
      </c>
      <c r="B7" s="39">
        <f t="shared" si="0"/>
        <v>18773</v>
      </c>
      <c r="C7" s="39"/>
      <c r="D7" s="39">
        <v>4438</v>
      </c>
      <c r="E7" s="39">
        <v>14335</v>
      </c>
      <c r="F7" s="39"/>
      <c r="G7" s="39"/>
      <c r="H7" s="39"/>
      <c r="I7" s="39"/>
    </row>
    <row r="8" ht="25" customHeight="1" spans="1:9">
      <c r="A8" s="41" t="s">
        <v>342</v>
      </c>
      <c r="B8" s="39">
        <f t="shared" si="0"/>
        <v>45</v>
      </c>
      <c r="C8" s="39"/>
      <c r="D8" s="39">
        <v>20</v>
      </c>
      <c r="E8" s="39">
        <v>25</v>
      </c>
      <c r="F8" s="39"/>
      <c r="G8" s="39"/>
      <c r="H8" s="39"/>
      <c r="I8" s="39"/>
    </row>
    <row r="9" ht="25" customHeight="1" spans="1:9">
      <c r="A9" s="41" t="s">
        <v>343</v>
      </c>
      <c r="B9" s="39">
        <f t="shared" si="0"/>
        <v>0</v>
      </c>
      <c r="C9" s="39"/>
      <c r="D9" s="39"/>
      <c r="E9" s="39"/>
      <c r="F9" s="39"/>
      <c r="G9" s="39"/>
      <c r="H9" s="39"/>
      <c r="I9" s="39"/>
    </row>
    <row r="10" ht="25" customHeight="1" spans="1:9">
      <c r="A10" s="41" t="s">
        <v>344</v>
      </c>
      <c r="B10" s="39">
        <f t="shared" si="0"/>
        <v>538</v>
      </c>
      <c r="C10" s="39"/>
      <c r="D10" s="39">
        <v>3</v>
      </c>
      <c r="E10" s="39">
        <v>535</v>
      </c>
      <c r="F10" s="39"/>
      <c r="G10" s="39"/>
      <c r="H10" s="39"/>
      <c r="I10" s="39"/>
    </row>
    <row r="11" ht="25" customHeight="1" spans="1:9">
      <c r="A11" s="41" t="s">
        <v>345</v>
      </c>
      <c r="B11" s="39">
        <f t="shared" si="0"/>
        <v>113</v>
      </c>
      <c r="C11" s="39"/>
      <c r="D11" s="39"/>
      <c r="E11" s="39">
        <v>113</v>
      </c>
      <c r="F11" s="39"/>
      <c r="G11" s="39"/>
      <c r="H11" s="39"/>
      <c r="I11" s="39"/>
    </row>
    <row r="12" ht="25" customHeight="1" spans="1:9">
      <c r="A12" s="41" t="s">
        <v>346</v>
      </c>
      <c r="B12" s="39">
        <f t="shared" si="0"/>
        <v>0</v>
      </c>
      <c r="C12" s="39"/>
      <c r="D12" s="39"/>
      <c r="E12" s="39"/>
      <c r="F12" s="39"/>
      <c r="G12" s="39"/>
      <c r="H12" s="39"/>
      <c r="I12" s="39"/>
    </row>
  </sheetData>
  <mergeCells count="3">
    <mergeCell ref="A1:I1"/>
    <mergeCell ref="A2:I2"/>
    <mergeCell ref="A3:I3"/>
  </mergeCells>
  <dataValidations count="1">
    <dataValidation type="decimal" operator="between" allowBlank="1" showInputMessage="1" showErrorMessage="1" sqref="B5:I12">
      <formula1>-99999999999999</formula1>
      <formula2>99999999999999</formula2>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30" sqref="A30:A36"/>
    </sheetView>
  </sheetViews>
  <sheetFormatPr defaultColWidth="8.88888888888889" defaultRowHeight="14.4" outlineLevelCol="3"/>
  <cols>
    <col min="1" max="1" width="34.1111111111111" style="46" customWidth="1"/>
    <col min="2" max="2" width="21.3333333333333" style="46" customWidth="1"/>
    <col min="3" max="3" width="22.1111111111111" style="46" customWidth="1"/>
    <col min="4" max="4" width="21" style="46" customWidth="1"/>
    <col min="5" max="16384" width="8.88888888888889" style="46"/>
  </cols>
  <sheetData>
    <row r="1" ht="22.2" spans="1:4">
      <c r="A1" s="47" t="s">
        <v>30</v>
      </c>
      <c r="B1" s="47"/>
      <c r="C1" s="47"/>
      <c r="D1" s="47"/>
    </row>
    <row r="2" spans="1:4">
      <c r="A2" s="48"/>
      <c r="B2" s="48"/>
      <c r="C2" s="48"/>
      <c r="D2" s="48"/>
    </row>
    <row r="3" spans="1:4">
      <c r="A3" s="48" t="s">
        <v>1</v>
      </c>
      <c r="B3" s="48"/>
      <c r="C3" s="48"/>
      <c r="D3" s="48"/>
    </row>
    <row r="4" ht="25" customHeight="1" spans="1:4">
      <c r="A4" s="58" t="s">
        <v>2</v>
      </c>
      <c r="B4" s="58" t="s">
        <v>3</v>
      </c>
      <c r="C4" s="58" t="s">
        <v>4</v>
      </c>
      <c r="D4" s="58" t="s">
        <v>5</v>
      </c>
    </row>
    <row r="5" ht="25" customHeight="1" spans="1:4">
      <c r="A5" s="59" t="s">
        <v>31</v>
      </c>
      <c r="B5" s="60">
        <v>25649</v>
      </c>
      <c r="C5" s="60">
        <v>32362</v>
      </c>
      <c r="D5" s="60">
        <v>31746</v>
      </c>
    </row>
    <row r="6" ht="25" customHeight="1" spans="1:4">
      <c r="A6" s="59" t="s">
        <v>32</v>
      </c>
      <c r="B6" s="60">
        <v>0</v>
      </c>
      <c r="C6" s="60">
        <v>0</v>
      </c>
      <c r="D6" s="60">
        <v>0</v>
      </c>
    </row>
    <row r="7" ht="25" customHeight="1" spans="1:4">
      <c r="A7" s="59" t="s">
        <v>33</v>
      </c>
      <c r="B7" s="60">
        <v>0</v>
      </c>
      <c r="C7" s="60">
        <v>0</v>
      </c>
      <c r="D7" s="60">
        <v>0</v>
      </c>
    </row>
    <row r="8" ht="25" customHeight="1" spans="1:4">
      <c r="A8" s="59" t="s">
        <v>34</v>
      </c>
      <c r="B8" s="60">
        <v>9368</v>
      </c>
      <c r="C8" s="60">
        <v>14693</v>
      </c>
      <c r="D8" s="60">
        <v>13761</v>
      </c>
    </row>
    <row r="9" ht="25" customHeight="1" spans="1:4">
      <c r="A9" s="59" t="s">
        <v>35</v>
      </c>
      <c r="B9" s="60">
        <v>28669</v>
      </c>
      <c r="C9" s="60">
        <v>43262</v>
      </c>
      <c r="D9" s="60">
        <v>38769</v>
      </c>
    </row>
    <row r="10" ht="25" customHeight="1" spans="1:4">
      <c r="A10" s="59" t="s">
        <v>36</v>
      </c>
      <c r="B10" s="60">
        <v>96</v>
      </c>
      <c r="C10" s="60">
        <v>1377</v>
      </c>
      <c r="D10" s="60">
        <v>1377</v>
      </c>
    </row>
    <row r="11" ht="25" customHeight="1" spans="1:4">
      <c r="A11" s="59" t="s">
        <v>37</v>
      </c>
      <c r="B11" s="60">
        <v>1293</v>
      </c>
      <c r="C11" s="60">
        <v>2110</v>
      </c>
      <c r="D11" s="60">
        <v>2015</v>
      </c>
    </row>
    <row r="12" ht="25" customHeight="1" spans="1:4">
      <c r="A12" s="59" t="s">
        <v>38</v>
      </c>
      <c r="B12" s="60">
        <v>38057</v>
      </c>
      <c r="C12" s="60">
        <v>57316</v>
      </c>
      <c r="D12" s="60">
        <v>52440</v>
      </c>
    </row>
    <row r="13" ht="25" customHeight="1" spans="1:4">
      <c r="A13" s="59" t="s">
        <v>39</v>
      </c>
      <c r="B13" s="60">
        <v>11697</v>
      </c>
      <c r="C13" s="60">
        <v>32338</v>
      </c>
      <c r="D13" s="60">
        <v>31436</v>
      </c>
    </row>
    <row r="14" ht="25" customHeight="1" spans="1:4">
      <c r="A14" s="59" t="s">
        <v>40</v>
      </c>
      <c r="B14" s="60">
        <v>64</v>
      </c>
      <c r="C14" s="60">
        <v>12245</v>
      </c>
      <c r="D14" s="60">
        <v>12124</v>
      </c>
    </row>
    <row r="15" ht="25" customHeight="1" spans="1:4">
      <c r="A15" s="59" t="s">
        <v>41</v>
      </c>
      <c r="B15" s="60">
        <v>11047</v>
      </c>
      <c r="C15" s="60">
        <v>21086</v>
      </c>
      <c r="D15" s="60">
        <v>19296</v>
      </c>
    </row>
    <row r="16" ht="25" customHeight="1" spans="1:4">
      <c r="A16" s="59" t="s">
        <v>42</v>
      </c>
      <c r="B16" s="60">
        <v>7552</v>
      </c>
      <c r="C16" s="60">
        <v>104566</v>
      </c>
      <c r="D16" s="60">
        <v>71256</v>
      </c>
    </row>
    <row r="17" ht="25" customHeight="1" spans="1:4">
      <c r="A17" s="59" t="s">
        <v>43</v>
      </c>
      <c r="B17" s="60">
        <v>1577</v>
      </c>
      <c r="C17" s="60">
        <v>31255</v>
      </c>
      <c r="D17" s="60">
        <v>29619</v>
      </c>
    </row>
    <row r="18" ht="25" customHeight="1" spans="1:4">
      <c r="A18" s="59" t="s">
        <v>44</v>
      </c>
      <c r="B18" s="60">
        <v>5173</v>
      </c>
      <c r="C18" s="60">
        <v>30596</v>
      </c>
      <c r="D18" s="60">
        <v>29195</v>
      </c>
    </row>
    <row r="19" ht="25" customHeight="1" spans="1:4">
      <c r="A19" s="59" t="s">
        <v>45</v>
      </c>
      <c r="B19" s="60">
        <v>104</v>
      </c>
      <c r="C19" s="60">
        <v>1373</v>
      </c>
      <c r="D19" s="60">
        <v>705</v>
      </c>
    </row>
    <row r="20" ht="25" customHeight="1" spans="1:4">
      <c r="A20" s="59" t="s">
        <v>46</v>
      </c>
      <c r="B20" s="60">
        <v>0</v>
      </c>
      <c r="C20" s="60">
        <v>30</v>
      </c>
      <c r="D20" s="60">
        <v>30</v>
      </c>
    </row>
    <row r="21" ht="25" customHeight="1" spans="1:4">
      <c r="A21" s="59" t="s">
        <v>47</v>
      </c>
      <c r="B21" s="60">
        <v>0</v>
      </c>
      <c r="C21" s="60">
        <v>0</v>
      </c>
      <c r="D21" s="60">
        <v>0</v>
      </c>
    </row>
    <row r="22" ht="25" customHeight="1" spans="1:4">
      <c r="A22" s="59" t="s">
        <v>48</v>
      </c>
      <c r="B22" s="60">
        <v>1459</v>
      </c>
      <c r="C22" s="60">
        <v>8334</v>
      </c>
      <c r="D22" s="60">
        <v>7945</v>
      </c>
    </row>
    <row r="23" ht="25" customHeight="1" spans="1:4">
      <c r="A23" s="59" t="s">
        <v>49</v>
      </c>
      <c r="B23" s="60">
        <v>6545</v>
      </c>
      <c r="C23" s="60">
        <v>16882</v>
      </c>
      <c r="D23" s="60">
        <v>16882</v>
      </c>
    </row>
    <row r="24" ht="25" customHeight="1" spans="1:4">
      <c r="A24" s="59" t="s">
        <v>50</v>
      </c>
      <c r="B24" s="60">
        <v>0</v>
      </c>
      <c r="C24" s="60">
        <v>1191</v>
      </c>
      <c r="D24" s="60">
        <v>22</v>
      </c>
    </row>
    <row r="25" ht="25" customHeight="1" spans="1:4">
      <c r="A25" s="59" t="s">
        <v>51</v>
      </c>
      <c r="B25" s="60">
        <v>1055</v>
      </c>
      <c r="C25" s="60">
        <v>2006</v>
      </c>
      <c r="D25" s="60">
        <v>2006</v>
      </c>
    </row>
    <row r="26" ht="25" customHeight="1" spans="1:4">
      <c r="A26" s="59" t="s">
        <v>52</v>
      </c>
      <c r="B26" s="60">
        <v>5000</v>
      </c>
      <c r="C26" s="60">
        <v>0</v>
      </c>
      <c r="D26" s="60">
        <v>0</v>
      </c>
    </row>
    <row r="27" ht="25" customHeight="1" spans="1:4">
      <c r="A27" s="59" t="s">
        <v>53</v>
      </c>
      <c r="B27" s="60">
        <v>53113</v>
      </c>
      <c r="C27" s="60">
        <v>7210</v>
      </c>
      <c r="D27" s="60">
        <v>4705</v>
      </c>
    </row>
    <row r="28" ht="25" customHeight="1" spans="1:4">
      <c r="A28" s="59" t="s">
        <v>54</v>
      </c>
      <c r="B28" s="60">
        <v>6955</v>
      </c>
      <c r="C28" s="60">
        <v>6401</v>
      </c>
      <c r="D28" s="60">
        <v>6401</v>
      </c>
    </row>
    <row r="29" ht="25" customHeight="1" spans="1:4">
      <c r="A29" s="59" t="s">
        <v>55</v>
      </c>
      <c r="B29" s="60">
        <v>0</v>
      </c>
      <c r="C29" s="60">
        <v>62</v>
      </c>
      <c r="D29" s="60">
        <v>62</v>
      </c>
    </row>
    <row r="30" ht="25" customHeight="1" spans="1:4">
      <c r="A30" s="59"/>
      <c r="B30" s="60"/>
      <c r="C30" s="60"/>
      <c r="D30" s="60"/>
    </row>
    <row r="31" ht="25" customHeight="1" spans="1:4">
      <c r="A31" s="59"/>
      <c r="B31" s="60"/>
      <c r="C31" s="60"/>
      <c r="D31" s="60"/>
    </row>
    <row r="32" ht="25" customHeight="1" spans="1:4">
      <c r="A32" s="59"/>
      <c r="B32" s="60"/>
      <c r="C32" s="60"/>
      <c r="D32" s="60"/>
    </row>
    <row r="33" ht="25" customHeight="1" spans="1:4">
      <c r="A33" s="58" t="s">
        <v>56</v>
      </c>
      <c r="B33" s="60">
        <v>214473</v>
      </c>
      <c r="C33" s="60">
        <v>426695</v>
      </c>
      <c r="D33" s="60">
        <v>371792</v>
      </c>
    </row>
  </sheetData>
  <mergeCells count="3">
    <mergeCell ref="A1:D1"/>
    <mergeCell ref="A2:D2"/>
    <mergeCell ref="A3:D3"/>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G14" sqref="G14"/>
    </sheetView>
  </sheetViews>
  <sheetFormatPr defaultColWidth="9" defaultRowHeight="14.4"/>
  <cols>
    <col min="1" max="1" width="29.1111111111111" customWidth="1"/>
    <col min="3" max="3" width="17.2222222222222" customWidth="1"/>
    <col min="4" max="4" width="16.2222222222222" customWidth="1"/>
    <col min="5" max="5" width="15.5555555555556" customWidth="1"/>
    <col min="6" max="6" width="15.2222222222222" customWidth="1"/>
    <col min="7" max="7" width="15.6666666666667" customWidth="1"/>
    <col min="8" max="8" width="12.8888888888889" customWidth="1"/>
    <col min="9" max="9" width="14" customWidth="1"/>
  </cols>
  <sheetData>
    <row r="1" ht="22.2" spans="1:9">
      <c r="A1" s="47" t="s">
        <v>347</v>
      </c>
      <c r="B1" s="47"/>
      <c r="C1" s="47"/>
      <c r="D1" s="47"/>
      <c r="E1" s="47"/>
      <c r="F1" s="47"/>
      <c r="G1" s="47"/>
      <c r="H1" s="47"/>
      <c r="I1" s="47"/>
    </row>
    <row r="2" spans="1:9">
      <c r="A2" s="48"/>
      <c r="B2" s="48"/>
      <c r="C2" s="48"/>
      <c r="D2" s="48"/>
      <c r="E2" s="48"/>
      <c r="F2" s="48"/>
      <c r="G2" s="48"/>
      <c r="H2" s="48"/>
      <c r="I2" s="48"/>
    </row>
    <row r="3" spans="1:9">
      <c r="A3" s="48" t="s">
        <v>129</v>
      </c>
      <c r="B3" s="48"/>
      <c r="C3" s="48"/>
      <c r="D3" s="48"/>
      <c r="E3" s="48"/>
      <c r="F3" s="48"/>
      <c r="G3" s="48"/>
      <c r="H3" s="48"/>
      <c r="I3" s="48"/>
    </row>
    <row r="4" ht="25" customHeight="1" spans="1:9">
      <c r="A4" s="55" t="s">
        <v>330</v>
      </c>
      <c r="B4" s="56" t="s">
        <v>331</v>
      </c>
      <c r="C4" s="56" t="s">
        <v>332</v>
      </c>
      <c r="D4" s="56" t="s">
        <v>333</v>
      </c>
      <c r="E4" s="56" t="s">
        <v>334</v>
      </c>
      <c r="F4" s="56" t="s">
        <v>335</v>
      </c>
      <c r="G4" s="56" t="s">
        <v>336</v>
      </c>
      <c r="H4" s="56" t="s">
        <v>337</v>
      </c>
      <c r="I4" s="56" t="s">
        <v>338</v>
      </c>
    </row>
    <row r="5" ht="25" customHeight="1" spans="1:9">
      <c r="A5" s="40" t="s">
        <v>348</v>
      </c>
      <c r="B5" s="39">
        <f t="shared" ref="B5:B9" si="0">SUM(C5:I5)</f>
        <v>44317</v>
      </c>
      <c r="C5" s="39"/>
      <c r="D5" s="39">
        <v>10928</v>
      </c>
      <c r="E5" s="39">
        <v>33389</v>
      </c>
      <c r="F5" s="39"/>
      <c r="G5" s="39"/>
      <c r="H5" s="39"/>
      <c r="I5" s="39"/>
    </row>
    <row r="6" ht="25" customHeight="1" spans="1:9">
      <c r="A6" s="41" t="s">
        <v>349</v>
      </c>
      <c r="B6" s="50">
        <f t="shared" si="0"/>
        <v>44020</v>
      </c>
      <c r="C6" s="39"/>
      <c r="D6" s="39">
        <v>10924</v>
      </c>
      <c r="E6" s="39">
        <v>33096</v>
      </c>
      <c r="F6" s="39"/>
      <c r="G6" s="39"/>
      <c r="H6" s="39"/>
      <c r="I6" s="39"/>
    </row>
    <row r="7" ht="25" customHeight="1" spans="1:9">
      <c r="A7" s="51" t="s">
        <v>350</v>
      </c>
      <c r="B7" s="39">
        <f t="shared" si="0"/>
        <v>265</v>
      </c>
      <c r="C7" s="39"/>
      <c r="D7" s="39">
        <v>3</v>
      </c>
      <c r="E7" s="39">
        <v>262</v>
      </c>
      <c r="F7" s="39"/>
      <c r="G7" s="39"/>
      <c r="H7" s="39"/>
      <c r="I7" s="39"/>
    </row>
    <row r="8" ht="25" customHeight="1" spans="1:9">
      <c r="A8" s="41" t="s">
        <v>351</v>
      </c>
      <c r="B8" s="52">
        <f t="shared" si="0"/>
        <v>32</v>
      </c>
      <c r="C8" s="39"/>
      <c r="D8" s="39">
        <v>1</v>
      </c>
      <c r="E8" s="39">
        <v>31</v>
      </c>
      <c r="F8" s="39"/>
      <c r="G8" s="39"/>
      <c r="H8" s="39"/>
      <c r="I8" s="39"/>
    </row>
    <row r="9" ht="25" customHeight="1" spans="1:9">
      <c r="A9" s="41" t="s">
        <v>352</v>
      </c>
      <c r="B9" s="39">
        <f t="shared" si="0"/>
        <v>0</v>
      </c>
      <c r="C9" s="39"/>
      <c r="D9" s="39"/>
      <c r="E9" s="39"/>
      <c r="F9" s="39"/>
      <c r="G9" s="39"/>
      <c r="H9" s="39"/>
      <c r="I9" s="39"/>
    </row>
  </sheetData>
  <mergeCells count="3">
    <mergeCell ref="A1:I1"/>
    <mergeCell ref="A2:I2"/>
    <mergeCell ref="A3:I3"/>
  </mergeCells>
  <dataValidations count="1">
    <dataValidation type="decimal" operator="between" allowBlank="1" showInputMessage="1" showErrorMessage="1" sqref="B5:I9">
      <formula1>-99999999999999</formula1>
      <formula2>99999999999999</formula2>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E14" sqref="E14"/>
    </sheetView>
  </sheetViews>
  <sheetFormatPr defaultColWidth="9" defaultRowHeight="14.4"/>
  <cols>
    <col min="1" max="1" width="34.7777777777778" customWidth="1"/>
    <col min="2" max="2" width="19.2222222222222" customWidth="1"/>
    <col min="3" max="3" width="18.4444444444444" customWidth="1"/>
    <col min="4" max="4" width="18.8888888888889" customWidth="1"/>
    <col min="5" max="5" width="15.5555555555556" customWidth="1"/>
    <col min="6" max="6" width="12.6666666666667" customWidth="1"/>
    <col min="7" max="7" width="13.8888888888889" customWidth="1"/>
    <col min="8" max="8" width="14" customWidth="1"/>
    <col min="9" max="9" width="17.3333333333333" customWidth="1"/>
  </cols>
  <sheetData>
    <row r="1" ht="22.2" spans="1:9">
      <c r="A1" s="53" t="s">
        <v>353</v>
      </c>
      <c r="B1" s="53"/>
      <c r="C1" s="53"/>
      <c r="D1" s="53"/>
      <c r="E1" s="53"/>
      <c r="F1" s="53"/>
      <c r="G1" s="53"/>
      <c r="H1" s="53"/>
      <c r="I1" s="53"/>
    </row>
    <row r="2" spans="1:9">
      <c r="A2" s="54"/>
      <c r="B2" s="54"/>
      <c r="C2" s="54"/>
      <c r="D2" s="54"/>
      <c r="E2" s="54"/>
      <c r="F2" s="54"/>
      <c r="G2" s="54"/>
      <c r="H2" s="54"/>
      <c r="I2" s="54"/>
    </row>
    <row r="3" spans="1:9">
      <c r="A3" s="54" t="s">
        <v>129</v>
      </c>
      <c r="B3" s="54"/>
      <c r="C3" s="54"/>
      <c r="D3" s="54"/>
      <c r="E3" s="54"/>
      <c r="F3" s="54"/>
      <c r="G3" s="54"/>
      <c r="H3" s="54"/>
      <c r="I3" s="54"/>
    </row>
    <row r="4" ht="25" customHeight="1" spans="1:9">
      <c r="A4" s="38" t="s">
        <v>330</v>
      </c>
      <c r="B4" s="49" t="s">
        <v>331</v>
      </c>
      <c r="C4" s="49" t="s">
        <v>332</v>
      </c>
      <c r="D4" s="49" t="s">
        <v>333</v>
      </c>
      <c r="E4" s="49" t="s">
        <v>334</v>
      </c>
      <c r="F4" s="49" t="s">
        <v>335</v>
      </c>
      <c r="G4" s="49" t="s">
        <v>336</v>
      </c>
      <c r="H4" s="49" t="s">
        <v>337</v>
      </c>
      <c r="I4" s="49" t="s">
        <v>338</v>
      </c>
    </row>
    <row r="5" ht="25" customHeight="1" spans="1:9">
      <c r="A5" s="40" t="s">
        <v>339</v>
      </c>
      <c r="B5" s="39">
        <f t="shared" ref="B5:B12" si="0">SUM(C5:I5)</f>
        <v>34582</v>
      </c>
      <c r="C5" s="39"/>
      <c r="D5" s="39">
        <v>5999</v>
      </c>
      <c r="E5" s="39">
        <v>28583</v>
      </c>
      <c r="F5" s="39"/>
      <c r="G5" s="39"/>
      <c r="H5" s="39"/>
      <c r="I5" s="39"/>
    </row>
    <row r="6" ht="25" customHeight="1" spans="1:9">
      <c r="A6" s="41" t="s">
        <v>340</v>
      </c>
      <c r="B6" s="39">
        <f t="shared" si="0"/>
        <v>15113</v>
      </c>
      <c r="C6" s="39"/>
      <c r="D6" s="39">
        <v>1538</v>
      </c>
      <c r="E6" s="39">
        <v>13575</v>
      </c>
      <c r="F6" s="39"/>
      <c r="G6" s="39"/>
      <c r="H6" s="39"/>
      <c r="I6" s="39"/>
    </row>
    <row r="7" ht="25" customHeight="1" spans="1:9">
      <c r="A7" s="41" t="s">
        <v>341</v>
      </c>
      <c r="B7" s="39">
        <f t="shared" si="0"/>
        <v>18773</v>
      </c>
      <c r="C7" s="39"/>
      <c r="D7" s="39">
        <v>4438</v>
      </c>
      <c r="E7" s="39">
        <v>14335</v>
      </c>
      <c r="F7" s="39"/>
      <c r="G7" s="39"/>
      <c r="H7" s="39"/>
      <c r="I7" s="39"/>
    </row>
    <row r="8" ht="25" customHeight="1" spans="1:9">
      <c r="A8" s="41" t="s">
        <v>342</v>
      </c>
      <c r="B8" s="39">
        <f t="shared" si="0"/>
        <v>45</v>
      </c>
      <c r="C8" s="39"/>
      <c r="D8" s="39">
        <v>20</v>
      </c>
      <c r="E8" s="39">
        <v>25</v>
      </c>
      <c r="F8" s="39"/>
      <c r="G8" s="39"/>
      <c r="H8" s="39"/>
      <c r="I8" s="39"/>
    </row>
    <row r="9" ht="25" customHeight="1" spans="1:9">
      <c r="A9" s="41" t="s">
        <v>343</v>
      </c>
      <c r="B9" s="39">
        <f t="shared" si="0"/>
        <v>0</v>
      </c>
      <c r="C9" s="39"/>
      <c r="D9" s="39"/>
      <c r="E9" s="39"/>
      <c r="F9" s="39"/>
      <c r="G9" s="39"/>
      <c r="H9" s="39"/>
      <c r="I9" s="39"/>
    </row>
    <row r="10" ht="25" customHeight="1" spans="1:9">
      <c r="A10" s="41" t="s">
        <v>344</v>
      </c>
      <c r="B10" s="39">
        <f t="shared" si="0"/>
        <v>538</v>
      </c>
      <c r="C10" s="39"/>
      <c r="D10" s="39">
        <v>3</v>
      </c>
      <c r="E10" s="39">
        <v>535</v>
      </c>
      <c r="F10" s="39"/>
      <c r="G10" s="39"/>
      <c r="H10" s="39"/>
      <c r="I10" s="39"/>
    </row>
    <row r="11" ht="25" customHeight="1" spans="1:9">
      <c r="A11" s="41" t="s">
        <v>345</v>
      </c>
      <c r="B11" s="39">
        <f t="shared" si="0"/>
        <v>113</v>
      </c>
      <c r="C11" s="39"/>
      <c r="D11" s="39"/>
      <c r="E11" s="39">
        <v>113</v>
      </c>
      <c r="F11" s="39"/>
      <c r="G11" s="39"/>
      <c r="H11" s="39"/>
      <c r="I11" s="39"/>
    </row>
    <row r="12" ht="25" customHeight="1" spans="1:9">
      <c r="A12" s="41" t="s">
        <v>346</v>
      </c>
      <c r="B12" s="39">
        <f t="shared" si="0"/>
        <v>0</v>
      </c>
      <c r="C12" s="39"/>
      <c r="D12" s="39"/>
      <c r="E12" s="39"/>
      <c r="F12" s="39"/>
      <c r="G12" s="39"/>
      <c r="H12" s="39"/>
      <c r="I12" s="39"/>
    </row>
  </sheetData>
  <mergeCells count="3">
    <mergeCell ref="A1:I1"/>
    <mergeCell ref="A2:I2"/>
    <mergeCell ref="A3:I3"/>
  </mergeCells>
  <dataValidations count="1">
    <dataValidation type="decimal" operator="between" allowBlank="1" showInputMessage="1" showErrorMessage="1" sqref="B5:I12">
      <formula1>-99999999999999</formula1>
      <formula2>99999999999999</formula2>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F14" sqref="F14"/>
    </sheetView>
  </sheetViews>
  <sheetFormatPr defaultColWidth="8.88888888888889" defaultRowHeight="25" customHeight="1"/>
  <cols>
    <col min="1" max="1" width="34.7777777777778" style="46" customWidth="1"/>
    <col min="2" max="2" width="17.4444444444444" style="46" customWidth="1"/>
    <col min="3" max="3" width="18.1111111111111" style="46" customWidth="1"/>
    <col min="4" max="4" width="18.8888888888889" style="46" customWidth="1"/>
    <col min="5" max="5" width="15.2222222222222" style="46" customWidth="1"/>
    <col min="6" max="6" width="15.4444444444444" style="46" customWidth="1"/>
    <col min="7" max="7" width="14.4444444444444" style="46" customWidth="1"/>
    <col min="8" max="8" width="16.6666666666667" style="46" customWidth="1"/>
    <col min="9" max="9" width="17.2222222222222" style="46" customWidth="1"/>
    <col min="10" max="16384" width="8.88888888888889" style="46"/>
  </cols>
  <sheetData>
    <row r="1" customHeight="1" spans="1:9">
      <c r="A1" s="47" t="s">
        <v>354</v>
      </c>
      <c r="B1" s="47"/>
      <c r="C1" s="47"/>
      <c r="D1" s="47"/>
      <c r="E1" s="47"/>
      <c r="F1" s="47"/>
      <c r="G1" s="47"/>
      <c r="H1" s="47"/>
      <c r="I1" s="47"/>
    </row>
    <row r="2" customHeight="1" spans="1:9">
      <c r="A2" s="48"/>
      <c r="B2" s="48"/>
      <c r="C2" s="48"/>
      <c r="D2" s="48"/>
      <c r="E2" s="48"/>
      <c r="F2" s="48"/>
      <c r="G2" s="48"/>
      <c r="H2" s="48"/>
      <c r="I2" s="48"/>
    </row>
    <row r="3" customHeight="1" spans="1:9">
      <c r="A3" s="48" t="s">
        <v>129</v>
      </c>
      <c r="B3" s="48"/>
      <c r="C3" s="48"/>
      <c r="D3" s="48"/>
      <c r="E3" s="48"/>
      <c r="F3" s="48"/>
      <c r="G3" s="48"/>
      <c r="H3" s="48"/>
      <c r="I3" s="48"/>
    </row>
    <row r="4" customHeight="1" spans="1:9">
      <c r="A4" s="38" t="s">
        <v>330</v>
      </c>
      <c r="B4" s="49" t="s">
        <v>331</v>
      </c>
      <c r="C4" s="49" t="s">
        <v>332</v>
      </c>
      <c r="D4" s="49" t="s">
        <v>333</v>
      </c>
      <c r="E4" s="49" t="s">
        <v>334</v>
      </c>
      <c r="F4" s="49" t="s">
        <v>335</v>
      </c>
      <c r="G4" s="49" t="s">
        <v>336</v>
      </c>
      <c r="H4" s="49" t="s">
        <v>337</v>
      </c>
      <c r="I4" s="49" t="s">
        <v>338</v>
      </c>
    </row>
    <row r="5" customHeight="1" spans="1:9">
      <c r="A5" s="40" t="s">
        <v>348</v>
      </c>
      <c r="B5" s="39">
        <f t="shared" ref="B5:B9" si="0">SUM(C5:I5)</f>
        <v>44317</v>
      </c>
      <c r="C5" s="39"/>
      <c r="D5" s="39">
        <v>10928</v>
      </c>
      <c r="E5" s="39">
        <v>33389</v>
      </c>
      <c r="F5" s="39"/>
      <c r="G5" s="39"/>
      <c r="H5" s="39"/>
      <c r="I5" s="39"/>
    </row>
    <row r="6" customHeight="1" spans="1:9">
      <c r="A6" s="41" t="s">
        <v>349</v>
      </c>
      <c r="B6" s="50">
        <f t="shared" si="0"/>
        <v>44020</v>
      </c>
      <c r="C6" s="39"/>
      <c r="D6" s="39">
        <v>10924</v>
      </c>
      <c r="E6" s="39">
        <v>33096</v>
      </c>
      <c r="F6" s="39"/>
      <c r="G6" s="39"/>
      <c r="H6" s="39"/>
      <c r="I6" s="39"/>
    </row>
    <row r="7" customHeight="1" spans="1:9">
      <c r="A7" s="51" t="s">
        <v>350</v>
      </c>
      <c r="B7" s="39">
        <f t="shared" si="0"/>
        <v>265</v>
      </c>
      <c r="C7" s="39"/>
      <c r="D7" s="39">
        <v>3</v>
      </c>
      <c r="E7" s="39">
        <v>262</v>
      </c>
      <c r="F7" s="39"/>
      <c r="G7" s="39"/>
      <c r="H7" s="39"/>
      <c r="I7" s="39"/>
    </row>
    <row r="8" customHeight="1" spans="1:9">
      <c r="A8" s="41" t="s">
        <v>351</v>
      </c>
      <c r="B8" s="52">
        <f t="shared" si="0"/>
        <v>32</v>
      </c>
      <c r="C8" s="39"/>
      <c r="D8" s="39">
        <v>1</v>
      </c>
      <c r="E8" s="39">
        <v>31</v>
      </c>
      <c r="F8" s="39"/>
      <c r="G8" s="39"/>
      <c r="H8" s="39"/>
      <c r="I8" s="39"/>
    </row>
    <row r="9" customHeight="1" spans="1:9">
      <c r="A9" s="41" t="s">
        <v>352</v>
      </c>
      <c r="B9" s="39">
        <f t="shared" si="0"/>
        <v>0</v>
      </c>
      <c r="C9" s="39"/>
      <c r="D9" s="39"/>
      <c r="E9" s="39"/>
      <c r="F9" s="39"/>
      <c r="G9" s="39"/>
      <c r="H9" s="39"/>
      <c r="I9" s="39"/>
    </row>
  </sheetData>
  <mergeCells count="3">
    <mergeCell ref="A1:I1"/>
    <mergeCell ref="A2:I2"/>
    <mergeCell ref="A3:I3"/>
  </mergeCells>
  <dataValidations count="1">
    <dataValidation type="decimal" operator="between" allowBlank="1" showInputMessage="1" showErrorMessage="1" sqref="B5:I9">
      <formula1>-99999999999999</formula1>
      <formula2>99999999999999</formula2>
    </dataValidation>
  </dataValidation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7"/>
  <sheetViews>
    <sheetView workbookViewId="0">
      <selection activeCell="B57" sqref="B57"/>
    </sheetView>
  </sheetViews>
  <sheetFormatPr defaultColWidth="46.3333333333333" defaultRowHeight="25" customHeight="1" outlineLevelCol="1"/>
  <cols>
    <col min="1" max="16384" width="46.3333333333333" style="25"/>
  </cols>
  <sheetData>
    <row r="1" customHeight="1" spans="1:2">
      <c r="A1" s="44" t="s">
        <v>355</v>
      </c>
      <c r="B1" s="44"/>
    </row>
    <row r="2" customHeight="1" spans="1:2">
      <c r="A2" s="45"/>
      <c r="B2" s="45"/>
    </row>
    <row r="3" customHeight="1" spans="1:2">
      <c r="A3" s="45" t="s">
        <v>129</v>
      </c>
      <c r="B3" s="45"/>
    </row>
    <row r="4" customHeight="1" spans="1:2">
      <c r="A4" s="38" t="s">
        <v>63</v>
      </c>
      <c r="B4" s="38" t="s">
        <v>5</v>
      </c>
    </row>
    <row r="5" customHeight="1" spans="1:2">
      <c r="A5" s="38" t="s">
        <v>64</v>
      </c>
      <c r="B5" s="39">
        <f>SUM(B6,B235,B275,B294,B384,B436,B492,B549,B677,B750,B827,B850,B957,B1015,B1079,B1099,B1129,B1139,B1184,B1205,B1249,B1299,B1302,B1314)</f>
        <v>371792</v>
      </c>
    </row>
    <row r="6" customHeight="1" spans="1:2">
      <c r="A6" s="42" t="s">
        <v>356</v>
      </c>
      <c r="B6" s="39">
        <f>SUM(B7+B19+B28+B39+B50+B61+B72+B80+B89+B102+B111+B122+B134+B141+B149+B155+B162+B169+B176+B183+B190+B198+B204+B210+B217+B232)</f>
        <v>31746</v>
      </c>
    </row>
    <row r="7" customHeight="1" spans="1:2">
      <c r="A7" s="42" t="s">
        <v>357</v>
      </c>
      <c r="B7" s="39">
        <f>SUM(B8:B18)</f>
        <v>490</v>
      </c>
    </row>
    <row r="8" customHeight="1" spans="1:2">
      <c r="A8" s="43" t="s">
        <v>358</v>
      </c>
      <c r="B8" s="39">
        <v>373</v>
      </c>
    </row>
    <row r="9" customHeight="1" spans="1:2">
      <c r="A9" s="43" t="s">
        <v>359</v>
      </c>
      <c r="B9" s="39">
        <v>5</v>
      </c>
    </row>
    <row r="10" customHeight="1" spans="1:2">
      <c r="A10" s="43" t="s">
        <v>360</v>
      </c>
      <c r="B10" s="39"/>
    </row>
    <row r="11" customHeight="1" spans="1:2">
      <c r="A11" s="43" t="s">
        <v>361</v>
      </c>
      <c r="B11" s="39">
        <v>11</v>
      </c>
    </row>
    <row r="12" customHeight="1" spans="1:2">
      <c r="A12" s="43" t="s">
        <v>362</v>
      </c>
      <c r="B12" s="39"/>
    </row>
    <row r="13" customHeight="1" spans="1:2">
      <c r="A13" s="43" t="s">
        <v>363</v>
      </c>
      <c r="B13" s="39"/>
    </row>
    <row r="14" customHeight="1" spans="1:2">
      <c r="A14" s="43" t="s">
        <v>364</v>
      </c>
      <c r="B14" s="39"/>
    </row>
    <row r="15" customHeight="1" spans="1:2">
      <c r="A15" s="43" t="s">
        <v>365</v>
      </c>
      <c r="B15" s="39">
        <v>83</v>
      </c>
    </row>
    <row r="16" customHeight="1" spans="1:2">
      <c r="A16" s="43" t="s">
        <v>366</v>
      </c>
      <c r="B16" s="39">
        <v>1</v>
      </c>
    </row>
    <row r="17" customHeight="1" spans="1:2">
      <c r="A17" s="43" t="s">
        <v>367</v>
      </c>
      <c r="B17" s="39"/>
    </row>
    <row r="18" customHeight="1" spans="1:2">
      <c r="A18" s="43" t="s">
        <v>368</v>
      </c>
      <c r="B18" s="39">
        <v>17</v>
      </c>
    </row>
    <row r="19" customHeight="1" spans="1:2">
      <c r="A19" s="42" t="s">
        <v>369</v>
      </c>
      <c r="B19" s="39">
        <f>SUM(B20:B27)</f>
        <v>339</v>
      </c>
    </row>
    <row r="20" customHeight="1" spans="1:2">
      <c r="A20" s="43" t="s">
        <v>358</v>
      </c>
      <c r="B20" s="39">
        <v>265</v>
      </c>
    </row>
    <row r="21" customHeight="1" spans="1:2">
      <c r="A21" s="43" t="s">
        <v>359</v>
      </c>
      <c r="B21" s="39"/>
    </row>
    <row r="22" customHeight="1" spans="1:2">
      <c r="A22" s="43" t="s">
        <v>360</v>
      </c>
      <c r="B22" s="39"/>
    </row>
    <row r="23" customHeight="1" spans="1:2">
      <c r="A23" s="43" t="s">
        <v>370</v>
      </c>
      <c r="B23" s="39">
        <v>19</v>
      </c>
    </row>
    <row r="24" customHeight="1" spans="1:2">
      <c r="A24" s="43" t="s">
        <v>371</v>
      </c>
      <c r="B24" s="39">
        <v>35</v>
      </c>
    </row>
    <row r="25" customHeight="1" spans="1:2">
      <c r="A25" s="43" t="s">
        <v>372</v>
      </c>
      <c r="B25" s="39"/>
    </row>
    <row r="26" customHeight="1" spans="1:2">
      <c r="A26" s="43" t="s">
        <v>367</v>
      </c>
      <c r="B26" s="39"/>
    </row>
    <row r="27" customHeight="1" spans="1:2">
      <c r="A27" s="43" t="s">
        <v>373</v>
      </c>
      <c r="B27" s="39">
        <v>20</v>
      </c>
    </row>
    <row r="28" customHeight="1" spans="1:2">
      <c r="A28" s="42" t="s">
        <v>374</v>
      </c>
      <c r="B28" s="39">
        <f>SUM(B29:B38)</f>
        <v>15058</v>
      </c>
    </row>
    <row r="29" customHeight="1" spans="1:2">
      <c r="A29" s="43" t="s">
        <v>358</v>
      </c>
      <c r="B29" s="39">
        <v>6973</v>
      </c>
    </row>
    <row r="30" customHeight="1" spans="1:2">
      <c r="A30" s="43" t="s">
        <v>359</v>
      </c>
      <c r="B30" s="39">
        <v>349</v>
      </c>
    </row>
    <row r="31" customHeight="1" spans="1:2">
      <c r="A31" s="43" t="s">
        <v>360</v>
      </c>
      <c r="B31" s="39"/>
    </row>
    <row r="32" customHeight="1" spans="1:2">
      <c r="A32" s="43" t="s">
        <v>375</v>
      </c>
      <c r="B32" s="39">
        <v>45</v>
      </c>
    </row>
    <row r="33" customHeight="1" spans="1:2">
      <c r="A33" s="43" t="s">
        <v>376</v>
      </c>
      <c r="B33" s="39">
        <v>66</v>
      </c>
    </row>
    <row r="34" customHeight="1" spans="1:2">
      <c r="A34" s="43" t="s">
        <v>377</v>
      </c>
      <c r="B34" s="39"/>
    </row>
    <row r="35" customHeight="1" spans="1:2">
      <c r="A35" s="43" t="s">
        <v>378</v>
      </c>
      <c r="B35" s="39">
        <v>367</v>
      </c>
    </row>
    <row r="36" customHeight="1" spans="1:2">
      <c r="A36" s="43" t="s">
        <v>379</v>
      </c>
      <c r="B36" s="39"/>
    </row>
    <row r="37" customHeight="1" spans="1:2">
      <c r="A37" s="43" t="s">
        <v>367</v>
      </c>
      <c r="B37" s="39">
        <v>4000</v>
      </c>
    </row>
    <row r="38" customHeight="1" spans="1:2">
      <c r="A38" s="43" t="s">
        <v>380</v>
      </c>
      <c r="B38" s="39">
        <v>3258</v>
      </c>
    </row>
    <row r="39" customHeight="1" spans="1:2">
      <c r="A39" s="42" t="s">
        <v>381</v>
      </c>
      <c r="B39" s="39">
        <f>SUM(B40:B49)</f>
        <v>2320</v>
      </c>
    </row>
    <row r="40" customHeight="1" spans="1:2">
      <c r="A40" s="43" t="s">
        <v>358</v>
      </c>
      <c r="B40" s="39">
        <v>274</v>
      </c>
    </row>
    <row r="41" customHeight="1" spans="1:2">
      <c r="A41" s="43" t="s">
        <v>359</v>
      </c>
      <c r="B41" s="39"/>
    </row>
    <row r="42" customHeight="1" spans="1:2">
      <c r="A42" s="43" t="s">
        <v>360</v>
      </c>
      <c r="B42" s="39"/>
    </row>
    <row r="43" customHeight="1" spans="1:2">
      <c r="A43" s="43" t="s">
        <v>382</v>
      </c>
      <c r="B43" s="39"/>
    </row>
    <row r="44" customHeight="1" spans="1:2">
      <c r="A44" s="43" t="s">
        <v>383</v>
      </c>
      <c r="B44" s="39"/>
    </row>
    <row r="45" customHeight="1" spans="1:2">
      <c r="A45" s="43" t="s">
        <v>384</v>
      </c>
      <c r="B45" s="39"/>
    </row>
    <row r="46" customHeight="1" spans="1:2">
      <c r="A46" s="43" t="s">
        <v>385</v>
      </c>
      <c r="B46" s="39"/>
    </row>
    <row r="47" customHeight="1" spans="1:2">
      <c r="A47" s="43" t="s">
        <v>386</v>
      </c>
      <c r="B47" s="39"/>
    </row>
    <row r="48" customHeight="1" spans="1:2">
      <c r="A48" s="43" t="s">
        <v>367</v>
      </c>
      <c r="B48" s="39">
        <v>313</v>
      </c>
    </row>
    <row r="49" customHeight="1" spans="1:2">
      <c r="A49" s="43" t="s">
        <v>387</v>
      </c>
      <c r="B49" s="39">
        <v>1733</v>
      </c>
    </row>
    <row r="50" customHeight="1" spans="1:2">
      <c r="A50" s="42" t="s">
        <v>388</v>
      </c>
      <c r="B50" s="39">
        <f>SUM(B51:B60)</f>
        <v>287</v>
      </c>
    </row>
    <row r="51" customHeight="1" spans="1:2">
      <c r="A51" s="43" t="s">
        <v>358</v>
      </c>
      <c r="B51" s="39">
        <v>128</v>
      </c>
    </row>
    <row r="52" customHeight="1" spans="1:2">
      <c r="A52" s="43" t="s">
        <v>359</v>
      </c>
      <c r="B52" s="39"/>
    </row>
    <row r="53" customHeight="1" spans="1:2">
      <c r="A53" s="43" t="s">
        <v>360</v>
      </c>
      <c r="B53" s="39"/>
    </row>
    <row r="54" customHeight="1" spans="1:2">
      <c r="A54" s="43" t="s">
        <v>389</v>
      </c>
      <c r="B54" s="39"/>
    </row>
    <row r="55" customHeight="1" spans="1:2">
      <c r="A55" s="43" t="s">
        <v>390</v>
      </c>
      <c r="B55" s="39">
        <v>15</v>
      </c>
    </row>
    <row r="56" customHeight="1" spans="1:2">
      <c r="A56" s="43" t="s">
        <v>391</v>
      </c>
      <c r="B56" s="39"/>
    </row>
    <row r="57" customHeight="1" spans="1:2">
      <c r="A57" s="43" t="s">
        <v>392</v>
      </c>
      <c r="B57" s="39">
        <v>57</v>
      </c>
    </row>
    <row r="58" customHeight="1" spans="1:2">
      <c r="A58" s="43" t="s">
        <v>393</v>
      </c>
      <c r="B58" s="39">
        <v>41</v>
      </c>
    </row>
    <row r="59" customHeight="1" spans="1:2">
      <c r="A59" s="43" t="s">
        <v>367</v>
      </c>
      <c r="B59" s="39">
        <v>17</v>
      </c>
    </row>
    <row r="60" customHeight="1" spans="1:2">
      <c r="A60" s="43" t="s">
        <v>394</v>
      </c>
      <c r="B60" s="39">
        <v>29</v>
      </c>
    </row>
    <row r="61" customHeight="1" spans="1:2">
      <c r="A61" s="42" t="s">
        <v>395</v>
      </c>
      <c r="B61" s="39">
        <f>SUM(B62:B71)</f>
        <v>1732</v>
      </c>
    </row>
    <row r="62" customHeight="1" spans="1:2">
      <c r="A62" s="43" t="s">
        <v>358</v>
      </c>
      <c r="B62" s="39">
        <v>420</v>
      </c>
    </row>
    <row r="63" customHeight="1" spans="1:2">
      <c r="A63" s="43" t="s">
        <v>359</v>
      </c>
      <c r="B63" s="39"/>
    </row>
    <row r="64" customHeight="1" spans="1:2">
      <c r="A64" s="43" t="s">
        <v>360</v>
      </c>
      <c r="B64" s="39"/>
    </row>
    <row r="65" customHeight="1" spans="1:2">
      <c r="A65" s="43" t="s">
        <v>396</v>
      </c>
      <c r="B65" s="39">
        <v>123</v>
      </c>
    </row>
    <row r="66" customHeight="1" spans="1:2">
      <c r="A66" s="43" t="s">
        <v>397</v>
      </c>
      <c r="B66" s="39"/>
    </row>
    <row r="67" customHeight="1" spans="1:2">
      <c r="A67" s="43" t="s">
        <v>398</v>
      </c>
      <c r="B67" s="39"/>
    </row>
    <row r="68" customHeight="1" spans="1:2">
      <c r="A68" s="43" t="s">
        <v>399</v>
      </c>
      <c r="B68" s="39"/>
    </row>
    <row r="69" customHeight="1" spans="1:2">
      <c r="A69" s="43" t="s">
        <v>400</v>
      </c>
      <c r="B69" s="39">
        <v>98</v>
      </c>
    </row>
    <row r="70" customHeight="1" spans="1:2">
      <c r="A70" s="43" t="s">
        <v>367</v>
      </c>
      <c r="B70" s="39">
        <v>536</v>
      </c>
    </row>
    <row r="71" customHeight="1" spans="1:2">
      <c r="A71" s="43" t="s">
        <v>401</v>
      </c>
      <c r="B71" s="39">
        <v>555</v>
      </c>
    </row>
    <row r="72" customHeight="1" spans="1:2">
      <c r="A72" s="42" t="s">
        <v>402</v>
      </c>
      <c r="B72" s="39">
        <f>SUM(B73:B79)</f>
        <v>1759</v>
      </c>
    </row>
    <row r="73" customHeight="1" spans="1:2">
      <c r="A73" s="43" t="s">
        <v>358</v>
      </c>
      <c r="B73" s="39"/>
    </row>
    <row r="74" customHeight="1" spans="1:2">
      <c r="A74" s="43" t="s">
        <v>359</v>
      </c>
      <c r="B74" s="39"/>
    </row>
    <row r="75" customHeight="1" spans="1:2">
      <c r="A75" s="43" t="s">
        <v>360</v>
      </c>
      <c r="B75" s="39"/>
    </row>
    <row r="76" customHeight="1" spans="1:2">
      <c r="A76" s="43" t="s">
        <v>399</v>
      </c>
      <c r="B76" s="39"/>
    </row>
    <row r="77" customHeight="1" spans="1:2">
      <c r="A77" s="43" t="s">
        <v>403</v>
      </c>
      <c r="B77" s="39">
        <v>1759</v>
      </c>
    </row>
    <row r="78" customHeight="1" spans="1:2">
      <c r="A78" s="43" t="s">
        <v>367</v>
      </c>
      <c r="B78" s="39"/>
    </row>
    <row r="79" customHeight="1" spans="1:2">
      <c r="A79" s="43" t="s">
        <v>404</v>
      </c>
      <c r="B79" s="39"/>
    </row>
    <row r="80" customHeight="1" spans="1:2">
      <c r="A80" s="42" t="s">
        <v>405</v>
      </c>
      <c r="B80" s="39">
        <f>SUM(B81:B88)</f>
        <v>260</v>
      </c>
    </row>
    <row r="81" customHeight="1" spans="1:2">
      <c r="A81" s="43" t="s">
        <v>358</v>
      </c>
      <c r="B81" s="39">
        <v>193</v>
      </c>
    </row>
    <row r="82" customHeight="1" spans="1:2">
      <c r="A82" s="43" t="s">
        <v>359</v>
      </c>
      <c r="B82" s="39"/>
    </row>
    <row r="83" customHeight="1" spans="1:2">
      <c r="A83" s="43" t="s">
        <v>360</v>
      </c>
      <c r="B83" s="39"/>
    </row>
    <row r="84" customHeight="1" spans="1:2">
      <c r="A84" s="43" t="s">
        <v>406</v>
      </c>
      <c r="B84" s="39">
        <v>24</v>
      </c>
    </row>
    <row r="85" customHeight="1" spans="1:2">
      <c r="A85" s="43" t="s">
        <v>407</v>
      </c>
      <c r="B85" s="39"/>
    </row>
    <row r="86" customHeight="1" spans="1:2">
      <c r="A86" s="43" t="s">
        <v>399</v>
      </c>
      <c r="B86" s="39"/>
    </row>
    <row r="87" customHeight="1" spans="1:2">
      <c r="A87" s="43" t="s">
        <v>367</v>
      </c>
      <c r="B87" s="39">
        <v>43</v>
      </c>
    </row>
    <row r="88" customHeight="1" spans="1:2">
      <c r="A88" s="43" t="s">
        <v>408</v>
      </c>
      <c r="B88" s="39"/>
    </row>
    <row r="89" customHeight="1" spans="1:2">
      <c r="A89" s="42" t="s">
        <v>409</v>
      </c>
      <c r="B89" s="39">
        <f>SUM(B90:B101)</f>
        <v>0</v>
      </c>
    </row>
    <row r="90" customHeight="1" spans="1:2">
      <c r="A90" s="43" t="s">
        <v>358</v>
      </c>
      <c r="B90" s="39"/>
    </row>
    <row r="91" customHeight="1" spans="1:2">
      <c r="A91" s="43" t="s">
        <v>359</v>
      </c>
      <c r="B91" s="39"/>
    </row>
    <row r="92" customHeight="1" spans="1:2">
      <c r="A92" s="43" t="s">
        <v>360</v>
      </c>
      <c r="B92" s="39"/>
    </row>
    <row r="93" customHeight="1" spans="1:2">
      <c r="A93" s="43" t="s">
        <v>410</v>
      </c>
      <c r="B93" s="39"/>
    </row>
    <row r="94" customHeight="1" spans="1:2">
      <c r="A94" s="43" t="s">
        <v>411</v>
      </c>
      <c r="B94" s="39"/>
    </row>
    <row r="95" customHeight="1" spans="1:2">
      <c r="A95" s="43" t="s">
        <v>399</v>
      </c>
      <c r="B95" s="39"/>
    </row>
    <row r="96" customHeight="1" spans="1:2">
      <c r="A96" s="43" t="s">
        <v>412</v>
      </c>
      <c r="B96" s="39"/>
    </row>
    <row r="97" customHeight="1" spans="1:2">
      <c r="A97" s="43" t="s">
        <v>413</v>
      </c>
      <c r="B97" s="39"/>
    </row>
    <row r="98" customHeight="1" spans="1:2">
      <c r="A98" s="43" t="s">
        <v>414</v>
      </c>
      <c r="B98" s="39"/>
    </row>
    <row r="99" customHeight="1" spans="1:2">
      <c r="A99" s="43" t="s">
        <v>415</v>
      </c>
      <c r="B99" s="39"/>
    </row>
    <row r="100" customHeight="1" spans="1:2">
      <c r="A100" s="43" t="s">
        <v>367</v>
      </c>
      <c r="B100" s="39"/>
    </row>
    <row r="101" customHeight="1" spans="1:2">
      <c r="A101" s="43" t="s">
        <v>416</v>
      </c>
      <c r="B101" s="39"/>
    </row>
    <row r="102" customHeight="1" spans="1:2">
      <c r="A102" s="42" t="s">
        <v>417</v>
      </c>
      <c r="B102" s="39">
        <f>SUM(B103:B110)</f>
        <v>1741</v>
      </c>
    </row>
    <row r="103" customHeight="1" spans="1:2">
      <c r="A103" s="43" t="s">
        <v>358</v>
      </c>
      <c r="B103" s="39">
        <v>933</v>
      </c>
    </row>
    <row r="104" customHeight="1" spans="1:2">
      <c r="A104" s="43" t="s">
        <v>359</v>
      </c>
      <c r="B104" s="39"/>
    </row>
    <row r="105" customHeight="1" spans="1:2">
      <c r="A105" s="43" t="s">
        <v>360</v>
      </c>
      <c r="B105" s="39"/>
    </row>
    <row r="106" customHeight="1" spans="1:2">
      <c r="A106" s="43" t="s">
        <v>418</v>
      </c>
      <c r="B106" s="39">
        <v>422</v>
      </c>
    </row>
    <row r="107" customHeight="1" spans="1:2">
      <c r="A107" s="43" t="s">
        <v>419</v>
      </c>
      <c r="B107" s="39"/>
    </row>
    <row r="108" customHeight="1" spans="1:2">
      <c r="A108" s="43" t="s">
        <v>420</v>
      </c>
      <c r="B108" s="39"/>
    </row>
    <row r="109" customHeight="1" spans="1:2">
      <c r="A109" s="43" t="s">
        <v>367</v>
      </c>
      <c r="B109" s="39">
        <v>140</v>
      </c>
    </row>
    <row r="110" customHeight="1" spans="1:2">
      <c r="A110" s="43" t="s">
        <v>421</v>
      </c>
      <c r="B110" s="39">
        <v>246</v>
      </c>
    </row>
    <row r="111" customHeight="1" spans="1:2">
      <c r="A111" s="42" t="s">
        <v>422</v>
      </c>
      <c r="B111" s="39">
        <f>SUM(B112:B121)</f>
        <v>912</v>
      </c>
    </row>
    <row r="112" customHeight="1" spans="1:2">
      <c r="A112" s="43" t="s">
        <v>358</v>
      </c>
      <c r="B112" s="39"/>
    </row>
    <row r="113" customHeight="1" spans="1:2">
      <c r="A113" s="43" t="s">
        <v>359</v>
      </c>
      <c r="B113" s="39"/>
    </row>
    <row r="114" customHeight="1" spans="1:2">
      <c r="A114" s="43" t="s">
        <v>360</v>
      </c>
      <c r="B114" s="39"/>
    </row>
    <row r="115" customHeight="1" spans="1:2">
      <c r="A115" s="43" t="s">
        <v>423</v>
      </c>
      <c r="B115" s="39"/>
    </row>
    <row r="116" customHeight="1" spans="1:2">
      <c r="A116" s="43" t="s">
        <v>424</v>
      </c>
      <c r="B116" s="39"/>
    </row>
    <row r="117" customHeight="1" spans="1:2">
      <c r="A117" s="43" t="s">
        <v>425</v>
      </c>
      <c r="B117" s="39"/>
    </row>
    <row r="118" customHeight="1" spans="1:2">
      <c r="A118" s="43" t="s">
        <v>426</v>
      </c>
      <c r="B118" s="39"/>
    </row>
    <row r="119" customHeight="1" spans="1:2">
      <c r="A119" s="43" t="s">
        <v>427</v>
      </c>
      <c r="B119" s="39">
        <v>473</v>
      </c>
    </row>
    <row r="120" customHeight="1" spans="1:2">
      <c r="A120" s="43" t="s">
        <v>367</v>
      </c>
      <c r="B120" s="39">
        <v>353</v>
      </c>
    </row>
    <row r="121" customHeight="1" spans="1:2">
      <c r="A121" s="43" t="s">
        <v>428</v>
      </c>
      <c r="B121" s="39">
        <v>86</v>
      </c>
    </row>
    <row r="122" customHeight="1" spans="1:2">
      <c r="A122" s="42" t="s">
        <v>429</v>
      </c>
      <c r="B122" s="39">
        <f>SUM(B123:B133)</f>
        <v>0</v>
      </c>
    </row>
    <row r="123" customHeight="1" spans="1:2">
      <c r="A123" s="43" t="s">
        <v>358</v>
      </c>
      <c r="B123" s="39"/>
    </row>
    <row r="124" customHeight="1" spans="1:2">
      <c r="A124" s="43" t="s">
        <v>359</v>
      </c>
      <c r="B124" s="39"/>
    </row>
    <row r="125" customHeight="1" spans="1:2">
      <c r="A125" s="43" t="s">
        <v>360</v>
      </c>
      <c r="B125" s="39"/>
    </row>
    <row r="126" customHeight="1" spans="1:2">
      <c r="A126" s="43" t="s">
        <v>430</v>
      </c>
      <c r="B126" s="39"/>
    </row>
    <row r="127" customHeight="1" spans="1:2">
      <c r="A127" s="43" t="s">
        <v>431</v>
      </c>
      <c r="B127" s="39"/>
    </row>
    <row r="128" customHeight="1" spans="1:2">
      <c r="A128" s="43" t="s">
        <v>432</v>
      </c>
      <c r="B128" s="39"/>
    </row>
    <row r="129" customHeight="1" spans="1:2">
      <c r="A129" s="43" t="s">
        <v>433</v>
      </c>
      <c r="B129" s="39"/>
    </row>
    <row r="130" customHeight="1" spans="1:2">
      <c r="A130" s="43" t="s">
        <v>434</v>
      </c>
      <c r="B130" s="39"/>
    </row>
    <row r="131" customHeight="1" spans="1:2">
      <c r="A131" s="43" t="s">
        <v>435</v>
      </c>
      <c r="B131" s="39"/>
    </row>
    <row r="132" customHeight="1" spans="1:2">
      <c r="A132" s="43" t="s">
        <v>367</v>
      </c>
      <c r="B132" s="39"/>
    </row>
    <row r="133" customHeight="1" spans="1:2">
      <c r="A133" s="43" t="s">
        <v>436</v>
      </c>
      <c r="B133" s="39"/>
    </row>
    <row r="134" customHeight="1" spans="1:2">
      <c r="A134" s="42" t="s">
        <v>437</v>
      </c>
      <c r="B134" s="39">
        <f>SUM(B135:B140)</f>
        <v>25</v>
      </c>
    </row>
    <row r="135" customHeight="1" spans="1:2">
      <c r="A135" s="43" t="s">
        <v>358</v>
      </c>
      <c r="B135" s="39"/>
    </row>
    <row r="136" customHeight="1" spans="1:2">
      <c r="A136" s="43" t="s">
        <v>359</v>
      </c>
      <c r="B136" s="39"/>
    </row>
    <row r="137" customHeight="1" spans="1:2">
      <c r="A137" s="43" t="s">
        <v>360</v>
      </c>
      <c r="B137" s="39"/>
    </row>
    <row r="138" customHeight="1" spans="1:2">
      <c r="A138" s="43" t="s">
        <v>438</v>
      </c>
      <c r="B138" s="39">
        <v>25</v>
      </c>
    </row>
    <row r="139" customHeight="1" spans="1:2">
      <c r="A139" s="43" t="s">
        <v>367</v>
      </c>
      <c r="B139" s="39"/>
    </row>
    <row r="140" customHeight="1" spans="1:2">
      <c r="A140" s="43" t="s">
        <v>439</v>
      </c>
      <c r="B140" s="39"/>
    </row>
    <row r="141" customHeight="1" spans="1:2">
      <c r="A141" s="42" t="s">
        <v>440</v>
      </c>
      <c r="B141" s="39">
        <f>SUM(B142:B148)</f>
        <v>0</v>
      </c>
    </row>
    <row r="142" customHeight="1" spans="1:2">
      <c r="A142" s="43" t="s">
        <v>358</v>
      </c>
      <c r="B142" s="39"/>
    </row>
    <row r="143" customHeight="1" spans="1:2">
      <c r="A143" s="43" t="s">
        <v>359</v>
      </c>
      <c r="B143" s="39"/>
    </row>
    <row r="144" customHeight="1" spans="1:2">
      <c r="A144" s="43" t="s">
        <v>360</v>
      </c>
      <c r="B144" s="39"/>
    </row>
    <row r="145" customHeight="1" spans="1:2">
      <c r="A145" s="43" t="s">
        <v>441</v>
      </c>
      <c r="B145" s="39"/>
    </row>
    <row r="146" customHeight="1" spans="1:2">
      <c r="A146" s="43" t="s">
        <v>442</v>
      </c>
      <c r="B146" s="39"/>
    </row>
    <row r="147" customHeight="1" spans="1:2">
      <c r="A147" s="43" t="s">
        <v>367</v>
      </c>
      <c r="B147" s="39"/>
    </row>
    <row r="148" customHeight="1" spans="1:2">
      <c r="A148" s="43" t="s">
        <v>443</v>
      </c>
      <c r="B148" s="39"/>
    </row>
    <row r="149" customHeight="1" spans="1:2">
      <c r="A149" s="42" t="s">
        <v>444</v>
      </c>
      <c r="B149" s="39">
        <f>SUM(B150:B154)</f>
        <v>205</v>
      </c>
    </row>
    <row r="150" customHeight="1" spans="1:2">
      <c r="A150" s="43" t="s">
        <v>358</v>
      </c>
      <c r="B150" s="39"/>
    </row>
    <row r="151" customHeight="1" spans="1:2">
      <c r="A151" s="43" t="s">
        <v>359</v>
      </c>
      <c r="B151" s="39"/>
    </row>
    <row r="152" customHeight="1" spans="1:2">
      <c r="A152" s="43" t="s">
        <v>360</v>
      </c>
      <c r="B152" s="39"/>
    </row>
    <row r="153" customHeight="1" spans="1:2">
      <c r="A153" s="43" t="s">
        <v>445</v>
      </c>
      <c r="B153" s="39">
        <v>194</v>
      </c>
    </row>
    <row r="154" customHeight="1" spans="1:2">
      <c r="A154" s="43" t="s">
        <v>446</v>
      </c>
      <c r="B154" s="39">
        <v>11</v>
      </c>
    </row>
    <row r="155" customHeight="1" spans="1:2">
      <c r="A155" s="42" t="s">
        <v>447</v>
      </c>
      <c r="B155" s="39">
        <f>SUM(B156:B161)</f>
        <v>36</v>
      </c>
    </row>
    <row r="156" customHeight="1" spans="1:2">
      <c r="A156" s="43" t="s">
        <v>358</v>
      </c>
      <c r="B156" s="39">
        <v>35</v>
      </c>
    </row>
    <row r="157" customHeight="1" spans="1:2">
      <c r="A157" s="43" t="s">
        <v>359</v>
      </c>
      <c r="B157" s="39"/>
    </row>
    <row r="158" customHeight="1" spans="1:2">
      <c r="A158" s="43" t="s">
        <v>360</v>
      </c>
      <c r="B158" s="39"/>
    </row>
    <row r="159" customHeight="1" spans="1:2">
      <c r="A159" s="43" t="s">
        <v>372</v>
      </c>
      <c r="B159" s="39"/>
    </row>
    <row r="160" customHeight="1" spans="1:2">
      <c r="A160" s="43" t="s">
        <v>367</v>
      </c>
      <c r="B160" s="39"/>
    </row>
    <row r="161" customHeight="1" spans="1:2">
      <c r="A161" s="43" t="s">
        <v>448</v>
      </c>
      <c r="B161" s="39">
        <v>1</v>
      </c>
    </row>
    <row r="162" customHeight="1" spans="1:2">
      <c r="A162" s="42" t="s">
        <v>449</v>
      </c>
      <c r="B162" s="39">
        <f>SUM(B163:B168)</f>
        <v>939</v>
      </c>
    </row>
    <row r="163" customHeight="1" spans="1:2">
      <c r="A163" s="43" t="s">
        <v>358</v>
      </c>
      <c r="B163" s="39">
        <v>207</v>
      </c>
    </row>
    <row r="164" customHeight="1" spans="1:2">
      <c r="A164" s="43" t="s">
        <v>359</v>
      </c>
      <c r="B164" s="39"/>
    </row>
    <row r="165" customHeight="1" spans="1:2">
      <c r="A165" s="43" t="s">
        <v>360</v>
      </c>
      <c r="B165" s="39"/>
    </row>
    <row r="166" customHeight="1" spans="1:2">
      <c r="A166" s="43" t="s">
        <v>450</v>
      </c>
      <c r="B166" s="39">
        <v>185</v>
      </c>
    </row>
    <row r="167" customHeight="1" spans="1:2">
      <c r="A167" s="43" t="s">
        <v>367</v>
      </c>
      <c r="B167" s="39">
        <v>454</v>
      </c>
    </row>
    <row r="168" customHeight="1" spans="1:2">
      <c r="A168" s="43" t="s">
        <v>451</v>
      </c>
      <c r="B168" s="39">
        <v>93</v>
      </c>
    </row>
    <row r="169" customHeight="1" spans="1:2">
      <c r="A169" s="42" t="s">
        <v>452</v>
      </c>
      <c r="B169" s="39">
        <f>SUM(B170:B175)</f>
        <v>1540</v>
      </c>
    </row>
    <row r="170" customHeight="1" spans="1:2">
      <c r="A170" s="43" t="s">
        <v>358</v>
      </c>
      <c r="B170" s="39">
        <v>265</v>
      </c>
    </row>
    <row r="171" customHeight="1" spans="1:2">
      <c r="A171" s="43" t="s">
        <v>359</v>
      </c>
      <c r="B171" s="39">
        <v>6</v>
      </c>
    </row>
    <row r="172" customHeight="1" spans="1:2">
      <c r="A172" s="43" t="s">
        <v>360</v>
      </c>
      <c r="B172" s="39"/>
    </row>
    <row r="173" customHeight="1" spans="1:2">
      <c r="A173" s="43" t="s">
        <v>453</v>
      </c>
      <c r="B173" s="39">
        <v>255</v>
      </c>
    </row>
    <row r="174" customHeight="1" spans="1:2">
      <c r="A174" s="43" t="s">
        <v>367</v>
      </c>
      <c r="B174" s="39">
        <v>770</v>
      </c>
    </row>
    <row r="175" customHeight="1" spans="1:2">
      <c r="A175" s="43" t="s">
        <v>454</v>
      </c>
      <c r="B175" s="39">
        <v>244</v>
      </c>
    </row>
    <row r="176" customHeight="1" spans="1:2">
      <c r="A176" s="42" t="s">
        <v>455</v>
      </c>
      <c r="B176" s="39">
        <f>SUM(B177:B182)</f>
        <v>547</v>
      </c>
    </row>
    <row r="177" customHeight="1" spans="1:2">
      <c r="A177" s="43" t="s">
        <v>358</v>
      </c>
      <c r="B177" s="39">
        <v>182</v>
      </c>
    </row>
    <row r="178" customHeight="1" spans="1:2">
      <c r="A178" s="43" t="s">
        <v>359</v>
      </c>
      <c r="B178" s="39"/>
    </row>
    <row r="179" customHeight="1" spans="1:2">
      <c r="A179" s="43" t="s">
        <v>360</v>
      </c>
      <c r="B179" s="39"/>
    </row>
    <row r="180" customHeight="1" spans="1:2">
      <c r="A180" s="43" t="s">
        <v>456</v>
      </c>
      <c r="B180" s="39"/>
    </row>
    <row r="181" customHeight="1" spans="1:2">
      <c r="A181" s="43" t="s">
        <v>367</v>
      </c>
      <c r="B181" s="39">
        <v>89</v>
      </c>
    </row>
    <row r="182" customHeight="1" spans="1:2">
      <c r="A182" s="43" t="s">
        <v>457</v>
      </c>
      <c r="B182" s="39">
        <v>276</v>
      </c>
    </row>
    <row r="183" customHeight="1" spans="1:2">
      <c r="A183" s="42" t="s">
        <v>458</v>
      </c>
      <c r="B183" s="39">
        <f>SUM(B184:B189)</f>
        <v>446</v>
      </c>
    </row>
    <row r="184" customHeight="1" spans="1:2">
      <c r="A184" s="43" t="s">
        <v>358</v>
      </c>
      <c r="B184" s="39">
        <v>139</v>
      </c>
    </row>
    <row r="185" customHeight="1" spans="1:2">
      <c r="A185" s="43" t="s">
        <v>359</v>
      </c>
      <c r="B185" s="39"/>
    </row>
    <row r="186" customHeight="1" spans="1:2">
      <c r="A186" s="43" t="s">
        <v>360</v>
      </c>
      <c r="B186" s="39"/>
    </row>
    <row r="187" customHeight="1" spans="1:2">
      <c r="A187" s="43" t="s">
        <v>459</v>
      </c>
      <c r="B187" s="39">
        <v>112</v>
      </c>
    </row>
    <row r="188" customHeight="1" spans="1:2">
      <c r="A188" s="43" t="s">
        <v>367</v>
      </c>
      <c r="B188" s="39">
        <v>60</v>
      </c>
    </row>
    <row r="189" customHeight="1" spans="1:2">
      <c r="A189" s="43" t="s">
        <v>460</v>
      </c>
      <c r="B189" s="39">
        <v>135</v>
      </c>
    </row>
    <row r="190" customHeight="1" spans="1:2">
      <c r="A190" s="42" t="s">
        <v>461</v>
      </c>
      <c r="B190" s="39">
        <f>SUM(B191:B197)</f>
        <v>139</v>
      </c>
    </row>
    <row r="191" customHeight="1" spans="1:2">
      <c r="A191" s="43" t="s">
        <v>358</v>
      </c>
      <c r="B191" s="39">
        <v>105</v>
      </c>
    </row>
    <row r="192" customHeight="1" spans="1:2">
      <c r="A192" s="43" t="s">
        <v>359</v>
      </c>
      <c r="B192" s="39">
        <v>3</v>
      </c>
    </row>
    <row r="193" customHeight="1" spans="1:2">
      <c r="A193" s="43" t="s">
        <v>360</v>
      </c>
      <c r="B193" s="39"/>
    </row>
    <row r="194" customHeight="1" spans="1:2">
      <c r="A194" s="43" t="s">
        <v>462</v>
      </c>
      <c r="B194" s="39"/>
    </row>
    <row r="195" customHeight="1" spans="1:2">
      <c r="A195" s="43" t="s">
        <v>463</v>
      </c>
      <c r="B195" s="39"/>
    </row>
    <row r="196" customHeight="1" spans="1:2">
      <c r="A196" s="43" t="s">
        <v>367</v>
      </c>
      <c r="B196" s="39">
        <v>2</v>
      </c>
    </row>
    <row r="197" customHeight="1" spans="1:2">
      <c r="A197" s="43" t="s">
        <v>464</v>
      </c>
      <c r="B197" s="39">
        <v>29</v>
      </c>
    </row>
    <row r="198" customHeight="1" spans="1:2">
      <c r="A198" s="42" t="s">
        <v>465</v>
      </c>
      <c r="B198" s="39">
        <f>SUM(B199:B203)</f>
        <v>0</v>
      </c>
    </row>
    <row r="199" customHeight="1" spans="1:2">
      <c r="A199" s="43" t="s">
        <v>358</v>
      </c>
      <c r="B199" s="39"/>
    </row>
    <row r="200" customHeight="1" spans="1:2">
      <c r="A200" s="43" t="s">
        <v>359</v>
      </c>
      <c r="B200" s="39"/>
    </row>
    <row r="201" customHeight="1" spans="1:2">
      <c r="A201" s="43" t="s">
        <v>360</v>
      </c>
      <c r="B201" s="39"/>
    </row>
    <row r="202" customHeight="1" spans="1:2">
      <c r="A202" s="43" t="s">
        <v>367</v>
      </c>
      <c r="B202" s="39"/>
    </row>
    <row r="203" customHeight="1" spans="1:2">
      <c r="A203" s="43" t="s">
        <v>466</v>
      </c>
      <c r="B203" s="39"/>
    </row>
    <row r="204" customHeight="1" spans="1:2">
      <c r="A204" s="42" t="s">
        <v>467</v>
      </c>
      <c r="B204" s="39">
        <f>SUM(B205:B209)</f>
        <v>828</v>
      </c>
    </row>
    <row r="205" customHeight="1" spans="1:2">
      <c r="A205" s="43" t="s">
        <v>358</v>
      </c>
      <c r="B205" s="39">
        <v>174</v>
      </c>
    </row>
    <row r="206" customHeight="1" spans="1:2">
      <c r="A206" s="43" t="s">
        <v>359</v>
      </c>
      <c r="B206" s="39">
        <v>26</v>
      </c>
    </row>
    <row r="207" customHeight="1" spans="1:2">
      <c r="A207" s="43" t="s">
        <v>360</v>
      </c>
      <c r="B207" s="39"/>
    </row>
    <row r="208" customHeight="1" spans="1:2">
      <c r="A208" s="43" t="s">
        <v>367</v>
      </c>
      <c r="B208" s="39">
        <v>602</v>
      </c>
    </row>
    <row r="209" customHeight="1" spans="1:2">
      <c r="A209" s="43" t="s">
        <v>468</v>
      </c>
      <c r="B209" s="39">
        <v>26</v>
      </c>
    </row>
    <row r="210" customHeight="1" spans="1:2">
      <c r="A210" s="42" t="s">
        <v>469</v>
      </c>
      <c r="B210" s="39">
        <f>SUM(B211:B216)</f>
        <v>0</v>
      </c>
    </row>
    <row r="211" customHeight="1" spans="1:2">
      <c r="A211" s="43" t="s">
        <v>358</v>
      </c>
      <c r="B211" s="39"/>
    </row>
    <row r="212" customHeight="1" spans="1:2">
      <c r="A212" s="43" t="s">
        <v>359</v>
      </c>
      <c r="B212" s="39"/>
    </row>
    <row r="213" customHeight="1" spans="1:2">
      <c r="A213" s="43" t="s">
        <v>360</v>
      </c>
      <c r="B213" s="39"/>
    </row>
    <row r="214" customHeight="1" spans="1:2">
      <c r="A214" s="43" t="s">
        <v>470</v>
      </c>
      <c r="B214" s="39"/>
    </row>
    <row r="215" customHeight="1" spans="1:2">
      <c r="A215" s="43" t="s">
        <v>367</v>
      </c>
      <c r="B215" s="39"/>
    </row>
    <row r="216" customHeight="1" spans="1:2">
      <c r="A216" s="43" t="s">
        <v>471</v>
      </c>
      <c r="B216" s="39"/>
    </row>
    <row r="217" customHeight="1" spans="1:2">
      <c r="A217" s="42" t="s">
        <v>472</v>
      </c>
      <c r="B217" s="39">
        <f>SUM(B218:B231)</f>
        <v>1991</v>
      </c>
    </row>
    <row r="218" customHeight="1" spans="1:2">
      <c r="A218" s="43" t="s">
        <v>358</v>
      </c>
      <c r="B218" s="39">
        <v>855</v>
      </c>
    </row>
    <row r="219" customHeight="1" spans="1:2">
      <c r="A219" s="43" t="s">
        <v>359</v>
      </c>
      <c r="B219" s="39">
        <v>70</v>
      </c>
    </row>
    <row r="220" customHeight="1" spans="1:2">
      <c r="A220" s="43" t="s">
        <v>360</v>
      </c>
      <c r="B220" s="39"/>
    </row>
    <row r="221" customHeight="1" spans="1:2">
      <c r="A221" s="43" t="s">
        <v>473</v>
      </c>
      <c r="B221" s="39"/>
    </row>
    <row r="222" customHeight="1" spans="1:2">
      <c r="A222" s="43" t="s">
        <v>474</v>
      </c>
      <c r="B222" s="39"/>
    </row>
    <row r="223" customHeight="1" spans="1:2">
      <c r="A223" s="43" t="s">
        <v>399</v>
      </c>
      <c r="B223" s="39"/>
    </row>
    <row r="224" customHeight="1" spans="1:2">
      <c r="A224" s="43" t="s">
        <v>475</v>
      </c>
      <c r="B224" s="39"/>
    </row>
    <row r="225" customHeight="1" spans="1:2">
      <c r="A225" s="43" t="s">
        <v>476</v>
      </c>
      <c r="B225" s="39">
        <v>2</v>
      </c>
    </row>
    <row r="226" customHeight="1" spans="1:2">
      <c r="A226" s="43" t="s">
        <v>477</v>
      </c>
      <c r="B226" s="39"/>
    </row>
    <row r="227" customHeight="1" spans="1:2">
      <c r="A227" s="43" t="s">
        <v>478</v>
      </c>
      <c r="B227" s="39"/>
    </row>
    <row r="228" customHeight="1" spans="1:2">
      <c r="A228" s="43" t="s">
        <v>479</v>
      </c>
      <c r="B228" s="39"/>
    </row>
    <row r="229" customHeight="1" spans="1:2">
      <c r="A229" s="43" t="s">
        <v>480</v>
      </c>
      <c r="B229" s="39"/>
    </row>
    <row r="230" customHeight="1" spans="1:2">
      <c r="A230" s="43" t="s">
        <v>367</v>
      </c>
      <c r="B230" s="39">
        <v>828</v>
      </c>
    </row>
    <row r="231" customHeight="1" spans="1:2">
      <c r="A231" s="43" t="s">
        <v>481</v>
      </c>
      <c r="B231" s="39">
        <v>236</v>
      </c>
    </row>
    <row r="232" customHeight="1" spans="1:2">
      <c r="A232" s="42" t="s">
        <v>482</v>
      </c>
      <c r="B232" s="39">
        <f>SUM(B233:B234)</f>
        <v>152</v>
      </c>
    </row>
    <row r="233" customHeight="1" spans="1:2">
      <c r="A233" s="43" t="s">
        <v>483</v>
      </c>
      <c r="B233" s="39"/>
    </row>
    <row r="234" customHeight="1" spans="1:2">
      <c r="A234" s="43" t="s">
        <v>484</v>
      </c>
      <c r="B234" s="39">
        <v>152</v>
      </c>
    </row>
    <row r="235" customHeight="1" spans="1:2">
      <c r="A235" s="42" t="s">
        <v>485</v>
      </c>
      <c r="B235" s="39">
        <f>SUM(B236,B243,B246,B249,B255,B260,B262,B267,B273)</f>
        <v>0</v>
      </c>
    </row>
    <row r="236" customHeight="1" spans="1:2">
      <c r="A236" s="42" t="s">
        <v>486</v>
      </c>
      <c r="B236" s="39">
        <f>SUM(B237:B242)</f>
        <v>0</v>
      </c>
    </row>
    <row r="237" customHeight="1" spans="1:2">
      <c r="A237" s="43" t="s">
        <v>358</v>
      </c>
      <c r="B237" s="39"/>
    </row>
    <row r="238" customHeight="1" spans="1:2">
      <c r="A238" s="43" t="s">
        <v>359</v>
      </c>
      <c r="B238" s="39"/>
    </row>
    <row r="239" customHeight="1" spans="1:2">
      <c r="A239" s="43" t="s">
        <v>360</v>
      </c>
      <c r="B239" s="39"/>
    </row>
    <row r="240" customHeight="1" spans="1:2">
      <c r="A240" s="43" t="s">
        <v>453</v>
      </c>
      <c r="B240" s="39"/>
    </row>
    <row r="241" customHeight="1" spans="1:2">
      <c r="A241" s="43" t="s">
        <v>367</v>
      </c>
      <c r="B241" s="39"/>
    </row>
    <row r="242" customHeight="1" spans="1:2">
      <c r="A242" s="43" t="s">
        <v>487</v>
      </c>
      <c r="B242" s="39"/>
    </row>
    <row r="243" customHeight="1" spans="1:2">
      <c r="A243" s="42" t="s">
        <v>488</v>
      </c>
      <c r="B243" s="39">
        <f>SUM(B244:B245)</f>
        <v>0</v>
      </c>
    </row>
    <row r="244" customHeight="1" spans="1:2">
      <c r="A244" s="43" t="s">
        <v>489</v>
      </c>
      <c r="B244" s="39"/>
    </row>
    <row r="245" customHeight="1" spans="1:2">
      <c r="A245" s="43" t="s">
        <v>490</v>
      </c>
      <c r="B245" s="39"/>
    </row>
    <row r="246" customHeight="1" spans="1:2">
      <c r="A246" s="42" t="s">
        <v>491</v>
      </c>
      <c r="B246" s="39">
        <f>SUM(B247:B248)</f>
        <v>0</v>
      </c>
    </row>
    <row r="247" customHeight="1" spans="1:2">
      <c r="A247" s="43" t="s">
        <v>492</v>
      </c>
      <c r="B247" s="39"/>
    </row>
    <row r="248" customHeight="1" spans="1:2">
      <c r="A248" s="43" t="s">
        <v>493</v>
      </c>
      <c r="B248" s="39"/>
    </row>
    <row r="249" customHeight="1" spans="1:2">
      <c r="A249" s="42" t="s">
        <v>494</v>
      </c>
      <c r="B249" s="39">
        <f>SUM(B250:B254)</f>
        <v>0</v>
      </c>
    </row>
    <row r="250" customHeight="1" spans="1:2">
      <c r="A250" s="43" t="s">
        <v>495</v>
      </c>
      <c r="B250" s="39"/>
    </row>
    <row r="251" customHeight="1" spans="1:2">
      <c r="A251" s="43" t="s">
        <v>496</v>
      </c>
      <c r="B251" s="39"/>
    </row>
    <row r="252" customHeight="1" spans="1:2">
      <c r="A252" s="43" t="s">
        <v>497</v>
      </c>
      <c r="B252" s="39"/>
    </row>
    <row r="253" customHeight="1" spans="1:2">
      <c r="A253" s="43" t="s">
        <v>498</v>
      </c>
      <c r="B253" s="39"/>
    </row>
    <row r="254" customHeight="1" spans="1:2">
      <c r="A254" s="43" t="s">
        <v>499</v>
      </c>
      <c r="B254" s="39"/>
    </row>
    <row r="255" customHeight="1" spans="1:2">
      <c r="A255" s="42" t="s">
        <v>500</v>
      </c>
      <c r="B255" s="39">
        <f>SUM(B256:B259)</f>
        <v>0</v>
      </c>
    </row>
    <row r="256" customHeight="1" spans="1:2">
      <c r="A256" s="43" t="s">
        <v>501</v>
      </c>
      <c r="B256" s="39"/>
    </row>
    <row r="257" customHeight="1" spans="1:2">
      <c r="A257" s="43" t="s">
        <v>502</v>
      </c>
      <c r="B257" s="39"/>
    </row>
    <row r="258" customHeight="1" spans="1:2">
      <c r="A258" s="43" t="s">
        <v>503</v>
      </c>
      <c r="B258" s="39"/>
    </row>
    <row r="259" customHeight="1" spans="1:2">
      <c r="A259" s="43" t="s">
        <v>504</v>
      </c>
      <c r="B259" s="39"/>
    </row>
    <row r="260" customHeight="1" spans="1:2">
      <c r="A260" s="42" t="s">
        <v>505</v>
      </c>
      <c r="B260" s="39">
        <f>B261</f>
        <v>0</v>
      </c>
    </row>
    <row r="261" customHeight="1" spans="1:2">
      <c r="A261" s="43" t="s">
        <v>506</v>
      </c>
      <c r="B261" s="39"/>
    </row>
    <row r="262" customHeight="1" spans="1:2">
      <c r="A262" s="42" t="s">
        <v>507</v>
      </c>
      <c r="B262" s="39">
        <f>SUM(B263:B266)</f>
        <v>0</v>
      </c>
    </row>
    <row r="263" customHeight="1" spans="1:2">
      <c r="A263" s="43" t="s">
        <v>508</v>
      </c>
      <c r="B263" s="39"/>
    </row>
    <row r="264" customHeight="1" spans="1:2">
      <c r="A264" s="43" t="s">
        <v>509</v>
      </c>
      <c r="B264" s="39"/>
    </row>
    <row r="265" customHeight="1" spans="1:2">
      <c r="A265" s="43" t="s">
        <v>510</v>
      </c>
      <c r="B265" s="39"/>
    </row>
    <row r="266" customHeight="1" spans="1:2">
      <c r="A266" s="43" t="s">
        <v>283</v>
      </c>
      <c r="B266" s="39"/>
    </row>
    <row r="267" customHeight="1" spans="1:2">
      <c r="A267" s="42" t="s">
        <v>511</v>
      </c>
      <c r="B267" s="39">
        <f>SUM(B268:B272)</f>
        <v>0</v>
      </c>
    </row>
    <row r="268" customHeight="1" spans="1:2">
      <c r="A268" s="43" t="s">
        <v>358</v>
      </c>
      <c r="B268" s="39"/>
    </row>
    <row r="269" customHeight="1" spans="1:2">
      <c r="A269" s="43" t="s">
        <v>359</v>
      </c>
      <c r="B269" s="39"/>
    </row>
    <row r="270" customHeight="1" spans="1:2">
      <c r="A270" s="43" t="s">
        <v>360</v>
      </c>
      <c r="B270" s="39"/>
    </row>
    <row r="271" customHeight="1" spans="1:2">
      <c r="A271" s="43" t="s">
        <v>367</v>
      </c>
      <c r="B271" s="39"/>
    </row>
    <row r="272" customHeight="1" spans="1:2">
      <c r="A272" s="43" t="s">
        <v>512</v>
      </c>
      <c r="B272" s="39"/>
    </row>
    <row r="273" customHeight="1" spans="1:2">
      <c r="A273" s="42" t="s">
        <v>513</v>
      </c>
      <c r="B273" s="39">
        <f>B274</f>
        <v>0</v>
      </c>
    </row>
    <row r="274" customHeight="1" spans="1:2">
      <c r="A274" s="43" t="s">
        <v>514</v>
      </c>
      <c r="B274" s="39"/>
    </row>
    <row r="275" customHeight="1" spans="1:2">
      <c r="A275" s="42" t="s">
        <v>515</v>
      </c>
      <c r="B275" s="39">
        <f>SUM(B276,B280,B282,B284,B292)</f>
        <v>0</v>
      </c>
    </row>
    <row r="276" customHeight="1" spans="1:2">
      <c r="A276" s="42" t="s">
        <v>516</v>
      </c>
      <c r="B276" s="39">
        <f>SUM(B277:B279)</f>
        <v>0</v>
      </c>
    </row>
    <row r="277" customHeight="1" spans="1:2">
      <c r="A277" s="43" t="s">
        <v>517</v>
      </c>
      <c r="B277" s="39"/>
    </row>
    <row r="278" customHeight="1" spans="1:2">
      <c r="A278" s="43" t="s">
        <v>518</v>
      </c>
      <c r="B278" s="39"/>
    </row>
    <row r="279" customHeight="1" spans="1:2">
      <c r="A279" s="43" t="s">
        <v>519</v>
      </c>
      <c r="B279" s="39"/>
    </row>
    <row r="280" customHeight="1" spans="1:2">
      <c r="A280" s="42" t="s">
        <v>520</v>
      </c>
      <c r="B280" s="39">
        <f>B281</f>
        <v>0</v>
      </c>
    </row>
    <row r="281" customHeight="1" spans="1:2">
      <c r="A281" s="43" t="s">
        <v>521</v>
      </c>
      <c r="B281" s="39"/>
    </row>
    <row r="282" customHeight="1" spans="1:2">
      <c r="A282" s="42" t="s">
        <v>522</v>
      </c>
      <c r="B282" s="39">
        <f>B283</f>
        <v>0</v>
      </c>
    </row>
    <row r="283" customHeight="1" spans="1:2">
      <c r="A283" s="43" t="s">
        <v>523</v>
      </c>
      <c r="B283" s="39"/>
    </row>
    <row r="284" customHeight="1" spans="1:2">
      <c r="A284" s="42" t="s">
        <v>524</v>
      </c>
      <c r="B284" s="39">
        <f>SUM(B285:B291)</f>
        <v>0</v>
      </c>
    </row>
    <row r="285" customHeight="1" spans="1:2">
      <c r="A285" s="43" t="s">
        <v>525</v>
      </c>
      <c r="B285" s="39"/>
    </row>
    <row r="286" customHeight="1" spans="1:2">
      <c r="A286" s="43" t="s">
        <v>526</v>
      </c>
      <c r="B286" s="39"/>
    </row>
    <row r="287" customHeight="1" spans="1:2">
      <c r="A287" s="43" t="s">
        <v>527</v>
      </c>
      <c r="B287" s="39"/>
    </row>
    <row r="288" customHeight="1" spans="1:2">
      <c r="A288" s="43" t="s">
        <v>528</v>
      </c>
      <c r="B288" s="39"/>
    </row>
    <row r="289" customHeight="1" spans="1:2">
      <c r="A289" s="43" t="s">
        <v>529</v>
      </c>
      <c r="B289" s="39"/>
    </row>
    <row r="290" customHeight="1" spans="1:2">
      <c r="A290" s="43" t="s">
        <v>530</v>
      </c>
      <c r="B290" s="39"/>
    </row>
    <row r="291" customHeight="1" spans="1:2">
      <c r="A291" s="43" t="s">
        <v>531</v>
      </c>
      <c r="B291" s="39"/>
    </row>
    <row r="292" customHeight="1" spans="1:2">
      <c r="A292" s="42" t="s">
        <v>532</v>
      </c>
      <c r="B292" s="39">
        <f>B293</f>
        <v>0</v>
      </c>
    </row>
    <row r="293" customHeight="1" spans="1:2">
      <c r="A293" s="43" t="s">
        <v>533</v>
      </c>
      <c r="B293" s="39"/>
    </row>
    <row r="294" customHeight="1" spans="1:2">
      <c r="A294" s="42" t="s">
        <v>534</v>
      </c>
      <c r="B294" s="39">
        <f>SUM(B295,B298,B309,B316,B324,B333,B347,B357,B367,B375,B381)</f>
        <v>13761</v>
      </c>
    </row>
    <row r="295" customHeight="1" spans="1:2">
      <c r="A295" s="42" t="s">
        <v>535</v>
      </c>
      <c r="B295" s="39">
        <f>SUM(B296:B297)</f>
        <v>0</v>
      </c>
    </row>
    <row r="296" customHeight="1" spans="1:2">
      <c r="A296" s="43" t="s">
        <v>536</v>
      </c>
      <c r="B296" s="39"/>
    </row>
    <row r="297" customHeight="1" spans="1:2">
      <c r="A297" s="43" t="s">
        <v>537</v>
      </c>
      <c r="B297" s="39"/>
    </row>
    <row r="298" customHeight="1" spans="1:2">
      <c r="A298" s="42" t="s">
        <v>538</v>
      </c>
      <c r="B298" s="39">
        <f>SUM(B299:B308)</f>
        <v>12881</v>
      </c>
    </row>
    <row r="299" customHeight="1" spans="1:2">
      <c r="A299" s="43" t="s">
        <v>358</v>
      </c>
      <c r="B299" s="39">
        <v>8015</v>
      </c>
    </row>
    <row r="300" customHeight="1" spans="1:2">
      <c r="A300" s="43" t="s">
        <v>359</v>
      </c>
      <c r="B300" s="39">
        <v>189</v>
      </c>
    </row>
    <row r="301" customHeight="1" spans="1:2">
      <c r="A301" s="43" t="s">
        <v>360</v>
      </c>
      <c r="B301" s="39"/>
    </row>
    <row r="302" customHeight="1" spans="1:2">
      <c r="A302" s="43" t="s">
        <v>399</v>
      </c>
      <c r="B302" s="39"/>
    </row>
    <row r="303" customHeight="1" spans="1:2">
      <c r="A303" s="43" t="s">
        <v>539</v>
      </c>
      <c r="B303" s="39"/>
    </row>
    <row r="304" customHeight="1" spans="1:2">
      <c r="A304" s="43" t="s">
        <v>540</v>
      </c>
      <c r="B304" s="39"/>
    </row>
    <row r="305" customHeight="1" spans="1:2">
      <c r="A305" s="43" t="s">
        <v>541</v>
      </c>
      <c r="B305" s="39"/>
    </row>
    <row r="306" customHeight="1" spans="1:2">
      <c r="A306" s="43" t="s">
        <v>542</v>
      </c>
      <c r="B306" s="39"/>
    </row>
    <row r="307" customHeight="1" spans="1:2">
      <c r="A307" s="43" t="s">
        <v>367</v>
      </c>
      <c r="B307" s="39">
        <v>222</v>
      </c>
    </row>
    <row r="308" customHeight="1" spans="1:2">
      <c r="A308" s="43" t="s">
        <v>543</v>
      </c>
      <c r="B308" s="39">
        <v>4455</v>
      </c>
    </row>
    <row r="309" customHeight="1" spans="1:2">
      <c r="A309" s="42" t="s">
        <v>544</v>
      </c>
      <c r="B309" s="39">
        <f>SUM(B310:B315)</f>
        <v>0</v>
      </c>
    </row>
    <row r="310" customHeight="1" spans="1:2">
      <c r="A310" s="43" t="s">
        <v>358</v>
      </c>
      <c r="B310" s="39"/>
    </row>
    <row r="311" customHeight="1" spans="1:2">
      <c r="A311" s="43" t="s">
        <v>359</v>
      </c>
      <c r="B311" s="39"/>
    </row>
    <row r="312" customHeight="1" spans="1:2">
      <c r="A312" s="43" t="s">
        <v>360</v>
      </c>
      <c r="B312" s="39"/>
    </row>
    <row r="313" customHeight="1" spans="1:2">
      <c r="A313" s="43" t="s">
        <v>545</v>
      </c>
      <c r="B313" s="39"/>
    </row>
    <row r="314" customHeight="1" spans="1:2">
      <c r="A314" s="43" t="s">
        <v>367</v>
      </c>
      <c r="B314" s="39"/>
    </row>
    <row r="315" customHeight="1" spans="1:2">
      <c r="A315" s="43" t="s">
        <v>546</v>
      </c>
      <c r="B315" s="39"/>
    </row>
    <row r="316" customHeight="1" spans="1:2">
      <c r="A316" s="42" t="s">
        <v>547</v>
      </c>
      <c r="B316" s="39">
        <f>SUM(B317:B323)</f>
        <v>20</v>
      </c>
    </row>
    <row r="317" customHeight="1" spans="1:2">
      <c r="A317" s="43" t="s">
        <v>358</v>
      </c>
      <c r="B317" s="39"/>
    </row>
    <row r="318" customHeight="1" spans="1:2">
      <c r="A318" s="43" t="s">
        <v>359</v>
      </c>
      <c r="B318" s="39"/>
    </row>
    <row r="319" customHeight="1" spans="1:2">
      <c r="A319" s="43" t="s">
        <v>360</v>
      </c>
      <c r="B319" s="39"/>
    </row>
    <row r="320" customHeight="1" spans="1:2">
      <c r="A320" s="43" t="s">
        <v>548</v>
      </c>
      <c r="B320" s="39"/>
    </row>
    <row r="321" customHeight="1" spans="1:2">
      <c r="A321" s="43" t="s">
        <v>549</v>
      </c>
      <c r="B321" s="39"/>
    </row>
    <row r="322" customHeight="1" spans="1:2">
      <c r="A322" s="43" t="s">
        <v>367</v>
      </c>
      <c r="B322" s="39"/>
    </row>
    <row r="323" customHeight="1" spans="1:2">
      <c r="A323" s="43" t="s">
        <v>550</v>
      </c>
      <c r="B323" s="39">
        <v>20</v>
      </c>
    </row>
    <row r="324" customHeight="1" spans="1:2">
      <c r="A324" s="42" t="s">
        <v>551</v>
      </c>
      <c r="B324" s="39">
        <f>SUM(B325:B332)</f>
        <v>8</v>
      </c>
    </row>
    <row r="325" customHeight="1" spans="1:2">
      <c r="A325" s="43" t="s">
        <v>358</v>
      </c>
      <c r="B325" s="39">
        <v>8</v>
      </c>
    </row>
    <row r="326" customHeight="1" spans="1:2">
      <c r="A326" s="43" t="s">
        <v>359</v>
      </c>
      <c r="B326" s="39"/>
    </row>
    <row r="327" customHeight="1" spans="1:2">
      <c r="A327" s="43" t="s">
        <v>360</v>
      </c>
      <c r="B327" s="39"/>
    </row>
    <row r="328" customHeight="1" spans="1:2">
      <c r="A328" s="43" t="s">
        <v>552</v>
      </c>
      <c r="B328" s="39"/>
    </row>
    <row r="329" customHeight="1" spans="1:2">
      <c r="A329" s="43" t="s">
        <v>553</v>
      </c>
      <c r="B329" s="39"/>
    </row>
    <row r="330" customHeight="1" spans="1:2">
      <c r="A330" s="43" t="s">
        <v>554</v>
      </c>
      <c r="B330" s="39"/>
    </row>
    <row r="331" customHeight="1" spans="1:2">
      <c r="A331" s="43" t="s">
        <v>367</v>
      </c>
      <c r="B331" s="39"/>
    </row>
    <row r="332" customHeight="1" spans="1:2">
      <c r="A332" s="43" t="s">
        <v>555</v>
      </c>
      <c r="B332" s="39"/>
    </row>
    <row r="333" customHeight="1" spans="1:2">
      <c r="A333" s="42" t="s">
        <v>556</v>
      </c>
      <c r="B333" s="39">
        <f>SUM(B334:B346)</f>
        <v>848</v>
      </c>
    </row>
    <row r="334" customHeight="1" spans="1:2">
      <c r="A334" s="43" t="s">
        <v>358</v>
      </c>
      <c r="B334" s="39">
        <v>635</v>
      </c>
    </row>
    <row r="335" customHeight="1" spans="1:2">
      <c r="A335" s="43" t="s">
        <v>359</v>
      </c>
      <c r="B335" s="39">
        <v>27</v>
      </c>
    </row>
    <row r="336" customHeight="1" spans="1:2">
      <c r="A336" s="43" t="s">
        <v>360</v>
      </c>
      <c r="B336" s="39"/>
    </row>
    <row r="337" customHeight="1" spans="1:2">
      <c r="A337" s="43" t="s">
        <v>557</v>
      </c>
      <c r="B337" s="39">
        <v>23</v>
      </c>
    </row>
    <row r="338" customHeight="1" spans="1:2">
      <c r="A338" s="43" t="s">
        <v>558</v>
      </c>
      <c r="B338" s="39"/>
    </row>
    <row r="339" customHeight="1" spans="1:2">
      <c r="A339" s="43" t="s">
        <v>559</v>
      </c>
      <c r="B339" s="39"/>
    </row>
    <row r="340" customHeight="1" spans="1:2">
      <c r="A340" s="43" t="s">
        <v>560</v>
      </c>
      <c r="B340" s="39"/>
    </row>
    <row r="341" customHeight="1" spans="1:2">
      <c r="A341" s="43" t="s">
        <v>561</v>
      </c>
      <c r="B341" s="39"/>
    </row>
    <row r="342" customHeight="1" spans="1:2">
      <c r="A342" s="43" t="s">
        <v>562</v>
      </c>
      <c r="B342" s="39"/>
    </row>
    <row r="343" customHeight="1" spans="1:2">
      <c r="A343" s="43" t="s">
        <v>563</v>
      </c>
      <c r="B343" s="39"/>
    </row>
    <row r="344" customHeight="1" spans="1:2">
      <c r="A344" s="43" t="s">
        <v>399</v>
      </c>
      <c r="B344" s="39"/>
    </row>
    <row r="345" customHeight="1" spans="1:2">
      <c r="A345" s="43" t="s">
        <v>367</v>
      </c>
      <c r="B345" s="39">
        <v>8</v>
      </c>
    </row>
    <row r="346" customHeight="1" spans="1:2">
      <c r="A346" s="43" t="s">
        <v>564</v>
      </c>
      <c r="B346" s="39">
        <v>155</v>
      </c>
    </row>
    <row r="347" customHeight="1" spans="1:2">
      <c r="A347" s="42" t="s">
        <v>565</v>
      </c>
      <c r="B347" s="39">
        <f>SUM(B348:B356)</f>
        <v>0</v>
      </c>
    </row>
    <row r="348" customHeight="1" spans="1:2">
      <c r="A348" s="43" t="s">
        <v>358</v>
      </c>
      <c r="B348" s="39"/>
    </row>
    <row r="349" customHeight="1" spans="1:2">
      <c r="A349" s="43" t="s">
        <v>359</v>
      </c>
      <c r="B349" s="39"/>
    </row>
    <row r="350" customHeight="1" spans="1:2">
      <c r="A350" s="43" t="s">
        <v>360</v>
      </c>
      <c r="B350" s="39"/>
    </row>
    <row r="351" customHeight="1" spans="1:2">
      <c r="A351" s="43" t="s">
        <v>566</v>
      </c>
      <c r="B351" s="39"/>
    </row>
    <row r="352" customHeight="1" spans="1:2">
      <c r="A352" s="43" t="s">
        <v>567</v>
      </c>
      <c r="B352" s="39"/>
    </row>
    <row r="353" customHeight="1" spans="1:2">
      <c r="A353" s="43" t="s">
        <v>568</v>
      </c>
      <c r="B353" s="39"/>
    </row>
    <row r="354" customHeight="1" spans="1:2">
      <c r="A354" s="43" t="s">
        <v>399</v>
      </c>
      <c r="B354" s="39"/>
    </row>
    <row r="355" customHeight="1" spans="1:2">
      <c r="A355" s="43" t="s">
        <v>367</v>
      </c>
      <c r="B355" s="39"/>
    </row>
    <row r="356" customHeight="1" spans="1:2">
      <c r="A356" s="43" t="s">
        <v>569</v>
      </c>
      <c r="B356" s="39"/>
    </row>
    <row r="357" customHeight="1" spans="1:2">
      <c r="A357" s="42" t="s">
        <v>570</v>
      </c>
      <c r="B357" s="39">
        <f>SUM(B358:B366)</f>
        <v>0</v>
      </c>
    </row>
    <row r="358" customHeight="1" spans="1:2">
      <c r="A358" s="43" t="s">
        <v>358</v>
      </c>
      <c r="B358" s="39"/>
    </row>
    <row r="359" customHeight="1" spans="1:2">
      <c r="A359" s="43" t="s">
        <v>359</v>
      </c>
      <c r="B359" s="39"/>
    </row>
    <row r="360" customHeight="1" spans="1:2">
      <c r="A360" s="43" t="s">
        <v>360</v>
      </c>
      <c r="B360" s="39"/>
    </row>
    <row r="361" customHeight="1" spans="1:2">
      <c r="A361" s="43" t="s">
        <v>571</v>
      </c>
      <c r="B361" s="39"/>
    </row>
    <row r="362" customHeight="1" spans="1:2">
      <c r="A362" s="43" t="s">
        <v>572</v>
      </c>
      <c r="B362" s="39"/>
    </row>
    <row r="363" customHeight="1" spans="1:2">
      <c r="A363" s="43" t="s">
        <v>573</v>
      </c>
      <c r="B363" s="39"/>
    </row>
    <row r="364" customHeight="1" spans="1:2">
      <c r="A364" s="43" t="s">
        <v>399</v>
      </c>
      <c r="B364" s="39"/>
    </row>
    <row r="365" customHeight="1" spans="1:2">
      <c r="A365" s="43" t="s">
        <v>367</v>
      </c>
      <c r="B365" s="39"/>
    </row>
    <row r="366" customHeight="1" spans="1:2">
      <c r="A366" s="43" t="s">
        <v>574</v>
      </c>
      <c r="B366" s="39"/>
    </row>
    <row r="367" customHeight="1" spans="1:2">
      <c r="A367" s="42" t="s">
        <v>575</v>
      </c>
      <c r="B367" s="39">
        <f>SUM(B368:B374)</f>
        <v>0</v>
      </c>
    </row>
    <row r="368" customHeight="1" spans="1:2">
      <c r="A368" s="43" t="s">
        <v>358</v>
      </c>
      <c r="B368" s="39"/>
    </row>
    <row r="369" customHeight="1" spans="1:2">
      <c r="A369" s="43" t="s">
        <v>359</v>
      </c>
      <c r="B369" s="39"/>
    </row>
    <row r="370" customHeight="1" spans="1:2">
      <c r="A370" s="43" t="s">
        <v>360</v>
      </c>
      <c r="B370" s="39"/>
    </row>
    <row r="371" customHeight="1" spans="1:2">
      <c r="A371" s="43" t="s">
        <v>576</v>
      </c>
      <c r="B371" s="39"/>
    </row>
    <row r="372" customHeight="1" spans="1:2">
      <c r="A372" s="43" t="s">
        <v>577</v>
      </c>
      <c r="B372" s="39"/>
    </row>
    <row r="373" customHeight="1" spans="1:2">
      <c r="A373" s="43" t="s">
        <v>367</v>
      </c>
      <c r="B373" s="39"/>
    </row>
    <row r="374" customHeight="1" spans="1:2">
      <c r="A374" s="43" t="s">
        <v>578</v>
      </c>
      <c r="B374" s="39"/>
    </row>
    <row r="375" customHeight="1" spans="1:2">
      <c r="A375" s="42" t="s">
        <v>579</v>
      </c>
      <c r="B375" s="39">
        <f>SUM(B376:B380)</f>
        <v>0</v>
      </c>
    </row>
    <row r="376" customHeight="1" spans="1:2">
      <c r="A376" s="43" t="s">
        <v>358</v>
      </c>
      <c r="B376" s="39"/>
    </row>
    <row r="377" customHeight="1" spans="1:2">
      <c r="A377" s="43" t="s">
        <v>359</v>
      </c>
      <c r="B377" s="39"/>
    </row>
    <row r="378" customHeight="1" spans="1:2">
      <c r="A378" s="43" t="s">
        <v>399</v>
      </c>
      <c r="B378" s="39"/>
    </row>
    <row r="379" customHeight="1" spans="1:2">
      <c r="A379" s="43" t="s">
        <v>580</v>
      </c>
      <c r="B379" s="39"/>
    </row>
    <row r="380" customHeight="1" spans="1:2">
      <c r="A380" s="43" t="s">
        <v>581</v>
      </c>
      <c r="B380" s="39"/>
    </row>
    <row r="381" customHeight="1" spans="1:2">
      <c r="A381" s="42" t="s">
        <v>582</v>
      </c>
      <c r="B381" s="39">
        <f>SUM(B382:B383)</f>
        <v>4</v>
      </c>
    </row>
    <row r="382" customHeight="1" spans="1:2">
      <c r="A382" s="43" t="s">
        <v>583</v>
      </c>
      <c r="B382" s="39"/>
    </row>
    <row r="383" customHeight="1" spans="1:2">
      <c r="A383" s="43" t="s">
        <v>584</v>
      </c>
      <c r="B383" s="39">
        <v>4</v>
      </c>
    </row>
    <row r="384" customHeight="1" spans="1:2">
      <c r="A384" s="42" t="s">
        <v>585</v>
      </c>
      <c r="B384" s="39">
        <f>SUM(B385,B390,B397,B403,B409,B413,B417,B421,B427,B434)</f>
        <v>38769</v>
      </c>
    </row>
    <row r="385" customHeight="1" spans="1:2">
      <c r="A385" s="42" t="s">
        <v>586</v>
      </c>
      <c r="B385" s="39">
        <f>SUM(B386:B389)</f>
        <v>1099</v>
      </c>
    </row>
    <row r="386" customHeight="1" spans="1:2">
      <c r="A386" s="43" t="s">
        <v>358</v>
      </c>
      <c r="B386" s="39">
        <v>151</v>
      </c>
    </row>
    <row r="387" customHeight="1" spans="1:2">
      <c r="A387" s="43" t="s">
        <v>359</v>
      </c>
      <c r="B387" s="39"/>
    </row>
    <row r="388" customHeight="1" spans="1:2">
      <c r="A388" s="43" t="s">
        <v>360</v>
      </c>
      <c r="B388" s="39"/>
    </row>
    <row r="389" customHeight="1" spans="1:2">
      <c r="A389" s="43" t="s">
        <v>587</v>
      </c>
      <c r="B389" s="39">
        <v>948</v>
      </c>
    </row>
    <row r="390" customHeight="1" spans="1:2">
      <c r="A390" s="42" t="s">
        <v>588</v>
      </c>
      <c r="B390" s="39">
        <f>SUM(B391:B396)</f>
        <v>32853</v>
      </c>
    </row>
    <row r="391" customHeight="1" spans="1:2">
      <c r="A391" s="43" t="s">
        <v>589</v>
      </c>
      <c r="B391" s="39">
        <v>1811</v>
      </c>
    </row>
    <row r="392" customHeight="1" spans="1:2">
      <c r="A392" s="43" t="s">
        <v>590</v>
      </c>
      <c r="B392" s="39">
        <v>15737</v>
      </c>
    </row>
    <row r="393" customHeight="1" spans="1:2">
      <c r="A393" s="43" t="s">
        <v>591</v>
      </c>
      <c r="B393" s="39">
        <v>9746</v>
      </c>
    </row>
    <row r="394" customHeight="1" spans="1:2">
      <c r="A394" s="43" t="s">
        <v>592</v>
      </c>
      <c r="B394" s="39">
        <v>4004</v>
      </c>
    </row>
    <row r="395" customHeight="1" spans="1:2">
      <c r="A395" s="43" t="s">
        <v>593</v>
      </c>
      <c r="B395" s="39"/>
    </row>
    <row r="396" customHeight="1" spans="1:2">
      <c r="A396" s="43" t="s">
        <v>594</v>
      </c>
      <c r="B396" s="39">
        <v>1555</v>
      </c>
    </row>
    <row r="397" customHeight="1" spans="1:2">
      <c r="A397" s="42" t="s">
        <v>595</v>
      </c>
      <c r="B397" s="39">
        <f>SUM(B398:B402)</f>
        <v>1163</v>
      </c>
    </row>
    <row r="398" customHeight="1" spans="1:2">
      <c r="A398" s="43" t="s">
        <v>596</v>
      </c>
      <c r="B398" s="39"/>
    </row>
    <row r="399" customHeight="1" spans="1:2">
      <c r="A399" s="43" t="s">
        <v>597</v>
      </c>
      <c r="B399" s="39">
        <v>1163</v>
      </c>
    </row>
    <row r="400" customHeight="1" spans="1:2">
      <c r="A400" s="43" t="s">
        <v>598</v>
      </c>
      <c r="B400" s="39"/>
    </row>
    <row r="401" customHeight="1" spans="1:2">
      <c r="A401" s="43" t="s">
        <v>599</v>
      </c>
      <c r="B401" s="39"/>
    </row>
    <row r="402" customHeight="1" spans="1:2">
      <c r="A402" s="43" t="s">
        <v>600</v>
      </c>
      <c r="B402" s="39"/>
    </row>
    <row r="403" customHeight="1" spans="1:2">
      <c r="A403" s="42" t="s">
        <v>601</v>
      </c>
      <c r="B403" s="39">
        <f>SUM(B404:B408)</f>
        <v>0</v>
      </c>
    </row>
    <row r="404" customHeight="1" spans="1:2">
      <c r="A404" s="43" t="s">
        <v>602</v>
      </c>
      <c r="B404" s="39"/>
    </row>
    <row r="405" customHeight="1" spans="1:2">
      <c r="A405" s="43" t="s">
        <v>603</v>
      </c>
      <c r="B405" s="39"/>
    </row>
    <row r="406" customHeight="1" spans="1:2">
      <c r="A406" s="43" t="s">
        <v>604</v>
      </c>
      <c r="B406" s="39"/>
    </row>
    <row r="407" customHeight="1" spans="1:2">
      <c r="A407" s="43" t="s">
        <v>605</v>
      </c>
      <c r="B407" s="39"/>
    </row>
    <row r="408" customHeight="1" spans="1:2">
      <c r="A408" s="43" t="s">
        <v>606</v>
      </c>
      <c r="B408" s="39"/>
    </row>
    <row r="409" customHeight="1" spans="1:2">
      <c r="A409" s="42" t="s">
        <v>607</v>
      </c>
      <c r="B409" s="39">
        <f>SUM(B410:B412)</f>
        <v>57</v>
      </c>
    </row>
    <row r="410" customHeight="1" spans="1:2">
      <c r="A410" s="43" t="s">
        <v>608</v>
      </c>
      <c r="B410" s="39">
        <v>57</v>
      </c>
    </row>
    <row r="411" customHeight="1" spans="1:2">
      <c r="A411" s="43" t="s">
        <v>609</v>
      </c>
      <c r="B411" s="39"/>
    </row>
    <row r="412" customHeight="1" spans="1:2">
      <c r="A412" s="43" t="s">
        <v>610</v>
      </c>
      <c r="B412" s="39"/>
    </row>
    <row r="413" customHeight="1" spans="1:2">
      <c r="A413" s="42" t="s">
        <v>611</v>
      </c>
      <c r="B413" s="39">
        <f>SUM(B414:B416)</f>
        <v>0</v>
      </c>
    </row>
    <row r="414" customHeight="1" spans="1:2">
      <c r="A414" s="43" t="s">
        <v>612</v>
      </c>
      <c r="B414" s="39"/>
    </row>
    <row r="415" customHeight="1" spans="1:2">
      <c r="A415" s="43" t="s">
        <v>613</v>
      </c>
      <c r="B415" s="39"/>
    </row>
    <row r="416" customHeight="1" spans="1:2">
      <c r="A416" s="43" t="s">
        <v>614</v>
      </c>
      <c r="B416" s="39"/>
    </row>
    <row r="417" customHeight="1" spans="1:2">
      <c r="A417" s="42" t="s">
        <v>615</v>
      </c>
      <c r="B417" s="39">
        <f>SUM(B418:B420)</f>
        <v>527</v>
      </c>
    </row>
    <row r="418" customHeight="1" spans="1:2">
      <c r="A418" s="43" t="s">
        <v>616</v>
      </c>
      <c r="B418" s="39">
        <v>527</v>
      </c>
    </row>
    <row r="419" customHeight="1" spans="1:2">
      <c r="A419" s="43" t="s">
        <v>617</v>
      </c>
      <c r="B419" s="39"/>
    </row>
    <row r="420" customHeight="1" spans="1:2">
      <c r="A420" s="43" t="s">
        <v>618</v>
      </c>
      <c r="B420" s="39"/>
    </row>
    <row r="421" customHeight="1" spans="1:2">
      <c r="A421" s="42" t="s">
        <v>619</v>
      </c>
      <c r="B421" s="39">
        <f>SUM(B422:B426)</f>
        <v>667</v>
      </c>
    </row>
    <row r="422" customHeight="1" spans="1:2">
      <c r="A422" s="43" t="s">
        <v>620</v>
      </c>
      <c r="B422" s="39">
        <v>484</v>
      </c>
    </row>
    <row r="423" customHeight="1" spans="1:2">
      <c r="A423" s="43" t="s">
        <v>621</v>
      </c>
      <c r="B423" s="39">
        <v>183</v>
      </c>
    </row>
    <row r="424" customHeight="1" spans="1:2">
      <c r="A424" s="43" t="s">
        <v>622</v>
      </c>
      <c r="B424" s="39"/>
    </row>
    <row r="425" customHeight="1" spans="1:2">
      <c r="A425" s="43" t="s">
        <v>623</v>
      </c>
      <c r="B425" s="39"/>
    </row>
    <row r="426" customHeight="1" spans="1:2">
      <c r="A426" s="43" t="s">
        <v>624</v>
      </c>
      <c r="B426" s="39"/>
    </row>
    <row r="427" customHeight="1" spans="1:2">
      <c r="A427" s="42" t="s">
        <v>625</v>
      </c>
      <c r="B427" s="39">
        <f>SUM(B428:B433)</f>
        <v>2215</v>
      </c>
    </row>
    <row r="428" customHeight="1" spans="1:2">
      <c r="A428" s="43" t="s">
        <v>626</v>
      </c>
      <c r="B428" s="39"/>
    </row>
    <row r="429" customHeight="1" spans="1:2">
      <c r="A429" s="43" t="s">
        <v>627</v>
      </c>
      <c r="B429" s="39"/>
    </row>
    <row r="430" customHeight="1" spans="1:2">
      <c r="A430" s="43" t="s">
        <v>628</v>
      </c>
      <c r="B430" s="39"/>
    </row>
    <row r="431" customHeight="1" spans="1:2">
      <c r="A431" s="43" t="s">
        <v>629</v>
      </c>
      <c r="B431" s="39"/>
    </row>
    <row r="432" customHeight="1" spans="1:2">
      <c r="A432" s="43" t="s">
        <v>630</v>
      </c>
      <c r="B432" s="39"/>
    </row>
    <row r="433" customHeight="1" spans="1:2">
      <c r="A433" s="43" t="s">
        <v>631</v>
      </c>
      <c r="B433" s="39">
        <v>2215</v>
      </c>
    </row>
    <row r="434" customHeight="1" spans="1:2">
      <c r="A434" s="42" t="s">
        <v>632</v>
      </c>
      <c r="B434" s="39">
        <f>B435</f>
        <v>188</v>
      </c>
    </row>
    <row r="435" customHeight="1" spans="1:2">
      <c r="A435" s="43" t="s">
        <v>633</v>
      </c>
      <c r="B435" s="39">
        <v>188</v>
      </c>
    </row>
    <row r="436" customHeight="1" spans="1:2">
      <c r="A436" s="42" t="s">
        <v>238</v>
      </c>
      <c r="B436" s="39">
        <f>SUM(B437,B442,B451,B457,B462,B467,B472,B479,B483,B487)</f>
        <v>1377</v>
      </c>
    </row>
    <row r="437" customHeight="1" spans="1:2">
      <c r="A437" s="42" t="s">
        <v>634</v>
      </c>
      <c r="B437" s="39">
        <f>SUM(B438:B441)</f>
        <v>1</v>
      </c>
    </row>
    <row r="438" customHeight="1" spans="1:2">
      <c r="A438" s="43" t="s">
        <v>358</v>
      </c>
      <c r="B438" s="39">
        <v>1</v>
      </c>
    </row>
    <row r="439" customHeight="1" spans="1:2">
      <c r="A439" s="43" t="s">
        <v>359</v>
      </c>
      <c r="B439" s="39"/>
    </row>
    <row r="440" customHeight="1" spans="1:2">
      <c r="A440" s="43" t="s">
        <v>360</v>
      </c>
      <c r="B440" s="39"/>
    </row>
    <row r="441" customHeight="1" spans="1:2">
      <c r="A441" s="43" t="s">
        <v>635</v>
      </c>
      <c r="B441" s="39"/>
    </row>
    <row r="442" customHeight="1" spans="1:2">
      <c r="A442" s="42" t="s">
        <v>636</v>
      </c>
      <c r="B442" s="39">
        <f>SUM(B443:B450)</f>
        <v>0</v>
      </c>
    </row>
    <row r="443" customHeight="1" spans="1:2">
      <c r="A443" s="43" t="s">
        <v>637</v>
      </c>
      <c r="B443" s="39"/>
    </row>
    <row r="444" customHeight="1" spans="1:2">
      <c r="A444" s="43" t="s">
        <v>638</v>
      </c>
      <c r="B444" s="39"/>
    </row>
    <row r="445" customHeight="1" spans="1:2">
      <c r="A445" s="43" t="s">
        <v>639</v>
      </c>
      <c r="B445" s="39"/>
    </row>
    <row r="446" customHeight="1" spans="1:2">
      <c r="A446" s="43" t="s">
        <v>640</v>
      </c>
      <c r="B446" s="39"/>
    </row>
    <row r="447" customHeight="1" spans="1:2">
      <c r="A447" s="43" t="s">
        <v>641</v>
      </c>
      <c r="B447" s="39"/>
    </row>
    <row r="448" customHeight="1" spans="1:2">
      <c r="A448" s="43" t="s">
        <v>642</v>
      </c>
      <c r="B448" s="39"/>
    </row>
    <row r="449" customHeight="1" spans="1:2">
      <c r="A449" s="43" t="s">
        <v>643</v>
      </c>
      <c r="B449" s="39"/>
    </row>
    <row r="450" customHeight="1" spans="1:2">
      <c r="A450" s="43" t="s">
        <v>644</v>
      </c>
      <c r="B450" s="39"/>
    </row>
    <row r="451" customHeight="1" spans="1:2">
      <c r="A451" s="42" t="s">
        <v>645</v>
      </c>
      <c r="B451" s="39">
        <f>SUM(B452:B456)</f>
        <v>0</v>
      </c>
    </row>
    <row r="452" customHeight="1" spans="1:2">
      <c r="A452" s="43" t="s">
        <v>637</v>
      </c>
      <c r="B452" s="39"/>
    </row>
    <row r="453" customHeight="1" spans="1:2">
      <c r="A453" s="43" t="s">
        <v>646</v>
      </c>
      <c r="B453" s="39"/>
    </row>
    <row r="454" customHeight="1" spans="1:2">
      <c r="A454" s="43" t="s">
        <v>647</v>
      </c>
      <c r="B454" s="39"/>
    </row>
    <row r="455" customHeight="1" spans="1:2">
      <c r="A455" s="43" t="s">
        <v>648</v>
      </c>
      <c r="B455" s="39"/>
    </row>
    <row r="456" customHeight="1" spans="1:2">
      <c r="A456" s="43" t="s">
        <v>649</v>
      </c>
      <c r="B456" s="39"/>
    </row>
    <row r="457" customHeight="1" spans="1:2">
      <c r="A457" s="42" t="s">
        <v>650</v>
      </c>
      <c r="B457" s="39">
        <f>SUM(B458:B461)</f>
        <v>52</v>
      </c>
    </row>
    <row r="458" customHeight="1" spans="1:2">
      <c r="A458" s="43" t="s">
        <v>637</v>
      </c>
      <c r="B458" s="39"/>
    </row>
    <row r="459" customHeight="1" spans="1:2">
      <c r="A459" s="43" t="s">
        <v>651</v>
      </c>
      <c r="B459" s="39"/>
    </row>
    <row r="460" customHeight="1" spans="1:2">
      <c r="A460" s="43" t="s">
        <v>652</v>
      </c>
      <c r="B460" s="39"/>
    </row>
    <row r="461" customHeight="1" spans="1:2">
      <c r="A461" s="43" t="s">
        <v>653</v>
      </c>
      <c r="B461" s="39">
        <v>52</v>
      </c>
    </row>
    <row r="462" customHeight="1" spans="1:2">
      <c r="A462" s="42" t="s">
        <v>654</v>
      </c>
      <c r="B462" s="39">
        <f>SUM(B463:B466)</f>
        <v>27</v>
      </c>
    </row>
    <row r="463" customHeight="1" spans="1:2">
      <c r="A463" s="43" t="s">
        <v>637</v>
      </c>
      <c r="B463" s="39"/>
    </row>
    <row r="464" customHeight="1" spans="1:2">
      <c r="A464" s="43" t="s">
        <v>655</v>
      </c>
      <c r="B464" s="39"/>
    </row>
    <row r="465" customHeight="1" spans="1:2">
      <c r="A465" s="43" t="s">
        <v>656</v>
      </c>
      <c r="B465" s="39"/>
    </row>
    <row r="466" customHeight="1" spans="1:2">
      <c r="A466" s="43" t="s">
        <v>657</v>
      </c>
      <c r="B466" s="39">
        <v>27</v>
      </c>
    </row>
    <row r="467" customHeight="1" spans="1:2">
      <c r="A467" s="42" t="s">
        <v>658</v>
      </c>
      <c r="B467" s="39">
        <f>SUM(B468:B471)</f>
        <v>0</v>
      </c>
    </row>
    <row r="468" customHeight="1" spans="1:2">
      <c r="A468" s="43" t="s">
        <v>659</v>
      </c>
      <c r="B468" s="39"/>
    </row>
    <row r="469" customHeight="1" spans="1:2">
      <c r="A469" s="43" t="s">
        <v>660</v>
      </c>
      <c r="B469" s="39"/>
    </row>
    <row r="470" customHeight="1" spans="1:2">
      <c r="A470" s="43" t="s">
        <v>661</v>
      </c>
      <c r="B470" s="39"/>
    </row>
    <row r="471" customHeight="1" spans="1:2">
      <c r="A471" s="43" t="s">
        <v>662</v>
      </c>
      <c r="B471" s="39"/>
    </row>
    <row r="472" customHeight="1" spans="1:2">
      <c r="A472" s="42" t="s">
        <v>663</v>
      </c>
      <c r="B472" s="39">
        <f>SUM(B473:B478)</f>
        <v>129</v>
      </c>
    </row>
    <row r="473" customHeight="1" spans="1:2">
      <c r="A473" s="43" t="s">
        <v>637</v>
      </c>
      <c r="B473" s="39">
        <v>87</v>
      </c>
    </row>
    <row r="474" customHeight="1" spans="1:2">
      <c r="A474" s="43" t="s">
        <v>664</v>
      </c>
      <c r="B474" s="39">
        <v>10</v>
      </c>
    </row>
    <row r="475" customHeight="1" spans="1:2">
      <c r="A475" s="43" t="s">
        <v>665</v>
      </c>
      <c r="B475" s="39"/>
    </row>
    <row r="476" customHeight="1" spans="1:2">
      <c r="A476" s="43" t="s">
        <v>666</v>
      </c>
      <c r="B476" s="39"/>
    </row>
    <row r="477" customHeight="1" spans="1:2">
      <c r="A477" s="43" t="s">
        <v>667</v>
      </c>
      <c r="B477" s="39"/>
    </row>
    <row r="478" customHeight="1" spans="1:2">
      <c r="A478" s="43" t="s">
        <v>668</v>
      </c>
      <c r="B478" s="39">
        <v>32</v>
      </c>
    </row>
    <row r="479" customHeight="1" spans="1:2">
      <c r="A479" s="42" t="s">
        <v>669</v>
      </c>
      <c r="B479" s="39">
        <f>SUM(B480:B482)</f>
        <v>18</v>
      </c>
    </row>
    <row r="480" customHeight="1" spans="1:2">
      <c r="A480" s="43" t="s">
        <v>670</v>
      </c>
      <c r="B480" s="39"/>
    </row>
    <row r="481" customHeight="1" spans="1:2">
      <c r="A481" s="43" t="s">
        <v>671</v>
      </c>
      <c r="B481" s="39"/>
    </row>
    <row r="482" customHeight="1" spans="1:2">
      <c r="A482" s="43" t="s">
        <v>672</v>
      </c>
      <c r="B482" s="39">
        <v>18</v>
      </c>
    </row>
    <row r="483" customHeight="1" spans="1:2">
      <c r="A483" s="42" t="s">
        <v>673</v>
      </c>
      <c r="B483" s="39">
        <f>SUM(B484:B486)</f>
        <v>0</v>
      </c>
    </row>
    <row r="484" customHeight="1" spans="1:2">
      <c r="A484" s="43" t="s">
        <v>674</v>
      </c>
      <c r="B484" s="39"/>
    </row>
    <row r="485" customHeight="1" spans="1:2">
      <c r="A485" s="43" t="s">
        <v>675</v>
      </c>
      <c r="B485" s="39"/>
    </row>
    <row r="486" customHeight="1" spans="1:2">
      <c r="A486" s="43" t="s">
        <v>676</v>
      </c>
      <c r="B486" s="39"/>
    </row>
    <row r="487" customHeight="1" spans="1:2">
      <c r="A487" s="42" t="s">
        <v>677</v>
      </c>
      <c r="B487" s="39">
        <f>SUM(B488:B491)</f>
        <v>1150</v>
      </c>
    </row>
    <row r="488" customHeight="1" spans="1:2">
      <c r="A488" s="43" t="s">
        <v>678</v>
      </c>
      <c r="B488" s="39"/>
    </row>
    <row r="489" customHeight="1" spans="1:2">
      <c r="A489" s="43" t="s">
        <v>679</v>
      </c>
      <c r="B489" s="39"/>
    </row>
    <row r="490" customHeight="1" spans="1:2">
      <c r="A490" s="43" t="s">
        <v>680</v>
      </c>
      <c r="B490" s="39"/>
    </row>
    <row r="491" customHeight="1" spans="1:2">
      <c r="A491" s="43" t="s">
        <v>681</v>
      </c>
      <c r="B491" s="39">
        <v>1150</v>
      </c>
    </row>
    <row r="492" customHeight="1" spans="1:2">
      <c r="A492" s="42" t="s">
        <v>239</v>
      </c>
      <c r="B492" s="39">
        <f>SUM(B493,B509,B517,B528,B537,B545)</f>
        <v>2015</v>
      </c>
    </row>
    <row r="493" customHeight="1" spans="1:2">
      <c r="A493" s="42" t="s">
        <v>682</v>
      </c>
      <c r="B493" s="39">
        <f>SUM(B494:B508)</f>
        <v>827</v>
      </c>
    </row>
    <row r="494" customHeight="1" spans="1:2">
      <c r="A494" s="43" t="s">
        <v>358</v>
      </c>
      <c r="B494" s="39">
        <v>139</v>
      </c>
    </row>
    <row r="495" customHeight="1" spans="1:2">
      <c r="A495" s="43" t="s">
        <v>359</v>
      </c>
      <c r="B495" s="39"/>
    </row>
    <row r="496" customHeight="1" spans="1:2">
      <c r="A496" s="43" t="s">
        <v>360</v>
      </c>
      <c r="B496" s="39"/>
    </row>
    <row r="497" customHeight="1" spans="1:2">
      <c r="A497" s="43" t="s">
        <v>683</v>
      </c>
      <c r="B497" s="39"/>
    </row>
    <row r="498" customHeight="1" spans="1:2">
      <c r="A498" s="43" t="s">
        <v>684</v>
      </c>
      <c r="B498" s="39"/>
    </row>
    <row r="499" customHeight="1" spans="1:2">
      <c r="A499" s="43" t="s">
        <v>685</v>
      </c>
      <c r="B499" s="39"/>
    </row>
    <row r="500" customHeight="1" spans="1:2">
      <c r="A500" s="43" t="s">
        <v>686</v>
      </c>
      <c r="B500" s="39"/>
    </row>
    <row r="501" customHeight="1" spans="1:2">
      <c r="A501" s="43" t="s">
        <v>687</v>
      </c>
      <c r="B501" s="39"/>
    </row>
    <row r="502" customHeight="1" spans="1:2">
      <c r="A502" s="43" t="s">
        <v>688</v>
      </c>
      <c r="B502" s="39">
        <v>4</v>
      </c>
    </row>
    <row r="503" customHeight="1" spans="1:2">
      <c r="A503" s="43" t="s">
        <v>689</v>
      </c>
      <c r="B503" s="39"/>
    </row>
    <row r="504" customHeight="1" spans="1:2">
      <c r="A504" s="43" t="s">
        <v>690</v>
      </c>
      <c r="B504" s="39"/>
    </row>
    <row r="505" customHeight="1" spans="1:2">
      <c r="A505" s="43" t="s">
        <v>691</v>
      </c>
      <c r="B505" s="39"/>
    </row>
    <row r="506" customHeight="1" spans="1:2">
      <c r="A506" s="43" t="s">
        <v>692</v>
      </c>
      <c r="B506" s="39"/>
    </row>
    <row r="507" customHeight="1" spans="1:2">
      <c r="A507" s="43" t="s">
        <v>693</v>
      </c>
      <c r="B507" s="39"/>
    </row>
    <row r="508" customHeight="1" spans="1:2">
      <c r="A508" s="43" t="s">
        <v>694</v>
      </c>
      <c r="B508" s="39">
        <v>684</v>
      </c>
    </row>
    <row r="509" customHeight="1" spans="1:2">
      <c r="A509" s="42" t="s">
        <v>695</v>
      </c>
      <c r="B509" s="39">
        <f>SUM(B510:B516)</f>
        <v>0</v>
      </c>
    </row>
    <row r="510" customHeight="1" spans="1:2">
      <c r="A510" s="43" t="s">
        <v>358</v>
      </c>
      <c r="B510" s="39"/>
    </row>
    <row r="511" customHeight="1" spans="1:2">
      <c r="A511" s="43" t="s">
        <v>359</v>
      </c>
      <c r="B511" s="39"/>
    </row>
    <row r="512" customHeight="1" spans="1:2">
      <c r="A512" s="43" t="s">
        <v>360</v>
      </c>
      <c r="B512" s="39"/>
    </row>
    <row r="513" customHeight="1" spans="1:2">
      <c r="A513" s="43" t="s">
        <v>696</v>
      </c>
      <c r="B513" s="39"/>
    </row>
    <row r="514" customHeight="1" spans="1:2">
      <c r="A514" s="43" t="s">
        <v>697</v>
      </c>
      <c r="B514" s="39"/>
    </row>
    <row r="515" customHeight="1" spans="1:2">
      <c r="A515" s="43" t="s">
        <v>698</v>
      </c>
      <c r="B515" s="39"/>
    </row>
    <row r="516" customHeight="1" spans="1:2">
      <c r="A516" s="43" t="s">
        <v>699</v>
      </c>
      <c r="B516" s="39"/>
    </row>
    <row r="517" customHeight="1" spans="1:2">
      <c r="A517" s="42" t="s">
        <v>700</v>
      </c>
      <c r="B517" s="39">
        <f>SUM(B518:B527)</f>
        <v>210</v>
      </c>
    </row>
    <row r="518" customHeight="1" spans="1:2">
      <c r="A518" s="43" t="s">
        <v>358</v>
      </c>
      <c r="B518" s="39"/>
    </row>
    <row r="519" customHeight="1" spans="1:2">
      <c r="A519" s="43" t="s">
        <v>359</v>
      </c>
      <c r="B519" s="39"/>
    </row>
    <row r="520" customHeight="1" spans="1:2">
      <c r="A520" s="43" t="s">
        <v>360</v>
      </c>
      <c r="B520" s="39"/>
    </row>
    <row r="521" customHeight="1" spans="1:2">
      <c r="A521" s="43" t="s">
        <v>701</v>
      </c>
      <c r="B521" s="39"/>
    </row>
    <row r="522" customHeight="1" spans="1:2">
      <c r="A522" s="43" t="s">
        <v>702</v>
      </c>
      <c r="B522" s="39"/>
    </row>
    <row r="523" customHeight="1" spans="1:2">
      <c r="A523" s="43" t="s">
        <v>703</v>
      </c>
      <c r="B523" s="39"/>
    </row>
    <row r="524" customHeight="1" spans="1:2">
      <c r="A524" s="43" t="s">
        <v>704</v>
      </c>
      <c r="B524" s="39">
        <v>208</v>
      </c>
    </row>
    <row r="525" customHeight="1" spans="1:2">
      <c r="A525" s="43" t="s">
        <v>705</v>
      </c>
      <c r="B525" s="39"/>
    </row>
    <row r="526" customHeight="1" spans="1:2">
      <c r="A526" s="43" t="s">
        <v>706</v>
      </c>
      <c r="B526" s="39"/>
    </row>
    <row r="527" customHeight="1" spans="1:2">
      <c r="A527" s="43" t="s">
        <v>707</v>
      </c>
      <c r="B527" s="39">
        <v>2</v>
      </c>
    </row>
    <row r="528" customHeight="1" spans="1:2">
      <c r="A528" s="40" t="s">
        <v>708</v>
      </c>
      <c r="B528" s="39">
        <f>SUM(B529:B536)</f>
        <v>18</v>
      </c>
    </row>
    <row r="529" customHeight="1" spans="1:2">
      <c r="A529" s="41" t="s">
        <v>358</v>
      </c>
      <c r="B529" s="39"/>
    </row>
    <row r="530" customHeight="1" spans="1:2">
      <c r="A530" s="41" t="s">
        <v>359</v>
      </c>
      <c r="B530" s="39"/>
    </row>
    <row r="531" customHeight="1" spans="1:2">
      <c r="A531" s="41" t="s">
        <v>360</v>
      </c>
      <c r="B531" s="39"/>
    </row>
    <row r="532" customHeight="1" spans="1:2">
      <c r="A532" s="41" t="s">
        <v>709</v>
      </c>
      <c r="B532" s="39"/>
    </row>
    <row r="533" customHeight="1" spans="1:2">
      <c r="A533" s="41" t="s">
        <v>710</v>
      </c>
      <c r="B533" s="39">
        <v>6</v>
      </c>
    </row>
    <row r="534" customHeight="1" spans="1:2">
      <c r="A534" s="41" t="s">
        <v>711</v>
      </c>
      <c r="B534" s="39"/>
    </row>
    <row r="535" customHeight="1" spans="1:2">
      <c r="A535" s="41" t="s">
        <v>712</v>
      </c>
      <c r="B535" s="39"/>
    </row>
    <row r="536" customHeight="1" spans="1:2">
      <c r="A536" s="41" t="s">
        <v>713</v>
      </c>
      <c r="B536" s="39">
        <v>12</v>
      </c>
    </row>
    <row r="537" customHeight="1" spans="1:2">
      <c r="A537" s="40" t="s">
        <v>714</v>
      </c>
      <c r="B537" s="39">
        <f>SUM(B538:B544)</f>
        <v>903</v>
      </c>
    </row>
    <row r="538" customHeight="1" spans="1:2">
      <c r="A538" s="41" t="s">
        <v>358</v>
      </c>
      <c r="B538" s="39"/>
    </row>
    <row r="539" customHeight="1" spans="1:2">
      <c r="A539" s="41" t="s">
        <v>359</v>
      </c>
      <c r="B539" s="39"/>
    </row>
    <row r="540" customHeight="1" spans="1:2">
      <c r="A540" s="41" t="s">
        <v>360</v>
      </c>
      <c r="B540" s="39"/>
    </row>
    <row r="541" customHeight="1" spans="1:2">
      <c r="A541" s="41" t="s">
        <v>715</v>
      </c>
      <c r="B541" s="39"/>
    </row>
    <row r="542" customHeight="1" spans="1:2">
      <c r="A542" s="41" t="s">
        <v>716</v>
      </c>
      <c r="B542" s="39">
        <v>14</v>
      </c>
    </row>
    <row r="543" customHeight="1" spans="1:2">
      <c r="A543" s="41" t="s">
        <v>717</v>
      </c>
      <c r="B543" s="39"/>
    </row>
    <row r="544" customHeight="1" spans="1:2">
      <c r="A544" s="41" t="s">
        <v>718</v>
      </c>
      <c r="B544" s="39">
        <v>889</v>
      </c>
    </row>
    <row r="545" customHeight="1" spans="1:2">
      <c r="A545" s="42" t="s">
        <v>719</v>
      </c>
      <c r="B545" s="39">
        <f>SUM(B546:B548)</f>
        <v>57</v>
      </c>
    </row>
    <row r="546" customHeight="1" spans="1:2">
      <c r="A546" s="43" t="s">
        <v>720</v>
      </c>
      <c r="B546" s="39"/>
    </row>
    <row r="547" customHeight="1" spans="1:2">
      <c r="A547" s="43" t="s">
        <v>721</v>
      </c>
      <c r="B547" s="39">
        <v>20</v>
      </c>
    </row>
    <row r="548" customHeight="1" spans="1:2">
      <c r="A548" s="43" t="s">
        <v>722</v>
      </c>
      <c r="B548" s="39">
        <v>37</v>
      </c>
    </row>
    <row r="549" customHeight="1" spans="1:2">
      <c r="A549" s="42" t="s">
        <v>240</v>
      </c>
      <c r="B549" s="39">
        <f>SUM(B550,B569,B577,B579,B588,B592,B602,B611,B618,B626,B635,B641,B644,B647,B650,B653,B656,B660,B664,B672,B675)</f>
        <v>52440</v>
      </c>
    </row>
    <row r="550" customHeight="1" spans="1:2">
      <c r="A550" s="42" t="s">
        <v>723</v>
      </c>
      <c r="B550" s="39">
        <f>SUM(B551:B568)</f>
        <v>1658</v>
      </c>
    </row>
    <row r="551" customHeight="1" spans="1:2">
      <c r="A551" s="43" t="s">
        <v>358</v>
      </c>
      <c r="B551" s="39">
        <v>326</v>
      </c>
    </row>
    <row r="552" customHeight="1" spans="1:2">
      <c r="A552" s="43" t="s">
        <v>359</v>
      </c>
      <c r="B552" s="39">
        <v>50</v>
      </c>
    </row>
    <row r="553" customHeight="1" spans="1:2">
      <c r="A553" s="43" t="s">
        <v>360</v>
      </c>
      <c r="B553" s="39"/>
    </row>
    <row r="554" customHeight="1" spans="1:2">
      <c r="A554" s="43" t="s">
        <v>724</v>
      </c>
      <c r="B554" s="39"/>
    </row>
    <row r="555" customHeight="1" spans="1:2">
      <c r="A555" s="43" t="s">
        <v>725</v>
      </c>
      <c r="B555" s="39"/>
    </row>
    <row r="556" customHeight="1" spans="1:2">
      <c r="A556" s="43" t="s">
        <v>726</v>
      </c>
      <c r="B556" s="39"/>
    </row>
    <row r="557" customHeight="1" spans="1:2">
      <c r="A557" s="43" t="s">
        <v>727</v>
      </c>
      <c r="B557" s="39">
        <v>29</v>
      </c>
    </row>
    <row r="558" customHeight="1" spans="1:2">
      <c r="A558" s="43" t="s">
        <v>399</v>
      </c>
      <c r="B558" s="39"/>
    </row>
    <row r="559" customHeight="1" spans="1:2">
      <c r="A559" s="43" t="s">
        <v>728</v>
      </c>
      <c r="B559" s="39">
        <v>826</v>
      </c>
    </row>
    <row r="560" customHeight="1" spans="1:2">
      <c r="A560" s="43" t="s">
        <v>729</v>
      </c>
      <c r="B560" s="39"/>
    </row>
    <row r="561" customHeight="1" spans="1:2">
      <c r="A561" s="43" t="s">
        <v>730</v>
      </c>
      <c r="B561" s="39"/>
    </row>
    <row r="562" customHeight="1" spans="1:2">
      <c r="A562" s="43" t="s">
        <v>731</v>
      </c>
      <c r="B562" s="39"/>
    </row>
    <row r="563" customHeight="1" spans="1:2">
      <c r="A563" s="43" t="s">
        <v>732</v>
      </c>
      <c r="B563" s="39"/>
    </row>
    <row r="564" customHeight="1" spans="1:2">
      <c r="A564" s="43" t="s">
        <v>733</v>
      </c>
      <c r="B564" s="39"/>
    </row>
    <row r="565" customHeight="1" spans="1:2">
      <c r="A565" s="43" t="s">
        <v>734</v>
      </c>
      <c r="B565" s="39"/>
    </row>
    <row r="566" customHeight="1" spans="1:2">
      <c r="A566" s="43" t="s">
        <v>735</v>
      </c>
      <c r="B566" s="39"/>
    </row>
    <row r="567" customHeight="1" spans="1:2">
      <c r="A567" s="43" t="s">
        <v>367</v>
      </c>
      <c r="B567" s="39">
        <v>9</v>
      </c>
    </row>
    <row r="568" customHeight="1" spans="1:2">
      <c r="A568" s="43" t="s">
        <v>736</v>
      </c>
      <c r="B568" s="39">
        <v>418</v>
      </c>
    </row>
    <row r="569" customHeight="1" spans="1:2">
      <c r="A569" s="42" t="s">
        <v>737</v>
      </c>
      <c r="B569" s="39">
        <f>SUM(B570:B576)</f>
        <v>1784</v>
      </c>
    </row>
    <row r="570" customHeight="1" spans="1:2">
      <c r="A570" s="43" t="s">
        <v>358</v>
      </c>
      <c r="B570" s="39"/>
    </row>
    <row r="571" customHeight="1" spans="1:2">
      <c r="A571" s="43" t="s">
        <v>359</v>
      </c>
      <c r="B571" s="39"/>
    </row>
    <row r="572" customHeight="1" spans="1:2">
      <c r="A572" s="43" t="s">
        <v>360</v>
      </c>
      <c r="B572" s="39"/>
    </row>
    <row r="573" customHeight="1" spans="1:2">
      <c r="A573" s="43" t="s">
        <v>738</v>
      </c>
      <c r="B573" s="39"/>
    </row>
    <row r="574" customHeight="1" spans="1:2">
      <c r="A574" s="43" t="s">
        <v>739</v>
      </c>
      <c r="B574" s="39">
        <v>9</v>
      </c>
    </row>
    <row r="575" customHeight="1" spans="1:2">
      <c r="A575" s="43" t="s">
        <v>740</v>
      </c>
      <c r="B575" s="39">
        <v>530</v>
      </c>
    </row>
    <row r="576" customHeight="1" spans="1:2">
      <c r="A576" s="43" t="s">
        <v>741</v>
      </c>
      <c r="B576" s="39">
        <v>1245</v>
      </c>
    </row>
    <row r="577" customHeight="1" spans="1:2">
      <c r="A577" s="42" t="s">
        <v>114</v>
      </c>
      <c r="B577" s="39">
        <f>B578</f>
        <v>0</v>
      </c>
    </row>
    <row r="578" customHeight="1" spans="1:2">
      <c r="A578" s="43" t="s">
        <v>742</v>
      </c>
      <c r="B578" s="39"/>
    </row>
    <row r="579" customHeight="1" spans="1:2">
      <c r="A579" s="42" t="s">
        <v>743</v>
      </c>
      <c r="B579" s="39">
        <f>SUM(B580:B587)</f>
        <v>29520</v>
      </c>
    </row>
    <row r="580" customHeight="1" spans="1:2">
      <c r="A580" s="43" t="s">
        <v>744</v>
      </c>
      <c r="B580" s="39">
        <v>561</v>
      </c>
    </row>
    <row r="581" customHeight="1" spans="1:2">
      <c r="A581" s="43" t="s">
        <v>745</v>
      </c>
      <c r="B581" s="39">
        <v>1136</v>
      </c>
    </row>
    <row r="582" customHeight="1" spans="1:2">
      <c r="A582" s="43" t="s">
        <v>746</v>
      </c>
      <c r="B582" s="39"/>
    </row>
    <row r="583" customHeight="1" spans="1:2">
      <c r="A583" s="43" t="s">
        <v>747</v>
      </c>
      <c r="B583" s="39">
        <v>7953</v>
      </c>
    </row>
    <row r="584" customHeight="1" spans="1:2">
      <c r="A584" s="43" t="s">
        <v>748</v>
      </c>
      <c r="B584" s="39">
        <v>2251</v>
      </c>
    </row>
    <row r="585" customHeight="1" spans="1:2">
      <c r="A585" s="43" t="s">
        <v>749</v>
      </c>
      <c r="B585" s="39">
        <v>17619</v>
      </c>
    </row>
    <row r="586" customHeight="1" spans="1:2">
      <c r="A586" s="43" t="s">
        <v>750</v>
      </c>
      <c r="B586" s="39"/>
    </row>
    <row r="587" customHeight="1" spans="1:2">
      <c r="A587" s="43" t="s">
        <v>751</v>
      </c>
      <c r="B587" s="39"/>
    </row>
    <row r="588" customHeight="1" spans="1:2">
      <c r="A588" s="42" t="s">
        <v>752</v>
      </c>
      <c r="B588" s="39">
        <f>SUM(B589:B591)</f>
        <v>0</v>
      </c>
    </row>
    <row r="589" customHeight="1" spans="1:2">
      <c r="A589" s="43" t="s">
        <v>753</v>
      </c>
      <c r="B589" s="39"/>
    </row>
    <row r="590" customHeight="1" spans="1:2">
      <c r="A590" s="43" t="s">
        <v>754</v>
      </c>
      <c r="B590" s="39"/>
    </row>
    <row r="591" customHeight="1" spans="1:2">
      <c r="A591" s="43" t="s">
        <v>755</v>
      </c>
      <c r="B591" s="39"/>
    </row>
    <row r="592" customHeight="1" spans="1:2">
      <c r="A592" s="42" t="s">
        <v>756</v>
      </c>
      <c r="B592" s="39">
        <f>SUM(B593:B601)</f>
        <v>865</v>
      </c>
    </row>
    <row r="593" customHeight="1" spans="1:2">
      <c r="A593" s="43" t="s">
        <v>757</v>
      </c>
      <c r="B593" s="39"/>
    </row>
    <row r="594" customHeight="1" spans="1:2">
      <c r="A594" s="43" t="s">
        <v>758</v>
      </c>
      <c r="B594" s="39"/>
    </row>
    <row r="595" customHeight="1" spans="1:2">
      <c r="A595" s="43" t="s">
        <v>759</v>
      </c>
      <c r="B595" s="39">
        <v>620</v>
      </c>
    </row>
    <row r="596" customHeight="1" spans="1:2">
      <c r="A596" s="43" t="s">
        <v>760</v>
      </c>
      <c r="B596" s="39">
        <v>167</v>
      </c>
    </row>
    <row r="597" customHeight="1" spans="1:2">
      <c r="A597" s="43" t="s">
        <v>761</v>
      </c>
      <c r="B597" s="39"/>
    </row>
    <row r="598" customHeight="1" spans="1:2">
      <c r="A598" s="43" t="s">
        <v>762</v>
      </c>
      <c r="B598" s="39"/>
    </row>
    <row r="599" customHeight="1" spans="1:2">
      <c r="A599" s="43" t="s">
        <v>763</v>
      </c>
      <c r="B599" s="39"/>
    </row>
    <row r="600" customHeight="1" spans="1:2">
      <c r="A600" s="43" t="s">
        <v>764</v>
      </c>
      <c r="B600" s="39"/>
    </row>
    <row r="601" customHeight="1" spans="1:2">
      <c r="A601" s="43" t="s">
        <v>765</v>
      </c>
      <c r="B601" s="39">
        <v>78</v>
      </c>
    </row>
    <row r="602" customHeight="1" spans="1:2">
      <c r="A602" s="42" t="s">
        <v>766</v>
      </c>
      <c r="B602" s="39">
        <f>SUM(B603:B610)</f>
        <v>4577</v>
      </c>
    </row>
    <row r="603" customHeight="1" spans="1:2">
      <c r="A603" s="43" t="s">
        <v>767</v>
      </c>
      <c r="B603" s="39">
        <v>2632</v>
      </c>
    </row>
    <row r="604" customHeight="1" spans="1:2">
      <c r="A604" s="43" t="s">
        <v>768</v>
      </c>
      <c r="B604" s="39"/>
    </row>
    <row r="605" customHeight="1" spans="1:2">
      <c r="A605" s="43" t="s">
        <v>769</v>
      </c>
      <c r="B605" s="39">
        <v>21</v>
      </c>
    </row>
    <row r="606" customHeight="1" spans="1:2">
      <c r="A606" s="43" t="s">
        <v>770</v>
      </c>
      <c r="B606" s="39">
        <v>322</v>
      </c>
    </row>
    <row r="607" customHeight="1" spans="1:2">
      <c r="A607" s="43" t="s">
        <v>771</v>
      </c>
      <c r="B607" s="39">
        <v>198</v>
      </c>
    </row>
    <row r="608" customHeight="1" spans="1:2">
      <c r="A608" s="43" t="s">
        <v>772</v>
      </c>
      <c r="B608" s="39"/>
    </row>
    <row r="609" customHeight="1" spans="1:2">
      <c r="A609" s="43" t="s">
        <v>773</v>
      </c>
      <c r="B609" s="39">
        <v>10</v>
      </c>
    </row>
    <row r="610" customHeight="1" spans="1:2">
      <c r="A610" s="43" t="s">
        <v>774</v>
      </c>
      <c r="B610" s="39">
        <v>1394</v>
      </c>
    </row>
    <row r="611" customHeight="1" spans="1:2">
      <c r="A611" s="42" t="s">
        <v>775</v>
      </c>
      <c r="B611" s="39">
        <f>SUM(B612:B617)</f>
        <v>269</v>
      </c>
    </row>
    <row r="612" customHeight="1" spans="1:2">
      <c r="A612" s="43" t="s">
        <v>776</v>
      </c>
      <c r="B612" s="39">
        <v>139</v>
      </c>
    </row>
    <row r="613" customHeight="1" spans="1:2">
      <c r="A613" s="43" t="s">
        <v>777</v>
      </c>
      <c r="B613" s="39">
        <v>91</v>
      </c>
    </row>
    <row r="614" customHeight="1" spans="1:2">
      <c r="A614" s="43" t="s">
        <v>778</v>
      </c>
      <c r="B614" s="39">
        <v>19</v>
      </c>
    </row>
    <row r="615" customHeight="1" spans="1:2">
      <c r="A615" s="43" t="s">
        <v>779</v>
      </c>
      <c r="B615" s="39"/>
    </row>
    <row r="616" customHeight="1" spans="1:2">
      <c r="A616" s="43" t="s">
        <v>780</v>
      </c>
      <c r="B616" s="39">
        <v>12</v>
      </c>
    </row>
    <row r="617" customHeight="1" spans="1:2">
      <c r="A617" s="43" t="s">
        <v>781</v>
      </c>
      <c r="B617" s="39">
        <v>8</v>
      </c>
    </row>
    <row r="618" customHeight="1" spans="1:2">
      <c r="A618" s="42" t="s">
        <v>782</v>
      </c>
      <c r="B618" s="39">
        <f>SUM(B619:B625)</f>
        <v>618</v>
      </c>
    </row>
    <row r="619" customHeight="1" spans="1:2">
      <c r="A619" s="43" t="s">
        <v>783</v>
      </c>
      <c r="B619" s="39">
        <v>112</v>
      </c>
    </row>
    <row r="620" customHeight="1" spans="1:2">
      <c r="A620" s="43" t="s">
        <v>784</v>
      </c>
      <c r="B620" s="39">
        <v>280</v>
      </c>
    </row>
    <row r="621" customHeight="1" spans="1:2">
      <c r="A621" s="43" t="s">
        <v>785</v>
      </c>
      <c r="B621" s="39"/>
    </row>
    <row r="622" customHeight="1" spans="1:2">
      <c r="A622" s="43" t="s">
        <v>786</v>
      </c>
      <c r="B622" s="39">
        <v>61</v>
      </c>
    </row>
    <row r="623" customHeight="1" spans="1:2">
      <c r="A623" s="43" t="s">
        <v>787</v>
      </c>
      <c r="B623" s="39">
        <v>6</v>
      </c>
    </row>
    <row r="624" customHeight="1" spans="1:2">
      <c r="A624" s="43" t="s">
        <v>788</v>
      </c>
      <c r="B624" s="39">
        <v>143</v>
      </c>
    </row>
    <row r="625" customHeight="1" spans="1:2">
      <c r="A625" s="43" t="s">
        <v>789</v>
      </c>
      <c r="B625" s="39">
        <v>16</v>
      </c>
    </row>
    <row r="626" customHeight="1" spans="1:2">
      <c r="A626" s="42" t="s">
        <v>790</v>
      </c>
      <c r="B626" s="39">
        <f>SUM(B627:B634)</f>
        <v>934</v>
      </c>
    </row>
    <row r="627" customHeight="1" spans="1:2">
      <c r="A627" s="43" t="s">
        <v>358</v>
      </c>
      <c r="B627" s="39">
        <v>129</v>
      </c>
    </row>
    <row r="628" customHeight="1" spans="1:2">
      <c r="A628" s="43" t="s">
        <v>359</v>
      </c>
      <c r="B628" s="39">
        <v>3</v>
      </c>
    </row>
    <row r="629" customHeight="1" spans="1:2">
      <c r="A629" s="43" t="s">
        <v>360</v>
      </c>
      <c r="B629" s="39"/>
    </row>
    <row r="630" customHeight="1" spans="1:2">
      <c r="A630" s="43" t="s">
        <v>791</v>
      </c>
      <c r="B630" s="39">
        <v>171</v>
      </c>
    </row>
    <row r="631" customHeight="1" spans="1:2">
      <c r="A631" s="43" t="s">
        <v>792</v>
      </c>
      <c r="B631" s="39">
        <v>68</v>
      </c>
    </row>
    <row r="632" customHeight="1" spans="1:2">
      <c r="A632" s="43" t="s">
        <v>793</v>
      </c>
      <c r="B632" s="39"/>
    </row>
    <row r="633" customHeight="1" spans="1:2">
      <c r="A633" s="43" t="s">
        <v>794</v>
      </c>
      <c r="B633" s="39">
        <v>336</v>
      </c>
    </row>
    <row r="634" customHeight="1" spans="1:2">
      <c r="A634" s="43" t="s">
        <v>795</v>
      </c>
      <c r="B634" s="39">
        <v>227</v>
      </c>
    </row>
    <row r="635" customHeight="1" spans="1:2">
      <c r="A635" s="42" t="s">
        <v>796</v>
      </c>
      <c r="B635" s="39">
        <f>SUM(B636:B640)</f>
        <v>9</v>
      </c>
    </row>
    <row r="636" customHeight="1" spans="1:2">
      <c r="A636" s="43" t="s">
        <v>358</v>
      </c>
      <c r="B636" s="39"/>
    </row>
    <row r="637" customHeight="1" spans="1:2">
      <c r="A637" s="43" t="s">
        <v>359</v>
      </c>
      <c r="B637" s="39"/>
    </row>
    <row r="638" customHeight="1" spans="1:2">
      <c r="A638" s="43" t="s">
        <v>360</v>
      </c>
      <c r="B638" s="39"/>
    </row>
    <row r="639" customHeight="1" spans="1:2">
      <c r="A639" s="43" t="s">
        <v>367</v>
      </c>
      <c r="B639" s="39">
        <v>1</v>
      </c>
    </row>
    <row r="640" customHeight="1" spans="1:2">
      <c r="A640" s="43" t="s">
        <v>797</v>
      </c>
      <c r="B640" s="39">
        <v>8</v>
      </c>
    </row>
    <row r="641" customHeight="1" spans="1:2">
      <c r="A641" s="42" t="s">
        <v>798</v>
      </c>
      <c r="B641" s="39">
        <f>SUM(B642:B643)</f>
        <v>2354</v>
      </c>
    </row>
    <row r="642" customHeight="1" spans="1:2">
      <c r="A642" s="43" t="s">
        <v>799</v>
      </c>
      <c r="B642" s="39">
        <v>283</v>
      </c>
    </row>
    <row r="643" customHeight="1" spans="1:2">
      <c r="A643" s="43" t="s">
        <v>800</v>
      </c>
      <c r="B643" s="39">
        <v>2071</v>
      </c>
    </row>
    <row r="644" customHeight="1" spans="1:2">
      <c r="A644" s="42" t="s">
        <v>801</v>
      </c>
      <c r="B644" s="39">
        <f>SUM(B645:B646)</f>
        <v>73</v>
      </c>
    </row>
    <row r="645" customHeight="1" spans="1:2">
      <c r="A645" s="43" t="s">
        <v>802</v>
      </c>
      <c r="B645" s="39">
        <v>56</v>
      </c>
    </row>
    <row r="646" customHeight="1" spans="1:2">
      <c r="A646" s="43" t="s">
        <v>803</v>
      </c>
      <c r="B646" s="39">
        <v>17</v>
      </c>
    </row>
    <row r="647" customHeight="1" spans="1:2">
      <c r="A647" s="42" t="s">
        <v>804</v>
      </c>
      <c r="B647" s="39">
        <f>SUM(B648:B649)</f>
        <v>2404</v>
      </c>
    </row>
    <row r="648" customHeight="1" spans="1:2">
      <c r="A648" s="43" t="s">
        <v>805</v>
      </c>
      <c r="B648" s="39"/>
    </row>
    <row r="649" customHeight="1" spans="1:2">
      <c r="A649" s="43" t="s">
        <v>806</v>
      </c>
      <c r="B649" s="39">
        <v>2404</v>
      </c>
    </row>
    <row r="650" customHeight="1" spans="1:2">
      <c r="A650" s="42" t="s">
        <v>807</v>
      </c>
      <c r="B650" s="39">
        <f>SUM(B651:B652)</f>
        <v>0</v>
      </c>
    </row>
    <row r="651" customHeight="1" spans="1:2">
      <c r="A651" s="43" t="s">
        <v>808</v>
      </c>
      <c r="B651" s="39"/>
    </row>
    <row r="652" customHeight="1" spans="1:2">
      <c r="A652" s="43" t="s">
        <v>809</v>
      </c>
      <c r="B652" s="39"/>
    </row>
    <row r="653" customHeight="1" spans="1:2">
      <c r="A653" s="42" t="s">
        <v>810</v>
      </c>
      <c r="B653" s="39">
        <f>SUM(B654:B655)</f>
        <v>50</v>
      </c>
    </row>
    <row r="654" customHeight="1" spans="1:2">
      <c r="A654" s="43" t="s">
        <v>811</v>
      </c>
      <c r="B654" s="39">
        <v>50</v>
      </c>
    </row>
    <row r="655" customHeight="1" spans="1:2">
      <c r="A655" s="43" t="s">
        <v>812</v>
      </c>
      <c r="B655" s="39"/>
    </row>
    <row r="656" customHeight="1" spans="1:2">
      <c r="A656" s="42" t="s">
        <v>813</v>
      </c>
      <c r="B656" s="39">
        <f>SUM(B657:B659)</f>
        <v>6123</v>
      </c>
    </row>
    <row r="657" customHeight="1" spans="1:2">
      <c r="A657" s="43" t="s">
        <v>814</v>
      </c>
      <c r="B657" s="39">
        <v>6</v>
      </c>
    </row>
    <row r="658" customHeight="1" spans="1:2">
      <c r="A658" s="43" t="s">
        <v>815</v>
      </c>
      <c r="B658" s="39">
        <v>6117</v>
      </c>
    </row>
    <row r="659" customHeight="1" spans="1:2">
      <c r="A659" s="43" t="s">
        <v>816</v>
      </c>
      <c r="B659" s="39"/>
    </row>
    <row r="660" customHeight="1" spans="1:2">
      <c r="A660" s="42" t="s">
        <v>817</v>
      </c>
      <c r="B660" s="39">
        <f>SUM(B661:B663)</f>
        <v>0</v>
      </c>
    </row>
    <row r="661" customHeight="1" spans="1:2">
      <c r="A661" s="43" t="s">
        <v>818</v>
      </c>
      <c r="B661" s="39"/>
    </row>
    <row r="662" customHeight="1" spans="1:2">
      <c r="A662" s="43" t="s">
        <v>819</v>
      </c>
      <c r="B662" s="39"/>
    </row>
    <row r="663" customHeight="1" spans="1:2">
      <c r="A663" s="43" t="s">
        <v>820</v>
      </c>
      <c r="B663" s="39"/>
    </row>
    <row r="664" customHeight="1" spans="1:2">
      <c r="A664" s="42" t="s">
        <v>821</v>
      </c>
      <c r="B664" s="39">
        <f>SUM(B665:B671)</f>
        <v>788</v>
      </c>
    </row>
    <row r="665" customHeight="1" spans="1:2">
      <c r="A665" s="43" t="s">
        <v>358</v>
      </c>
      <c r="B665" s="39">
        <v>443</v>
      </c>
    </row>
    <row r="666" customHeight="1" spans="1:2">
      <c r="A666" s="43" t="s">
        <v>359</v>
      </c>
      <c r="B666" s="39"/>
    </row>
    <row r="667" customHeight="1" spans="1:2">
      <c r="A667" s="43" t="s">
        <v>360</v>
      </c>
      <c r="B667" s="39"/>
    </row>
    <row r="668" customHeight="1" spans="1:2">
      <c r="A668" s="43" t="s">
        <v>822</v>
      </c>
      <c r="B668" s="39">
        <v>34</v>
      </c>
    </row>
    <row r="669" customHeight="1" spans="1:2">
      <c r="A669" s="43" t="s">
        <v>823</v>
      </c>
      <c r="B669" s="39"/>
    </row>
    <row r="670" customHeight="1" spans="1:2">
      <c r="A670" s="43" t="s">
        <v>367</v>
      </c>
      <c r="B670" s="39">
        <v>173</v>
      </c>
    </row>
    <row r="671" customHeight="1" spans="1:2">
      <c r="A671" s="43" t="s">
        <v>824</v>
      </c>
      <c r="B671" s="39">
        <v>138</v>
      </c>
    </row>
    <row r="672" customHeight="1" spans="1:2">
      <c r="A672" s="42" t="s">
        <v>825</v>
      </c>
      <c r="B672" s="39">
        <f>SUM(B673:B674)</f>
        <v>0</v>
      </c>
    </row>
    <row r="673" customHeight="1" spans="1:2">
      <c r="A673" s="43" t="s">
        <v>826</v>
      </c>
      <c r="B673" s="39"/>
    </row>
    <row r="674" customHeight="1" spans="1:2">
      <c r="A674" s="43" t="s">
        <v>827</v>
      </c>
      <c r="B674" s="39"/>
    </row>
    <row r="675" customHeight="1" spans="1:2">
      <c r="A675" s="42" t="s">
        <v>828</v>
      </c>
      <c r="B675" s="39">
        <f>B676</f>
        <v>414</v>
      </c>
    </row>
    <row r="676" customHeight="1" spans="1:2">
      <c r="A676" s="43" t="s">
        <v>829</v>
      </c>
      <c r="B676" s="39">
        <v>414</v>
      </c>
    </row>
    <row r="677" customHeight="1" spans="1:2">
      <c r="A677" s="42" t="s">
        <v>830</v>
      </c>
      <c r="B677" s="39">
        <f>SUM(B678,B683,B698,B702,B714,B717,B721,B726,B730,B734,B737,B746,B748)</f>
        <v>31436</v>
      </c>
    </row>
    <row r="678" customHeight="1" spans="1:2">
      <c r="A678" s="42" t="s">
        <v>831</v>
      </c>
      <c r="B678" s="39">
        <f>SUM(B679:B682)</f>
        <v>1045</v>
      </c>
    </row>
    <row r="679" customHeight="1" spans="1:2">
      <c r="A679" s="43" t="s">
        <v>358</v>
      </c>
      <c r="B679" s="39">
        <v>216</v>
      </c>
    </row>
    <row r="680" customHeight="1" spans="1:2">
      <c r="A680" s="43" t="s">
        <v>359</v>
      </c>
      <c r="B680" s="39"/>
    </row>
    <row r="681" customHeight="1" spans="1:2">
      <c r="A681" s="43" t="s">
        <v>360</v>
      </c>
      <c r="B681" s="39"/>
    </row>
    <row r="682" customHeight="1" spans="1:2">
      <c r="A682" s="43" t="s">
        <v>832</v>
      </c>
      <c r="B682" s="39">
        <v>829</v>
      </c>
    </row>
    <row r="683" customHeight="1" spans="1:2">
      <c r="A683" s="42" t="s">
        <v>833</v>
      </c>
      <c r="B683" s="39">
        <f>SUM(B684:B697)</f>
        <v>507</v>
      </c>
    </row>
    <row r="684" customHeight="1" spans="1:2">
      <c r="A684" s="43" t="s">
        <v>834</v>
      </c>
      <c r="B684" s="39">
        <v>36</v>
      </c>
    </row>
    <row r="685" customHeight="1" spans="1:2">
      <c r="A685" s="43" t="s">
        <v>835</v>
      </c>
      <c r="B685" s="39">
        <v>150</v>
      </c>
    </row>
    <row r="686" customHeight="1" spans="1:2">
      <c r="A686" s="43" t="s">
        <v>836</v>
      </c>
      <c r="B686" s="39"/>
    </row>
    <row r="687" customHeight="1" spans="1:2">
      <c r="A687" s="43" t="s">
        <v>837</v>
      </c>
      <c r="B687" s="39"/>
    </row>
    <row r="688" customHeight="1" spans="1:2">
      <c r="A688" s="43" t="s">
        <v>838</v>
      </c>
      <c r="B688" s="39"/>
    </row>
    <row r="689" customHeight="1" spans="1:2">
      <c r="A689" s="43" t="s">
        <v>839</v>
      </c>
      <c r="B689" s="39">
        <v>233</v>
      </c>
    </row>
    <row r="690" customHeight="1" spans="1:2">
      <c r="A690" s="43" t="s">
        <v>840</v>
      </c>
      <c r="B690" s="39"/>
    </row>
    <row r="691" customHeight="1" spans="1:2">
      <c r="A691" s="43" t="s">
        <v>841</v>
      </c>
      <c r="B691" s="39"/>
    </row>
    <row r="692" customHeight="1" spans="1:2">
      <c r="A692" s="43" t="s">
        <v>842</v>
      </c>
      <c r="B692" s="39"/>
    </row>
    <row r="693" customHeight="1" spans="1:2">
      <c r="A693" s="43" t="s">
        <v>843</v>
      </c>
      <c r="B693" s="39"/>
    </row>
    <row r="694" customHeight="1" spans="1:2">
      <c r="A694" s="43" t="s">
        <v>844</v>
      </c>
      <c r="B694" s="39"/>
    </row>
    <row r="695" customHeight="1" spans="1:2">
      <c r="A695" s="43" t="s">
        <v>845</v>
      </c>
      <c r="B695" s="39"/>
    </row>
    <row r="696" customHeight="1" spans="1:2">
      <c r="A696" s="43" t="s">
        <v>846</v>
      </c>
      <c r="B696" s="39"/>
    </row>
    <row r="697" customHeight="1" spans="1:2">
      <c r="A697" s="43" t="s">
        <v>847</v>
      </c>
      <c r="B697" s="39">
        <v>88</v>
      </c>
    </row>
    <row r="698" customHeight="1" spans="1:2">
      <c r="A698" s="42" t="s">
        <v>848</v>
      </c>
      <c r="B698" s="39">
        <f>SUM(B699:B701)</f>
        <v>1784</v>
      </c>
    </row>
    <row r="699" customHeight="1" spans="1:2">
      <c r="A699" s="43" t="s">
        <v>849</v>
      </c>
      <c r="B699" s="39"/>
    </row>
    <row r="700" customHeight="1" spans="1:2">
      <c r="A700" s="43" t="s">
        <v>850</v>
      </c>
      <c r="B700" s="39"/>
    </row>
    <row r="701" customHeight="1" spans="1:2">
      <c r="A701" s="43" t="s">
        <v>851</v>
      </c>
      <c r="B701" s="39">
        <v>1784</v>
      </c>
    </row>
    <row r="702" customHeight="1" spans="1:2">
      <c r="A702" s="42" t="s">
        <v>852</v>
      </c>
      <c r="B702" s="39">
        <f>SUM(B703:B713)</f>
        <v>20702</v>
      </c>
    </row>
    <row r="703" customHeight="1" spans="1:2">
      <c r="A703" s="43" t="s">
        <v>853</v>
      </c>
      <c r="B703" s="39">
        <v>622</v>
      </c>
    </row>
    <row r="704" customHeight="1" spans="1:2">
      <c r="A704" s="43" t="s">
        <v>854</v>
      </c>
      <c r="B704" s="39">
        <v>169</v>
      </c>
    </row>
    <row r="705" customHeight="1" spans="1:2">
      <c r="A705" s="43" t="s">
        <v>855</v>
      </c>
      <c r="B705" s="39">
        <v>381</v>
      </c>
    </row>
    <row r="706" customHeight="1" spans="1:2">
      <c r="A706" s="43" t="s">
        <v>856</v>
      </c>
      <c r="B706" s="39"/>
    </row>
    <row r="707" customHeight="1" spans="1:2">
      <c r="A707" s="43" t="s">
        <v>857</v>
      </c>
      <c r="B707" s="39"/>
    </row>
    <row r="708" customHeight="1" spans="1:2">
      <c r="A708" s="43" t="s">
        <v>858</v>
      </c>
      <c r="B708" s="39"/>
    </row>
    <row r="709" customHeight="1" spans="1:2">
      <c r="A709" s="43" t="s">
        <v>859</v>
      </c>
      <c r="B709" s="39">
        <v>120</v>
      </c>
    </row>
    <row r="710" customHeight="1" spans="1:2">
      <c r="A710" s="43" t="s">
        <v>860</v>
      </c>
      <c r="B710" s="39">
        <v>2246</v>
      </c>
    </row>
    <row r="711" customHeight="1" spans="1:2">
      <c r="A711" s="43" t="s">
        <v>861</v>
      </c>
      <c r="B711" s="39">
        <v>82</v>
      </c>
    </row>
    <row r="712" customHeight="1" spans="1:2">
      <c r="A712" s="43" t="s">
        <v>862</v>
      </c>
      <c r="B712" s="39">
        <v>16990</v>
      </c>
    </row>
    <row r="713" customHeight="1" spans="1:2">
      <c r="A713" s="43" t="s">
        <v>863</v>
      </c>
      <c r="B713" s="39">
        <v>92</v>
      </c>
    </row>
    <row r="714" customHeight="1" spans="1:2">
      <c r="A714" s="42" t="s">
        <v>864</v>
      </c>
      <c r="B714" s="39">
        <f>SUM(B715:B716)</f>
        <v>119</v>
      </c>
    </row>
    <row r="715" customHeight="1" spans="1:2">
      <c r="A715" s="43" t="s">
        <v>865</v>
      </c>
      <c r="B715" s="39">
        <v>119</v>
      </c>
    </row>
    <row r="716" customHeight="1" spans="1:2">
      <c r="A716" s="43" t="s">
        <v>866</v>
      </c>
      <c r="B716" s="39"/>
    </row>
    <row r="717" customHeight="1" spans="1:2">
      <c r="A717" s="42" t="s">
        <v>867</v>
      </c>
      <c r="B717" s="39">
        <f>SUM(B718:B720)</f>
        <v>3433</v>
      </c>
    </row>
    <row r="718" customHeight="1" spans="1:2">
      <c r="A718" s="43" t="s">
        <v>868</v>
      </c>
      <c r="B718" s="39">
        <v>1</v>
      </c>
    </row>
    <row r="719" customHeight="1" spans="1:2">
      <c r="A719" s="43" t="s">
        <v>869</v>
      </c>
      <c r="B719" s="39">
        <v>3432</v>
      </c>
    </row>
    <row r="720" customHeight="1" spans="1:2">
      <c r="A720" s="43" t="s">
        <v>870</v>
      </c>
      <c r="B720" s="39"/>
    </row>
    <row r="721" customHeight="1" spans="1:2">
      <c r="A721" s="42" t="s">
        <v>871</v>
      </c>
      <c r="B721" s="39">
        <f>SUM(B722:B725)</f>
        <v>3449</v>
      </c>
    </row>
    <row r="722" customHeight="1" spans="1:2">
      <c r="A722" s="43" t="s">
        <v>872</v>
      </c>
      <c r="B722" s="39">
        <v>710</v>
      </c>
    </row>
    <row r="723" customHeight="1" spans="1:2">
      <c r="A723" s="43" t="s">
        <v>873</v>
      </c>
      <c r="B723" s="39">
        <v>2739</v>
      </c>
    </row>
    <row r="724" customHeight="1" spans="1:2">
      <c r="A724" s="43" t="s">
        <v>874</v>
      </c>
      <c r="B724" s="39"/>
    </row>
    <row r="725" customHeight="1" spans="1:2">
      <c r="A725" s="43" t="s">
        <v>875</v>
      </c>
      <c r="B725" s="39"/>
    </row>
    <row r="726" customHeight="1" spans="1:2">
      <c r="A726" s="42" t="s">
        <v>876</v>
      </c>
      <c r="B726" s="39">
        <f>SUM(B727:B729)</f>
        <v>0</v>
      </c>
    </row>
    <row r="727" customHeight="1" spans="1:2">
      <c r="A727" s="43" t="s">
        <v>877</v>
      </c>
      <c r="B727" s="39"/>
    </row>
    <row r="728" customHeight="1" spans="1:2">
      <c r="A728" s="43" t="s">
        <v>878</v>
      </c>
      <c r="B728" s="39"/>
    </row>
    <row r="729" customHeight="1" spans="1:2">
      <c r="A729" s="43" t="s">
        <v>879</v>
      </c>
      <c r="B729" s="39"/>
    </row>
    <row r="730" customHeight="1" spans="1:2">
      <c r="A730" s="42" t="s">
        <v>880</v>
      </c>
      <c r="B730" s="39">
        <f>SUM(B731:B733)</f>
        <v>52</v>
      </c>
    </row>
    <row r="731" customHeight="1" spans="1:2">
      <c r="A731" s="43" t="s">
        <v>881</v>
      </c>
      <c r="B731" s="39"/>
    </row>
    <row r="732" customHeight="1" spans="1:2">
      <c r="A732" s="43" t="s">
        <v>882</v>
      </c>
      <c r="B732" s="39"/>
    </row>
    <row r="733" customHeight="1" spans="1:2">
      <c r="A733" s="43" t="s">
        <v>883</v>
      </c>
      <c r="B733" s="39">
        <v>52</v>
      </c>
    </row>
    <row r="734" customHeight="1" spans="1:2">
      <c r="A734" s="42" t="s">
        <v>884</v>
      </c>
      <c r="B734" s="39">
        <f>SUM(B735:B736)</f>
        <v>88</v>
      </c>
    </row>
    <row r="735" customHeight="1" spans="1:2">
      <c r="A735" s="43" t="s">
        <v>885</v>
      </c>
      <c r="B735" s="39">
        <v>88</v>
      </c>
    </row>
    <row r="736" customHeight="1" spans="1:2">
      <c r="A736" s="43" t="s">
        <v>886</v>
      </c>
      <c r="B736" s="39"/>
    </row>
    <row r="737" customHeight="1" spans="1:2">
      <c r="A737" s="42" t="s">
        <v>887</v>
      </c>
      <c r="B737" s="39">
        <f>SUM(B738:B745)</f>
        <v>257</v>
      </c>
    </row>
    <row r="738" customHeight="1" spans="1:2">
      <c r="A738" s="43" t="s">
        <v>358</v>
      </c>
      <c r="B738" s="39">
        <v>102</v>
      </c>
    </row>
    <row r="739" customHeight="1" spans="1:2">
      <c r="A739" s="43" t="s">
        <v>359</v>
      </c>
      <c r="B739" s="39"/>
    </row>
    <row r="740" customHeight="1" spans="1:2">
      <c r="A740" s="43" t="s">
        <v>360</v>
      </c>
      <c r="B740" s="39"/>
    </row>
    <row r="741" customHeight="1" spans="1:2">
      <c r="A741" s="43" t="s">
        <v>399</v>
      </c>
      <c r="B741" s="39"/>
    </row>
    <row r="742" customHeight="1" spans="1:2">
      <c r="A742" s="43" t="s">
        <v>888</v>
      </c>
      <c r="B742" s="39"/>
    </row>
    <row r="743" customHeight="1" spans="1:2">
      <c r="A743" s="43" t="s">
        <v>889</v>
      </c>
      <c r="B743" s="39"/>
    </row>
    <row r="744" customHeight="1" spans="1:2">
      <c r="A744" s="43" t="s">
        <v>367</v>
      </c>
      <c r="B744" s="39">
        <v>140</v>
      </c>
    </row>
    <row r="745" customHeight="1" spans="1:2">
      <c r="A745" s="43" t="s">
        <v>890</v>
      </c>
      <c r="B745" s="39">
        <v>15</v>
      </c>
    </row>
    <row r="746" customHeight="1" spans="1:2">
      <c r="A746" s="42" t="s">
        <v>891</v>
      </c>
      <c r="B746" s="39">
        <f>B747</f>
        <v>0</v>
      </c>
    </row>
    <row r="747" customHeight="1" spans="1:2">
      <c r="A747" s="43" t="s">
        <v>892</v>
      </c>
      <c r="B747" s="39"/>
    </row>
    <row r="748" customHeight="1" spans="1:2">
      <c r="A748" s="42" t="s">
        <v>893</v>
      </c>
      <c r="B748" s="39">
        <f>B749</f>
        <v>0</v>
      </c>
    </row>
    <row r="749" customHeight="1" spans="1:2">
      <c r="A749" s="43" t="s">
        <v>894</v>
      </c>
      <c r="B749" s="39"/>
    </row>
    <row r="750" customHeight="1" spans="1:2">
      <c r="A750" s="42" t="s">
        <v>241</v>
      </c>
      <c r="B750" s="39">
        <f>SUM(B751,B761,B765,B774,B781,B788,B794,B797,B800,B802,B804,B810,B812,B814,B825)</f>
        <v>12124</v>
      </c>
    </row>
    <row r="751" customHeight="1" spans="1:2">
      <c r="A751" s="42" t="s">
        <v>895</v>
      </c>
      <c r="B751" s="39">
        <f>SUM(B752:B760)</f>
        <v>699</v>
      </c>
    </row>
    <row r="752" customHeight="1" spans="1:2">
      <c r="A752" s="43" t="s">
        <v>358</v>
      </c>
      <c r="B752" s="39">
        <v>43</v>
      </c>
    </row>
    <row r="753" customHeight="1" spans="1:2">
      <c r="A753" s="43" t="s">
        <v>359</v>
      </c>
      <c r="B753" s="39"/>
    </row>
    <row r="754" customHeight="1" spans="1:2">
      <c r="A754" s="43" t="s">
        <v>360</v>
      </c>
      <c r="B754" s="39"/>
    </row>
    <row r="755" customHeight="1" spans="1:2">
      <c r="A755" s="43" t="s">
        <v>896</v>
      </c>
      <c r="B755" s="39"/>
    </row>
    <row r="756" customHeight="1" spans="1:2">
      <c r="A756" s="43" t="s">
        <v>897</v>
      </c>
      <c r="B756" s="39"/>
    </row>
    <row r="757" customHeight="1" spans="1:2">
      <c r="A757" s="43" t="s">
        <v>898</v>
      </c>
      <c r="B757" s="39"/>
    </row>
    <row r="758" customHeight="1" spans="1:2">
      <c r="A758" s="43" t="s">
        <v>899</v>
      </c>
      <c r="B758" s="39"/>
    </row>
    <row r="759" customHeight="1" spans="1:2">
      <c r="A759" s="43" t="s">
        <v>900</v>
      </c>
      <c r="B759" s="39"/>
    </row>
    <row r="760" customHeight="1" spans="1:2">
      <c r="A760" s="43" t="s">
        <v>901</v>
      </c>
      <c r="B760" s="39">
        <v>656</v>
      </c>
    </row>
    <row r="761" customHeight="1" spans="1:2">
      <c r="A761" s="42" t="s">
        <v>902</v>
      </c>
      <c r="B761" s="39">
        <f>SUM(B762:B764)</f>
        <v>0</v>
      </c>
    </row>
    <row r="762" customHeight="1" spans="1:2">
      <c r="A762" s="43" t="s">
        <v>903</v>
      </c>
      <c r="B762" s="39"/>
    </row>
    <row r="763" customHeight="1" spans="1:2">
      <c r="A763" s="43" t="s">
        <v>904</v>
      </c>
      <c r="B763" s="39"/>
    </row>
    <row r="764" customHeight="1" spans="1:2">
      <c r="A764" s="43" t="s">
        <v>905</v>
      </c>
      <c r="B764" s="39"/>
    </row>
    <row r="765" customHeight="1" spans="1:2">
      <c r="A765" s="42" t="s">
        <v>906</v>
      </c>
      <c r="B765" s="39">
        <f>SUM(B766:B773)</f>
        <v>5187</v>
      </c>
    </row>
    <row r="766" customHeight="1" spans="1:2">
      <c r="A766" s="43" t="s">
        <v>907</v>
      </c>
      <c r="B766" s="39"/>
    </row>
    <row r="767" customHeight="1" spans="1:2">
      <c r="A767" s="43" t="s">
        <v>908</v>
      </c>
      <c r="B767" s="39">
        <v>2630</v>
      </c>
    </row>
    <row r="768" customHeight="1" spans="1:2">
      <c r="A768" s="43" t="s">
        <v>909</v>
      </c>
      <c r="B768" s="39"/>
    </row>
    <row r="769" customHeight="1" spans="1:2">
      <c r="A769" s="43" t="s">
        <v>910</v>
      </c>
      <c r="B769" s="39">
        <v>2555</v>
      </c>
    </row>
    <row r="770" customHeight="1" spans="1:2">
      <c r="A770" s="43" t="s">
        <v>911</v>
      </c>
      <c r="B770" s="39"/>
    </row>
    <row r="771" customHeight="1" spans="1:2">
      <c r="A771" s="43" t="s">
        <v>912</v>
      </c>
      <c r="B771" s="39"/>
    </row>
    <row r="772" customHeight="1" spans="1:2">
      <c r="A772" s="43" t="s">
        <v>913</v>
      </c>
      <c r="B772" s="39"/>
    </row>
    <row r="773" customHeight="1" spans="1:2">
      <c r="A773" s="43" t="s">
        <v>914</v>
      </c>
      <c r="B773" s="39">
        <v>2</v>
      </c>
    </row>
    <row r="774" customHeight="1" spans="1:2">
      <c r="A774" s="42" t="s">
        <v>915</v>
      </c>
      <c r="B774" s="39">
        <f>SUM(B775:B780)</f>
        <v>1404</v>
      </c>
    </row>
    <row r="775" customHeight="1" spans="1:2">
      <c r="A775" s="43" t="s">
        <v>916</v>
      </c>
      <c r="B775" s="39">
        <v>243</v>
      </c>
    </row>
    <row r="776" customHeight="1" spans="1:2">
      <c r="A776" s="43" t="s">
        <v>917</v>
      </c>
      <c r="B776" s="39">
        <v>1161</v>
      </c>
    </row>
    <row r="777" customHeight="1" spans="1:2">
      <c r="A777" s="43" t="s">
        <v>918</v>
      </c>
      <c r="B777" s="39"/>
    </row>
    <row r="778" customHeight="1" spans="1:2">
      <c r="A778" s="43" t="s">
        <v>919</v>
      </c>
      <c r="B778" s="39"/>
    </row>
    <row r="779" customHeight="1" spans="1:2">
      <c r="A779" s="43" t="s">
        <v>920</v>
      </c>
      <c r="B779" s="39"/>
    </row>
    <row r="780" customHeight="1" spans="1:2">
      <c r="A780" s="43" t="s">
        <v>921</v>
      </c>
      <c r="B780" s="39"/>
    </row>
    <row r="781" customHeight="1" spans="1:2">
      <c r="A781" s="42" t="s">
        <v>922</v>
      </c>
      <c r="B781" s="39">
        <f>SUM(B782:B787)</f>
        <v>0</v>
      </c>
    </row>
    <row r="782" customHeight="1" spans="1:2">
      <c r="A782" s="43" t="s">
        <v>923</v>
      </c>
      <c r="B782" s="39"/>
    </row>
    <row r="783" customHeight="1" spans="1:2">
      <c r="A783" s="43" t="s">
        <v>924</v>
      </c>
      <c r="B783" s="39"/>
    </row>
    <row r="784" customHeight="1" spans="1:2">
      <c r="A784" s="43" t="s">
        <v>925</v>
      </c>
      <c r="B784" s="39"/>
    </row>
    <row r="785" customHeight="1" spans="1:2">
      <c r="A785" s="43" t="s">
        <v>926</v>
      </c>
      <c r="B785" s="39"/>
    </row>
    <row r="786" customHeight="1" spans="1:2">
      <c r="A786" s="43" t="s">
        <v>927</v>
      </c>
      <c r="B786" s="39"/>
    </row>
    <row r="787" customHeight="1" spans="1:2">
      <c r="A787" s="43" t="s">
        <v>928</v>
      </c>
      <c r="B787" s="39"/>
    </row>
    <row r="788" customHeight="1" spans="1:2">
      <c r="A788" s="42" t="s">
        <v>929</v>
      </c>
      <c r="B788" s="39">
        <f>SUM(B789:B793)</f>
        <v>609</v>
      </c>
    </row>
    <row r="789" customHeight="1" spans="1:2">
      <c r="A789" s="43" t="s">
        <v>930</v>
      </c>
      <c r="B789" s="39"/>
    </row>
    <row r="790" customHeight="1" spans="1:2">
      <c r="A790" s="43" t="s">
        <v>931</v>
      </c>
      <c r="B790" s="39"/>
    </row>
    <row r="791" customHeight="1" spans="1:2">
      <c r="A791" s="43" t="s">
        <v>932</v>
      </c>
      <c r="B791" s="39"/>
    </row>
    <row r="792" customHeight="1" spans="1:2">
      <c r="A792" s="43" t="s">
        <v>933</v>
      </c>
      <c r="B792" s="39"/>
    </row>
    <row r="793" customHeight="1" spans="1:2">
      <c r="A793" s="43" t="s">
        <v>934</v>
      </c>
      <c r="B793" s="39">
        <v>609</v>
      </c>
    </row>
    <row r="794" customHeight="1" spans="1:2">
      <c r="A794" s="42" t="s">
        <v>935</v>
      </c>
      <c r="B794" s="39">
        <f>SUM(B795:B796)</f>
        <v>0</v>
      </c>
    </row>
    <row r="795" customHeight="1" spans="1:2">
      <c r="A795" s="43" t="s">
        <v>936</v>
      </c>
      <c r="B795" s="39"/>
    </row>
    <row r="796" customHeight="1" spans="1:2">
      <c r="A796" s="43" t="s">
        <v>937</v>
      </c>
      <c r="B796" s="39"/>
    </row>
    <row r="797" customHeight="1" spans="1:2">
      <c r="A797" s="42" t="s">
        <v>938</v>
      </c>
      <c r="B797" s="39">
        <f>SUM(B798:B799)</f>
        <v>0</v>
      </c>
    </row>
    <row r="798" customHeight="1" spans="1:2">
      <c r="A798" s="43" t="s">
        <v>939</v>
      </c>
      <c r="B798" s="39"/>
    </row>
    <row r="799" customHeight="1" spans="1:2">
      <c r="A799" s="43" t="s">
        <v>940</v>
      </c>
      <c r="B799" s="39"/>
    </row>
    <row r="800" customHeight="1" spans="1:2">
      <c r="A800" s="42" t="s">
        <v>941</v>
      </c>
      <c r="B800" s="39">
        <f>B801</f>
        <v>0</v>
      </c>
    </row>
    <row r="801" customHeight="1" spans="1:2">
      <c r="A801" s="43" t="s">
        <v>942</v>
      </c>
      <c r="B801" s="39"/>
    </row>
    <row r="802" customHeight="1" spans="1:2">
      <c r="A802" s="42" t="s">
        <v>943</v>
      </c>
      <c r="B802" s="39">
        <f>B803</f>
        <v>2100</v>
      </c>
    </row>
    <row r="803" customHeight="1" spans="1:2">
      <c r="A803" s="43" t="s">
        <v>944</v>
      </c>
      <c r="B803" s="39">
        <v>2100</v>
      </c>
    </row>
    <row r="804" customHeight="1" spans="1:2">
      <c r="A804" s="42" t="s">
        <v>945</v>
      </c>
      <c r="B804" s="39">
        <f>SUM(B805:B809)</f>
        <v>528</v>
      </c>
    </row>
    <row r="805" customHeight="1" spans="1:2">
      <c r="A805" s="43" t="s">
        <v>946</v>
      </c>
      <c r="B805" s="39"/>
    </row>
    <row r="806" customHeight="1" spans="1:2">
      <c r="A806" s="43" t="s">
        <v>947</v>
      </c>
      <c r="B806" s="39"/>
    </row>
    <row r="807" customHeight="1" spans="1:2">
      <c r="A807" s="43" t="s">
        <v>948</v>
      </c>
      <c r="B807" s="39">
        <v>528</v>
      </c>
    </row>
    <row r="808" customHeight="1" spans="1:2">
      <c r="A808" s="43" t="s">
        <v>949</v>
      </c>
      <c r="B808" s="39"/>
    </row>
    <row r="809" customHeight="1" spans="1:2">
      <c r="A809" s="43" t="s">
        <v>950</v>
      </c>
      <c r="B809" s="39"/>
    </row>
    <row r="810" customHeight="1" spans="1:2">
      <c r="A810" s="42" t="s">
        <v>951</v>
      </c>
      <c r="B810" s="39">
        <f>B811</f>
        <v>0</v>
      </c>
    </row>
    <row r="811" customHeight="1" spans="1:2">
      <c r="A811" s="43" t="s">
        <v>952</v>
      </c>
      <c r="B811" s="39"/>
    </row>
    <row r="812" customHeight="1" spans="1:2">
      <c r="A812" s="42" t="s">
        <v>953</v>
      </c>
      <c r="B812" s="39">
        <f>B813</f>
        <v>750</v>
      </c>
    </row>
    <row r="813" customHeight="1" spans="1:2">
      <c r="A813" s="43" t="s">
        <v>954</v>
      </c>
      <c r="B813" s="39">
        <v>750</v>
      </c>
    </row>
    <row r="814" customHeight="1" spans="1:2">
      <c r="A814" s="42" t="s">
        <v>955</v>
      </c>
      <c r="B814" s="39">
        <f>SUM(B815:B824)</f>
        <v>0</v>
      </c>
    </row>
    <row r="815" customHeight="1" spans="1:2">
      <c r="A815" s="43" t="s">
        <v>358</v>
      </c>
      <c r="B815" s="39"/>
    </row>
    <row r="816" customHeight="1" spans="1:2">
      <c r="A816" s="43" t="s">
        <v>359</v>
      </c>
      <c r="B816" s="39"/>
    </row>
    <row r="817" customHeight="1" spans="1:2">
      <c r="A817" s="43" t="s">
        <v>360</v>
      </c>
      <c r="B817" s="39"/>
    </row>
    <row r="818" customHeight="1" spans="1:2">
      <c r="A818" s="43" t="s">
        <v>956</v>
      </c>
      <c r="B818" s="39"/>
    </row>
    <row r="819" customHeight="1" spans="1:2">
      <c r="A819" s="43" t="s">
        <v>957</v>
      </c>
      <c r="B819" s="39"/>
    </row>
    <row r="820" customHeight="1" spans="1:2">
      <c r="A820" s="43" t="s">
        <v>958</v>
      </c>
      <c r="B820" s="39"/>
    </row>
    <row r="821" customHeight="1" spans="1:2">
      <c r="A821" s="43" t="s">
        <v>399</v>
      </c>
      <c r="B821" s="39"/>
    </row>
    <row r="822" customHeight="1" spans="1:2">
      <c r="A822" s="43" t="s">
        <v>959</v>
      </c>
      <c r="B822" s="39"/>
    </row>
    <row r="823" customHeight="1" spans="1:2">
      <c r="A823" s="43" t="s">
        <v>367</v>
      </c>
      <c r="B823" s="39"/>
    </row>
    <row r="824" customHeight="1" spans="1:2">
      <c r="A824" s="43" t="s">
        <v>960</v>
      </c>
      <c r="B824" s="39"/>
    </row>
    <row r="825" customHeight="1" spans="1:2">
      <c r="A825" s="42" t="s">
        <v>961</v>
      </c>
      <c r="B825" s="39">
        <f>B826</f>
        <v>847</v>
      </c>
    </row>
    <row r="826" customHeight="1" spans="1:2">
      <c r="A826" s="43" t="s">
        <v>962</v>
      </c>
      <c r="B826" s="39">
        <v>847</v>
      </c>
    </row>
    <row r="827" customHeight="1" spans="1:2">
      <c r="A827" s="42" t="s">
        <v>242</v>
      </c>
      <c r="B827" s="39">
        <f>SUM(B828,B839,B841,B844,B846,B848)</f>
        <v>19296</v>
      </c>
    </row>
    <row r="828" customHeight="1" spans="1:2">
      <c r="A828" s="42" t="s">
        <v>963</v>
      </c>
      <c r="B828" s="39">
        <f>SUM(B829:B838)</f>
        <v>6199</v>
      </c>
    </row>
    <row r="829" customHeight="1" spans="1:2">
      <c r="A829" s="43" t="s">
        <v>358</v>
      </c>
      <c r="B829" s="39">
        <v>249</v>
      </c>
    </row>
    <row r="830" customHeight="1" spans="1:2">
      <c r="A830" s="43" t="s">
        <v>359</v>
      </c>
      <c r="B830" s="39">
        <v>29</v>
      </c>
    </row>
    <row r="831" customHeight="1" spans="1:2">
      <c r="A831" s="43" t="s">
        <v>360</v>
      </c>
      <c r="B831" s="39"/>
    </row>
    <row r="832" customHeight="1" spans="1:2">
      <c r="A832" s="43" t="s">
        <v>964</v>
      </c>
      <c r="B832" s="39">
        <v>424</v>
      </c>
    </row>
    <row r="833" customHeight="1" spans="1:2">
      <c r="A833" s="43" t="s">
        <v>965</v>
      </c>
      <c r="B833" s="39"/>
    </row>
    <row r="834" customHeight="1" spans="1:2">
      <c r="A834" s="43" t="s">
        <v>966</v>
      </c>
      <c r="B834" s="39">
        <v>339</v>
      </c>
    </row>
    <row r="835" customHeight="1" spans="1:2">
      <c r="A835" s="43" t="s">
        <v>967</v>
      </c>
      <c r="B835" s="39"/>
    </row>
    <row r="836" customHeight="1" spans="1:2">
      <c r="A836" s="43" t="s">
        <v>968</v>
      </c>
      <c r="B836" s="39"/>
    </row>
    <row r="837" customHeight="1" spans="1:2">
      <c r="A837" s="43" t="s">
        <v>969</v>
      </c>
      <c r="B837" s="39"/>
    </row>
    <row r="838" customHeight="1" spans="1:2">
      <c r="A838" s="43" t="s">
        <v>970</v>
      </c>
      <c r="B838" s="39">
        <v>5158</v>
      </c>
    </row>
    <row r="839" customHeight="1" spans="1:2">
      <c r="A839" s="42" t="s">
        <v>971</v>
      </c>
      <c r="B839" s="39">
        <f>B840</f>
        <v>0</v>
      </c>
    </row>
    <row r="840" customHeight="1" spans="1:2">
      <c r="A840" s="43" t="s">
        <v>972</v>
      </c>
      <c r="B840" s="39"/>
    </row>
    <row r="841" customHeight="1" spans="1:2">
      <c r="A841" s="42" t="s">
        <v>973</v>
      </c>
      <c r="B841" s="39">
        <f>SUM(B842:B843)</f>
        <v>11105</v>
      </c>
    </row>
    <row r="842" customHeight="1" spans="1:2">
      <c r="A842" s="43" t="s">
        <v>974</v>
      </c>
      <c r="B842" s="39">
        <v>708</v>
      </c>
    </row>
    <row r="843" customHeight="1" spans="1:2">
      <c r="A843" s="43" t="s">
        <v>975</v>
      </c>
      <c r="B843" s="39">
        <v>10397</v>
      </c>
    </row>
    <row r="844" customHeight="1" spans="1:2">
      <c r="A844" s="42" t="s">
        <v>976</v>
      </c>
      <c r="B844" s="39">
        <f>B845</f>
        <v>976</v>
      </c>
    </row>
    <row r="845" customHeight="1" spans="1:2">
      <c r="A845" s="43" t="s">
        <v>977</v>
      </c>
      <c r="B845" s="39">
        <v>976</v>
      </c>
    </row>
    <row r="846" customHeight="1" spans="1:2">
      <c r="A846" s="42" t="s">
        <v>978</v>
      </c>
      <c r="B846" s="39">
        <f>B847</f>
        <v>0</v>
      </c>
    </row>
    <row r="847" customHeight="1" spans="1:2">
      <c r="A847" s="43" t="s">
        <v>979</v>
      </c>
      <c r="B847" s="39"/>
    </row>
    <row r="848" customHeight="1" spans="1:2">
      <c r="A848" s="42" t="s">
        <v>980</v>
      </c>
      <c r="B848" s="39">
        <f>B849</f>
        <v>1016</v>
      </c>
    </row>
    <row r="849" customHeight="1" spans="1:2">
      <c r="A849" s="43" t="s">
        <v>981</v>
      </c>
      <c r="B849" s="39">
        <v>1016</v>
      </c>
    </row>
    <row r="850" customHeight="1" spans="1:2">
      <c r="A850" s="42" t="s">
        <v>243</v>
      </c>
      <c r="B850" s="39">
        <f>SUM(B851,B877,B899,B927,B938,B945,B951,B954)</f>
        <v>71256</v>
      </c>
    </row>
    <row r="851" customHeight="1" spans="1:2">
      <c r="A851" s="42" t="s">
        <v>982</v>
      </c>
      <c r="B851" s="39">
        <f>SUM(B852:B876)</f>
        <v>38633</v>
      </c>
    </row>
    <row r="852" customHeight="1" spans="1:2">
      <c r="A852" s="43" t="s">
        <v>358</v>
      </c>
      <c r="B852" s="39">
        <v>181</v>
      </c>
    </row>
    <row r="853" customHeight="1" spans="1:2">
      <c r="A853" s="43" t="s">
        <v>359</v>
      </c>
      <c r="B853" s="39"/>
    </row>
    <row r="854" customHeight="1" spans="1:2">
      <c r="A854" s="43" t="s">
        <v>360</v>
      </c>
      <c r="B854" s="39"/>
    </row>
    <row r="855" customHeight="1" spans="1:2">
      <c r="A855" s="43" t="s">
        <v>367</v>
      </c>
      <c r="B855" s="39">
        <v>2048</v>
      </c>
    </row>
    <row r="856" customHeight="1" spans="1:2">
      <c r="A856" s="43" t="s">
        <v>983</v>
      </c>
      <c r="B856" s="39"/>
    </row>
    <row r="857" customHeight="1" spans="1:2">
      <c r="A857" s="43" t="s">
        <v>984</v>
      </c>
      <c r="B857" s="39">
        <v>54</v>
      </c>
    </row>
    <row r="858" customHeight="1" spans="1:2">
      <c r="A858" s="43" t="s">
        <v>985</v>
      </c>
      <c r="B858" s="39">
        <v>312</v>
      </c>
    </row>
    <row r="859" customHeight="1" spans="1:2">
      <c r="A859" s="43" t="s">
        <v>986</v>
      </c>
      <c r="B859" s="39"/>
    </row>
    <row r="860" customHeight="1" spans="1:2">
      <c r="A860" s="43" t="s">
        <v>987</v>
      </c>
      <c r="B860" s="39"/>
    </row>
    <row r="861" customHeight="1" spans="1:2">
      <c r="A861" s="43" t="s">
        <v>988</v>
      </c>
      <c r="B861" s="39"/>
    </row>
    <row r="862" customHeight="1" spans="1:2">
      <c r="A862" s="43" t="s">
        <v>989</v>
      </c>
      <c r="B862" s="39"/>
    </row>
    <row r="863" customHeight="1" spans="1:2">
      <c r="A863" s="43" t="s">
        <v>990</v>
      </c>
      <c r="B863" s="39"/>
    </row>
    <row r="864" customHeight="1" spans="1:2">
      <c r="A864" s="43" t="s">
        <v>991</v>
      </c>
      <c r="B864" s="39">
        <v>269</v>
      </c>
    </row>
    <row r="865" customHeight="1" spans="1:2">
      <c r="A865" s="43" t="s">
        <v>992</v>
      </c>
      <c r="B865" s="39"/>
    </row>
    <row r="866" customHeight="1" spans="1:2">
      <c r="A866" s="43" t="s">
        <v>993</v>
      </c>
      <c r="B866" s="39">
        <v>32</v>
      </c>
    </row>
    <row r="867" customHeight="1" spans="1:2">
      <c r="A867" s="43" t="s">
        <v>994</v>
      </c>
      <c r="B867" s="39">
        <v>17489</v>
      </c>
    </row>
    <row r="868" customHeight="1" spans="1:2">
      <c r="A868" s="43" t="s">
        <v>995</v>
      </c>
      <c r="B868" s="39">
        <v>235</v>
      </c>
    </row>
    <row r="869" customHeight="1" spans="1:2">
      <c r="A869" s="43" t="s">
        <v>996</v>
      </c>
      <c r="B869" s="39">
        <v>591</v>
      </c>
    </row>
    <row r="870" customHeight="1" spans="1:2">
      <c r="A870" s="43" t="s">
        <v>997</v>
      </c>
      <c r="B870" s="39">
        <v>208</v>
      </c>
    </row>
    <row r="871" customHeight="1" spans="1:2">
      <c r="A871" s="43" t="s">
        <v>998</v>
      </c>
      <c r="B871" s="39">
        <v>1422</v>
      </c>
    </row>
    <row r="872" customHeight="1" spans="1:2">
      <c r="A872" s="43" t="s">
        <v>999</v>
      </c>
      <c r="B872" s="39">
        <v>1465</v>
      </c>
    </row>
    <row r="873" customHeight="1" spans="1:2">
      <c r="A873" s="43" t="s">
        <v>1000</v>
      </c>
      <c r="B873" s="39"/>
    </row>
    <row r="874" customHeight="1" spans="1:2">
      <c r="A874" s="43" t="s">
        <v>1001</v>
      </c>
      <c r="B874" s="39"/>
    </row>
    <row r="875" customHeight="1" spans="1:2">
      <c r="A875" s="43" t="s">
        <v>1002</v>
      </c>
      <c r="B875" s="39">
        <v>10434</v>
      </c>
    </row>
    <row r="876" customHeight="1" spans="1:2">
      <c r="A876" s="43" t="s">
        <v>1003</v>
      </c>
      <c r="B876" s="39">
        <v>3893</v>
      </c>
    </row>
    <row r="877" customHeight="1" spans="1:2">
      <c r="A877" s="42" t="s">
        <v>1004</v>
      </c>
      <c r="B877" s="39">
        <f>SUM(B878:B898)</f>
        <v>510</v>
      </c>
    </row>
    <row r="878" customHeight="1" spans="1:2">
      <c r="A878" s="43" t="s">
        <v>358</v>
      </c>
      <c r="B878" s="39"/>
    </row>
    <row r="879" customHeight="1" spans="1:2">
      <c r="A879" s="43" t="s">
        <v>359</v>
      </c>
      <c r="B879" s="39"/>
    </row>
    <row r="880" customHeight="1" spans="1:2">
      <c r="A880" s="43" t="s">
        <v>360</v>
      </c>
      <c r="B880" s="39"/>
    </row>
    <row r="881" customHeight="1" spans="1:2">
      <c r="A881" s="43" t="s">
        <v>1005</v>
      </c>
      <c r="B881" s="39"/>
    </row>
    <row r="882" customHeight="1" spans="1:2">
      <c r="A882" s="43" t="s">
        <v>1006</v>
      </c>
      <c r="B882" s="39">
        <v>376</v>
      </c>
    </row>
    <row r="883" customHeight="1" spans="1:2">
      <c r="A883" s="43" t="s">
        <v>1007</v>
      </c>
      <c r="B883" s="39">
        <v>15</v>
      </c>
    </row>
    <row r="884" customHeight="1" spans="1:2">
      <c r="A884" s="43" t="s">
        <v>1008</v>
      </c>
      <c r="B884" s="39"/>
    </row>
    <row r="885" customHeight="1" spans="1:2">
      <c r="A885" s="43" t="s">
        <v>1009</v>
      </c>
      <c r="B885" s="39">
        <v>39</v>
      </c>
    </row>
    <row r="886" customHeight="1" spans="1:2">
      <c r="A886" s="43" t="s">
        <v>1010</v>
      </c>
      <c r="B886" s="39">
        <v>3</v>
      </c>
    </row>
    <row r="887" customHeight="1" spans="1:2">
      <c r="A887" s="43" t="s">
        <v>1011</v>
      </c>
      <c r="B887" s="39"/>
    </row>
    <row r="888" customHeight="1" spans="1:2">
      <c r="A888" s="43" t="s">
        <v>1012</v>
      </c>
      <c r="B888" s="39"/>
    </row>
    <row r="889" customHeight="1" spans="1:2">
      <c r="A889" s="43" t="s">
        <v>1013</v>
      </c>
      <c r="B889" s="39"/>
    </row>
    <row r="890" customHeight="1" spans="1:2">
      <c r="A890" s="43" t="s">
        <v>1014</v>
      </c>
      <c r="B890" s="39"/>
    </row>
    <row r="891" customHeight="1" spans="1:2">
      <c r="A891" s="43" t="s">
        <v>1015</v>
      </c>
      <c r="B891" s="39"/>
    </row>
    <row r="892" customHeight="1" spans="1:2">
      <c r="A892" s="43" t="s">
        <v>1016</v>
      </c>
      <c r="B892" s="39"/>
    </row>
    <row r="893" customHeight="1" spans="1:2">
      <c r="A893" s="43" t="s">
        <v>1017</v>
      </c>
      <c r="B893" s="39"/>
    </row>
    <row r="894" customHeight="1" spans="1:2">
      <c r="A894" s="43" t="s">
        <v>1018</v>
      </c>
      <c r="B894" s="39"/>
    </row>
    <row r="895" customHeight="1" spans="1:2">
      <c r="A895" s="43" t="s">
        <v>1019</v>
      </c>
      <c r="B895" s="39">
        <v>69</v>
      </c>
    </row>
    <row r="896" customHeight="1" spans="1:2">
      <c r="A896" s="43" t="s">
        <v>1020</v>
      </c>
      <c r="B896" s="39"/>
    </row>
    <row r="897" customHeight="1" spans="1:2">
      <c r="A897" s="43" t="s">
        <v>989</v>
      </c>
      <c r="B897" s="39"/>
    </row>
    <row r="898" customHeight="1" spans="1:2">
      <c r="A898" s="43" t="s">
        <v>1021</v>
      </c>
      <c r="B898" s="39">
        <v>8</v>
      </c>
    </row>
    <row r="899" customHeight="1" spans="1:2">
      <c r="A899" s="42" t="s">
        <v>1022</v>
      </c>
      <c r="B899" s="39">
        <f>SUM(B900:B926)</f>
        <v>13200</v>
      </c>
    </row>
    <row r="900" customHeight="1" spans="1:2">
      <c r="A900" s="43" t="s">
        <v>358</v>
      </c>
      <c r="B900" s="39">
        <v>112</v>
      </c>
    </row>
    <row r="901" customHeight="1" spans="1:2">
      <c r="A901" s="43" t="s">
        <v>359</v>
      </c>
      <c r="B901" s="39"/>
    </row>
    <row r="902" customHeight="1" spans="1:2">
      <c r="A902" s="43" t="s">
        <v>360</v>
      </c>
      <c r="B902" s="39"/>
    </row>
    <row r="903" customHeight="1" spans="1:2">
      <c r="A903" s="43" t="s">
        <v>1023</v>
      </c>
      <c r="B903" s="39">
        <v>847</v>
      </c>
    </row>
    <row r="904" customHeight="1" spans="1:2">
      <c r="A904" s="43" t="s">
        <v>1024</v>
      </c>
      <c r="B904" s="39">
        <v>399</v>
      </c>
    </row>
    <row r="905" customHeight="1" spans="1:2">
      <c r="A905" s="43" t="s">
        <v>1025</v>
      </c>
      <c r="B905" s="39">
        <v>317</v>
      </c>
    </row>
    <row r="906" customHeight="1" spans="1:2">
      <c r="A906" s="43" t="s">
        <v>1026</v>
      </c>
      <c r="B906" s="39"/>
    </row>
    <row r="907" customHeight="1" spans="1:2">
      <c r="A907" s="43" t="s">
        <v>1027</v>
      </c>
      <c r="B907" s="39"/>
    </row>
    <row r="908" customHeight="1" spans="1:2">
      <c r="A908" s="43" t="s">
        <v>1028</v>
      </c>
      <c r="B908" s="39"/>
    </row>
    <row r="909" customHeight="1" spans="1:2">
      <c r="A909" s="43" t="s">
        <v>1029</v>
      </c>
      <c r="B909" s="39"/>
    </row>
    <row r="910" customHeight="1" spans="1:2">
      <c r="A910" s="43" t="s">
        <v>1030</v>
      </c>
      <c r="B910" s="39">
        <v>94</v>
      </c>
    </row>
    <row r="911" customHeight="1" spans="1:2">
      <c r="A911" s="43" t="s">
        <v>1031</v>
      </c>
      <c r="B911" s="39">
        <v>1</v>
      </c>
    </row>
    <row r="912" customHeight="1" spans="1:2">
      <c r="A912" s="43" t="s">
        <v>1032</v>
      </c>
      <c r="B912" s="39"/>
    </row>
    <row r="913" customHeight="1" spans="1:2">
      <c r="A913" s="43" t="s">
        <v>1033</v>
      </c>
      <c r="B913" s="39">
        <v>1769</v>
      </c>
    </row>
    <row r="914" customHeight="1" spans="1:2">
      <c r="A914" s="43" t="s">
        <v>1034</v>
      </c>
      <c r="B914" s="39"/>
    </row>
    <row r="915" customHeight="1" spans="1:2">
      <c r="A915" s="43" t="s">
        <v>1035</v>
      </c>
      <c r="B915" s="39">
        <v>1468</v>
      </c>
    </row>
    <row r="916" customHeight="1" spans="1:2">
      <c r="A916" s="43" t="s">
        <v>1036</v>
      </c>
      <c r="B916" s="39"/>
    </row>
    <row r="917" customHeight="1" spans="1:2">
      <c r="A917" s="43" t="s">
        <v>1037</v>
      </c>
      <c r="B917" s="39"/>
    </row>
    <row r="918" customHeight="1" spans="1:2">
      <c r="A918" s="43" t="s">
        <v>1038</v>
      </c>
      <c r="B918" s="39">
        <v>671</v>
      </c>
    </row>
    <row r="919" customHeight="1" spans="1:2">
      <c r="A919" s="43" t="s">
        <v>1039</v>
      </c>
      <c r="B919" s="39">
        <v>10</v>
      </c>
    </row>
    <row r="920" customHeight="1" spans="1:2">
      <c r="A920" s="43" t="s">
        <v>1040</v>
      </c>
      <c r="B920" s="39"/>
    </row>
    <row r="921" customHeight="1" spans="1:2">
      <c r="A921" s="43" t="s">
        <v>1016</v>
      </c>
      <c r="B921" s="39"/>
    </row>
    <row r="922" customHeight="1" spans="1:2">
      <c r="A922" s="43" t="s">
        <v>1041</v>
      </c>
      <c r="B922" s="39"/>
    </row>
    <row r="923" customHeight="1" spans="1:2">
      <c r="A923" s="43" t="s">
        <v>1042</v>
      </c>
      <c r="B923" s="39">
        <v>138</v>
      </c>
    </row>
    <row r="924" customHeight="1" spans="1:2">
      <c r="A924" s="43" t="s">
        <v>1043</v>
      </c>
      <c r="B924" s="39"/>
    </row>
    <row r="925" customHeight="1" spans="1:2">
      <c r="A925" s="43" t="s">
        <v>1044</v>
      </c>
      <c r="B925" s="39"/>
    </row>
    <row r="926" customHeight="1" spans="1:2">
      <c r="A926" s="43" t="s">
        <v>1045</v>
      </c>
      <c r="B926" s="39">
        <v>7374</v>
      </c>
    </row>
    <row r="927" customHeight="1" spans="1:2">
      <c r="A927" s="42" t="s">
        <v>1046</v>
      </c>
      <c r="B927" s="39">
        <f>SUM(B928:B937)</f>
        <v>3103</v>
      </c>
    </row>
    <row r="928" customHeight="1" spans="1:2">
      <c r="A928" s="43" t="s">
        <v>358</v>
      </c>
      <c r="B928" s="39"/>
    </row>
    <row r="929" customHeight="1" spans="1:2">
      <c r="A929" s="43" t="s">
        <v>359</v>
      </c>
      <c r="B929" s="39"/>
    </row>
    <row r="930" customHeight="1" spans="1:2">
      <c r="A930" s="43" t="s">
        <v>360</v>
      </c>
      <c r="B930" s="39"/>
    </row>
    <row r="931" customHeight="1" spans="1:2">
      <c r="A931" s="43" t="s">
        <v>1047</v>
      </c>
      <c r="B931" s="39">
        <v>575</v>
      </c>
    </row>
    <row r="932" customHeight="1" spans="1:2">
      <c r="A932" s="43" t="s">
        <v>1048</v>
      </c>
      <c r="B932" s="39">
        <v>652</v>
      </c>
    </row>
    <row r="933" customHeight="1" spans="1:2">
      <c r="A933" s="43" t="s">
        <v>1049</v>
      </c>
      <c r="B933" s="39">
        <v>111</v>
      </c>
    </row>
    <row r="934" customHeight="1" spans="1:2">
      <c r="A934" s="43" t="s">
        <v>1050</v>
      </c>
      <c r="B934" s="39"/>
    </row>
    <row r="935" customHeight="1" spans="1:2">
      <c r="A935" s="43" t="s">
        <v>1051</v>
      </c>
      <c r="B935" s="39"/>
    </row>
    <row r="936" customHeight="1" spans="1:2">
      <c r="A936" s="43" t="s">
        <v>367</v>
      </c>
      <c r="B936" s="39">
        <v>80</v>
      </c>
    </row>
    <row r="937" customHeight="1" spans="1:2">
      <c r="A937" s="43" t="s">
        <v>1052</v>
      </c>
      <c r="B937" s="39">
        <v>1685</v>
      </c>
    </row>
    <row r="938" customHeight="1" spans="1:2">
      <c r="A938" s="42" t="s">
        <v>1053</v>
      </c>
      <c r="B938" s="39">
        <f>SUM(B939:B944)</f>
        <v>7568</v>
      </c>
    </row>
    <row r="939" customHeight="1" spans="1:2">
      <c r="A939" s="43" t="s">
        <v>1054</v>
      </c>
      <c r="B939" s="39">
        <v>3146</v>
      </c>
    </row>
    <row r="940" customHeight="1" spans="1:2">
      <c r="A940" s="43" t="s">
        <v>1055</v>
      </c>
      <c r="B940" s="39"/>
    </row>
    <row r="941" customHeight="1" spans="1:2">
      <c r="A941" s="43" t="s">
        <v>1056</v>
      </c>
      <c r="B941" s="39">
        <v>2266</v>
      </c>
    </row>
    <row r="942" customHeight="1" spans="1:2">
      <c r="A942" s="43" t="s">
        <v>1057</v>
      </c>
      <c r="B942" s="39">
        <v>584</v>
      </c>
    </row>
    <row r="943" customHeight="1" spans="1:2">
      <c r="A943" s="43" t="s">
        <v>1058</v>
      </c>
      <c r="B943" s="39">
        <v>1353</v>
      </c>
    </row>
    <row r="944" customHeight="1" spans="1:2">
      <c r="A944" s="43" t="s">
        <v>1059</v>
      </c>
      <c r="B944" s="39">
        <v>219</v>
      </c>
    </row>
    <row r="945" customHeight="1" spans="1:2">
      <c r="A945" s="42" t="s">
        <v>1060</v>
      </c>
      <c r="B945" s="39">
        <f>SUM(B946:B950)</f>
        <v>1201</v>
      </c>
    </row>
    <row r="946" customHeight="1" spans="1:2">
      <c r="A946" s="43" t="s">
        <v>1061</v>
      </c>
      <c r="B946" s="39"/>
    </row>
    <row r="947" customHeight="1" spans="1:2">
      <c r="A947" s="43" t="s">
        <v>1062</v>
      </c>
      <c r="B947" s="39">
        <v>841</v>
      </c>
    </row>
    <row r="948" customHeight="1" spans="1:2">
      <c r="A948" s="43" t="s">
        <v>1063</v>
      </c>
      <c r="B948" s="39">
        <v>335</v>
      </c>
    </row>
    <row r="949" customHeight="1" spans="1:2">
      <c r="A949" s="43" t="s">
        <v>1064</v>
      </c>
      <c r="B949" s="39"/>
    </row>
    <row r="950" customHeight="1" spans="1:2">
      <c r="A950" s="43" t="s">
        <v>1065</v>
      </c>
      <c r="B950" s="39">
        <v>25</v>
      </c>
    </row>
    <row r="951" customHeight="1" spans="1:2">
      <c r="A951" s="42" t="s">
        <v>1066</v>
      </c>
      <c r="B951" s="39">
        <f>SUM(B952:B953)</f>
        <v>6719</v>
      </c>
    </row>
    <row r="952" customHeight="1" spans="1:2">
      <c r="A952" s="43" t="s">
        <v>1067</v>
      </c>
      <c r="B952" s="39"/>
    </row>
    <row r="953" customHeight="1" spans="1:2">
      <c r="A953" s="43" t="s">
        <v>1068</v>
      </c>
      <c r="B953" s="39">
        <v>6719</v>
      </c>
    </row>
    <row r="954" customHeight="1" spans="1:2">
      <c r="A954" s="42" t="s">
        <v>1069</v>
      </c>
      <c r="B954" s="39">
        <f>B955+B956</f>
        <v>322</v>
      </c>
    </row>
    <row r="955" customHeight="1" spans="1:2">
      <c r="A955" s="43" t="s">
        <v>1070</v>
      </c>
      <c r="B955" s="39"/>
    </row>
    <row r="956" customHeight="1" spans="1:2">
      <c r="A956" s="43" t="s">
        <v>1071</v>
      </c>
      <c r="B956" s="39">
        <v>322</v>
      </c>
    </row>
    <row r="957" customHeight="1" spans="1:2">
      <c r="A957" s="42" t="s">
        <v>244</v>
      </c>
      <c r="B957" s="39">
        <f>SUM(B958,B980,B990,B1000,B1007,B1012)</f>
        <v>29619</v>
      </c>
    </row>
    <row r="958" customHeight="1" spans="1:2">
      <c r="A958" s="42" t="s">
        <v>1072</v>
      </c>
      <c r="B958" s="39">
        <f>SUM(B959:B979)</f>
        <v>24531</v>
      </c>
    </row>
    <row r="959" customHeight="1" spans="1:2">
      <c r="A959" s="43" t="s">
        <v>358</v>
      </c>
      <c r="B959" s="39">
        <v>264</v>
      </c>
    </row>
    <row r="960" customHeight="1" spans="1:2">
      <c r="A960" s="43" t="s">
        <v>359</v>
      </c>
      <c r="B960" s="39">
        <v>130</v>
      </c>
    </row>
    <row r="961" customHeight="1" spans="1:2">
      <c r="A961" s="43" t="s">
        <v>360</v>
      </c>
      <c r="B961" s="39"/>
    </row>
    <row r="962" customHeight="1" spans="1:2">
      <c r="A962" s="43" t="s">
        <v>1073</v>
      </c>
      <c r="B962" s="39">
        <v>19000</v>
      </c>
    </row>
    <row r="963" customHeight="1" spans="1:2">
      <c r="A963" s="43" t="s">
        <v>1074</v>
      </c>
      <c r="B963" s="39"/>
    </row>
    <row r="964" customHeight="1" spans="1:2">
      <c r="A964" s="43" t="s">
        <v>1075</v>
      </c>
      <c r="B964" s="39"/>
    </row>
    <row r="965" customHeight="1" spans="1:2">
      <c r="A965" s="43" t="s">
        <v>1076</v>
      </c>
      <c r="B965" s="39"/>
    </row>
    <row r="966" customHeight="1" spans="1:2">
      <c r="A966" s="43" t="s">
        <v>1077</v>
      </c>
      <c r="B966" s="39"/>
    </row>
    <row r="967" customHeight="1" spans="1:2">
      <c r="A967" s="43" t="s">
        <v>1078</v>
      </c>
      <c r="B967" s="39"/>
    </row>
    <row r="968" customHeight="1" spans="1:2">
      <c r="A968" s="43" t="s">
        <v>1079</v>
      </c>
      <c r="B968" s="39"/>
    </row>
    <row r="969" customHeight="1" spans="1:2">
      <c r="A969" s="43" t="s">
        <v>1080</v>
      </c>
      <c r="B969" s="39"/>
    </row>
    <row r="970" customHeight="1" spans="1:2">
      <c r="A970" s="43" t="s">
        <v>1081</v>
      </c>
      <c r="B970" s="39"/>
    </row>
    <row r="971" customHeight="1" spans="1:2">
      <c r="A971" s="43" t="s">
        <v>1082</v>
      </c>
      <c r="B971" s="39"/>
    </row>
    <row r="972" customHeight="1" spans="1:2">
      <c r="A972" s="43" t="s">
        <v>1083</v>
      </c>
      <c r="B972" s="39"/>
    </row>
    <row r="973" customHeight="1" spans="1:2">
      <c r="A973" s="43" t="s">
        <v>1084</v>
      </c>
      <c r="B973" s="39"/>
    </row>
    <row r="974" customHeight="1" spans="1:2">
      <c r="A974" s="43" t="s">
        <v>1085</v>
      </c>
      <c r="B974" s="39"/>
    </row>
    <row r="975" customHeight="1" spans="1:2">
      <c r="A975" s="43" t="s">
        <v>1086</v>
      </c>
      <c r="B975" s="39"/>
    </row>
    <row r="976" customHeight="1" spans="1:2">
      <c r="A976" s="43" t="s">
        <v>1087</v>
      </c>
      <c r="B976" s="39"/>
    </row>
    <row r="977" customHeight="1" spans="1:2">
      <c r="A977" s="43" t="s">
        <v>1088</v>
      </c>
      <c r="B977" s="39"/>
    </row>
    <row r="978" customHeight="1" spans="1:2">
      <c r="A978" s="43" t="s">
        <v>1089</v>
      </c>
      <c r="B978" s="39"/>
    </row>
    <row r="979" customHeight="1" spans="1:2">
      <c r="A979" s="43" t="s">
        <v>1090</v>
      </c>
      <c r="B979" s="39">
        <v>5137</v>
      </c>
    </row>
    <row r="980" customHeight="1" spans="1:2">
      <c r="A980" s="42" t="s">
        <v>1091</v>
      </c>
      <c r="B980" s="39">
        <f>SUM(B981:B989)</f>
        <v>0</v>
      </c>
    </row>
    <row r="981" customHeight="1" spans="1:2">
      <c r="A981" s="43" t="s">
        <v>358</v>
      </c>
      <c r="B981" s="39"/>
    </row>
    <row r="982" customHeight="1" spans="1:2">
      <c r="A982" s="43" t="s">
        <v>359</v>
      </c>
      <c r="B982" s="39"/>
    </row>
    <row r="983" customHeight="1" spans="1:2">
      <c r="A983" s="43" t="s">
        <v>360</v>
      </c>
      <c r="B983" s="39"/>
    </row>
    <row r="984" customHeight="1" spans="1:2">
      <c r="A984" s="43" t="s">
        <v>1092</v>
      </c>
      <c r="B984" s="39"/>
    </row>
    <row r="985" customHeight="1" spans="1:2">
      <c r="A985" s="43" t="s">
        <v>1093</v>
      </c>
      <c r="B985" s="39"/>
    </row>
    <row r="986" customHeight="1" spans="1:2">
      <c r="A986" s="43" t="s">
        <v>1094</v>
      </c>
      <c r="B986" s="39"/>
    </row>
    <row r="987" customHeight="1" spans="1:2">
      <c r="A987" s="43" t="s">
        <v>1095</v>
      </c>
      <c r="B987" s="39"/>
    </row>
    <row r="988" customHeight="1" spans="1:2">
      <c r="A988" s="43" t="s">
        <v>1096</v>
      </c>
      <c r="B988" s="39"/>
    </row>
    <row r="989" customHeight="1" spans="1:2">
      <c r="A989" s="43" t="s">
        <v>1097</v>
      </c>
      <c r="B989" s="39"/>
    </row>
    <row r="990" customHeight="1" spans="1:2">
      <c r="A990" s="42" t="s">
        <v>1098</v>
      </c>
      <c r="B990" s="39">
        <f>SUM(B991:B999)</f>
        <v>0</v>
      </c>
    </row>
    <row r="991" customHeight="1" spans="1:2">
      <c r="A991" s="43" t="s">
        <v>358</v>
      </c>
      <c r="B991" s="39"/>
    </row>
    <row r="992" customHeight="1" spans="1:2">
      <c r="A992" s="43" t="s">
        <v>359</v>
      </c>
      <c r="B992" s="39"/>
    </row>
    <row r="993" customHeight="1" spans="1:2">
      <c r="A993" s="43" t="s">
        <v>360</v>
      </c>
      <c r="B993" s="39"/>
    </row>
    <row r="994" customHeight="1" spans="1:2">
      <c r="A994" s="43" t="s">
        <v>1099</v>
      </c>
      <c r="B994" s="39"/>
    </row>
    <row r="995" customHeight="1" spans="1:2">
      <c r="A995" s="43" t="s">
        <v>1100</v>
      </c>
      <c r="B995" s="39"/>
    </row>
    <row r="996" customHeight="1" spans="1:2">
      <c r="A996" s="43" t="s">
        <v>1101</v>
      </c>
      <c r="B996" s="39"/>
    </row>
    <row r="997" customHeight="1" spans="1:2">
      <c r="A997" s="43" t="s">
        <v>1102</v>
      </c>
      <c r="B997" s="39"/>
    </row>
    <row r="998" customHeight="1" spans="1:2">
      <c r="A998" s="43" t="s">
        <v>1103</v>
      </c>
      <c r="B998" s="39"/>
    </row>
    <row r="999" customHeight="1" spans="1:2">
      <c r="A999" s="43" t="s">
        <v>1104</v>
      </c>
      <c r="B999" s="39"/>
    </row>
    <row r="1000" customHeight="1" spans="1:2">
      <c r="A1000" s="42" t="s">
        <v>1105</v>
      </c>
      <c r="B1000" s="39">
        <f>SUM(B1001:B1006)</f>
        <v>0</v>
      </c>
    </row>
    <row r="1001" customHeight="1" spans="1:2">
      <c r="A1001" s="43" t="s">
        <v>358</v>
      </c>
      <c r="B1001" s="39"/>
    </row>
    <row r="1002" customHeight="1" spans="1:2">
      <c r="A1002" s="43" t="s">
        <v>359</v>
      </c>
      <c r="B1002" s="39"/>
    </row>
    <row r="1003" customHeight="1" spans="1:2">
      <c r="A1003" s="43" t="s">
        <v>360</v>
      </c>
      <c r="B1003" s="39"/>
    </row>
    <row r="1004" customHeight="1" spans="1:2">
      <c r="A1004" s="43" t="s">
        <v>1096</v>
      </c>
      <c r="B1004" s="39"/>
    </row>
    <row r="1005" customHeight="1" spans="1:2">
      <c r="A1005" s="43" t="s">
        <v>1106</v>
      </c>
      <c r="B1005" s="39"/>
    </row>
    <row r="1006" customHeight="1" spans="1:2">
      <c r="A1006" s="43" t="s">
        <v>1107</v>
      </c>
      <c r="B1006" s="39"/>
    </row>
    <row r="1007" customHeight="1" spans="1:2">
      <c r="A1007" s="42" t="s">
        <v>1108</v>
      </c>
      <c r="B1007" s="39">
        <f>SUM(B1008:B1011)</f>
        <v>2971</v>
      </c>
    </row>
    <row r="1008" customHeight="1" spans="1:2">
      <c r="A1008" s="43" t="s">
        <v>1109</v>
      </c>
      <c r="B1008" s="39"/>
    </row>
    <row r="1009" customHeight="1" spans="1:2">
      <c r="A1009" s="43" t="s">
        <v>1110</v>
      </c>
      <c r="B1009" s="39">
        <v>2971</v>
      </c>
    </row>
    <row r="1010" customHeight="1" spans="1:2">
      <c r="A1010" s="43" t="s">
        <v>1111</v>
      </c>
      <c r="B1010" s="39"/>
    </row>
    <row r="1011" customHeight="1" spans="1:2">
      <c r="A1011" s="43" t="s">
        <v>1112</v>
      </c>
      <c r="B1011" s="39"/>
    </row>
    <row r="1012" customHeight="1" spans="1:2">
      <c r="A1012" s="42" t="s">
        <v>1113</v>
      </c>
      <c r="B1012" s="39">
        <f>SUM(B1013:B1014)</f>
        <v>2117</v>
      </c>
    </row>
    <row r="1013" customHeight="1" spans="1:2">
      <c r="A1013" s="43" t="s">
        <v>1114</v>
      </c>
      <c r="B1013" s="39">
        <v>78</v>
      </c>
    </row>
    <row r="1014" customHeight="1" spans="1:2">
      <c r="A1014" s="43" t="s">
        <v>1115</v>
      </c>
      <c r="B1014" s="39">
        <v>2039</v>
      </c>
    </row>
    <row r="1015" customHeight="1" spans="1:2">
      <c r="A1015" s="42" t="s">
        <v>245</v>
      </c>
      <c r="B1015" s="39">
        <f>SUM(B1016,B1026,B1042,B1047,B1058,B1065,B1073)</f>
        <v>29195</v>
      </c>
    </row>
    <row r="1016" customHeight="1" spans="1:2">
      <c r="A1016" s="42" t="s">
        <v>1116</v>
      </c>
      <c r="B1016" s="39">
        <f>SUM(B1017:B1025)</f>
        <v>0</v>
      </c>
    </row>
    <row r="1017" customHeight="1" spans="1:2">
      <c r="A1017" s="43" t="s">
        <v>358</v>
      </c>
      <c r="B1017" s="39"/>
    </row>
    <row r="1018" customHeight="1" spans="1:2">
      <c r="A1018" s="43" t="s">
        <v>359</v>
      </c>
      <c r="B1018" s="39"/>
    </row>
    <row r="1019" customHeight="1" spans="1:2">
      <c r="A1019" s="43" t="s">
        <v>360</v>
      </c>
      <c r="B1019" s="39"/>
    </row>
    <row r="1020" customHeight="1" spans="1:2">
      <c r="A1020" s="43" t="s">
        <v>1117</v>
      </c>
      <c r="B1020" s="39"/>
    </row>
    <row r="1021" customHeight="1" spans="1:2">
      <c r="A1021" s="43" t="s">
        <v>1118</v>
      </c>
      <c r="B1021" s="39"/>
    </row>
    <row r="1022" customHeight="1" spans="1:2">
      <c r="A1022" s="43" t="s">
        <v>1119</v>
      </c>
      <c r="B1022" s="39"/>
    </row>
    <row r="1023" customHeight="1" spans="1:2">
      <c r="A1023" s="43" t="s">
        <v>1120</v>
      </c>
      <c r="B1023" s="39"/>
    </row>
    <row r="1024" customHeight="1" spans="1:2">
      <c r="A1024" s="43" t="s">
        <v>1121</v>
      </c>
      <c r="B1024" s="39"/>
    </row>
    <row r="1025" customHeight="1" spans="1:2">
      <c r="A1025" s="43" t="s">
        <v>1122</v>
      </c>
      <c r="B1025" s="39"/>
    </row>
    <row r="1026" customHeight="1" spans="1:2">
      <c r="A1026" s="42" t="s">
        <v>1123</v>
      </c>
      <c r="B1026" s="39">
        <f>SUM(B1027:B1041)</f>
        <v>0</v>
      </c>
    </row>
    <row r="1027" customHeight="1" spans="1:2">
      <c r="A1027" s="43" t="s">
        <v>358</v>
      </c>
      <c r="B1027" s="39"/>
    </row>
    <row r="1028" customHeight="1" spans="1:2">
      <c r="A1028" s="43" t="s">
        <v>359</v>
      </c>
      <c r="B1028" s="39"/>
    </row>
    <row r="1029" customHeight="1" spans="1:2">
      <c r="A1029" s="43" t="s">
        <v>360</v>
      </c>
      <c r="B1029" s="39"/>
    </row>
    <row r="1030" customHeight="1" spans="1:2">
      <c r="A1030" s="43" t="s">
        <v>1124</v>
      </c>
      <c r="B1030" s="39"/>
    </row>
    <row r="1031" customHeight="1" spans="1:2">
      <c r="A1031" s="43" t="s">
        <v>1125</v>
      </c>
      <c r="B1031" s="39"/>
    </row>
    <row r="1032" customHeight="1" spans="1:2">
      <c r="A1032" s="43" t="s">
        <v>1126</v>
      </c>
      <c r="B1032" s="39"/>
    </row>
    <row r="1033" customHeight="1" spans="1:2">
      <c r="A1033" s="43" t="s">
        <v>1127</v>
      </c>
      <c r="B1033" s="39"/>
    </row>
    <row r="1034" customHeight="1" spans="1:2">
      <c r="A1034" s="43" t="s">
        <v>1128</v>
      </c>
      <c r="B1034" s="39"/>
    </row>
    <row r="1035" customHeight="1" spans="1:2">
      <c r="A1035" s="43" t="s">
        <v>1129</v>
      </c>
      <c r="B1035" s="39"/>
    </row>
    <row r="1036" customHeight="1" spans="1:2">
      <c r="A1036" s="43" t="s">
        <v>1130</v>
      </c>
      <c r="B1036" s="39"/>
    </row>
    <row r="1037" customHeight="1" spans="1:2">
      <c r="A1037" s="43" t="s">
        <v>1131</v>
      </c>
      <c r="B1037" s="39"/>
    </row>
    <row r="1038" customHeight="1" spans="1:2">
      <c r="A1038" s="43" t="s">
        <v>1132</v>
      </c>
      <c r="B1038" s="39"/>
    </row>
    <row r="1039" customHeight="1" spans="1:2">
      <c r="A1039" s="43" t="s">
        <v>1133</v>
      </c>
      <c r="B1039" s="39"/>
    </row>
    <row r="1040" customHeight="1" spans="1:2">
      <c r="A1040" s="43" t="s">
        <v>1134</v>
      </c>
      <c r="B1040" s="39"/>
    </row>
    <row r="1041" customHeight="1" spans="1:2">
      <c r="A1041" s="43" t="s">
        <v>1135</v>
      </c>
      <c r="B1041" s="39"/>
    </row>
    <row r="1042" customHeight="1" spans="1:2">
      <c r="A1042" s="42" t="s">
        <v>1136</v>
      </c>
      <c r="B1042" s="39">
        <f>SUM(B1043:B1046)</f>
        <v>0</v>
      </c>
    </row>
    <row r="1043" customHeight="1" spans="1:2">
      <c r="A1043" s="43" t="s">
        <v>358</v>
      </c>
      <c r="B1043" s="39"/>
    </row>
    <row r="1044" customHeight="1" spans="1:2">
      <c r="A1044" s="43" t="s">
        <v>359</v>
      </c>
      <c r="B1044" s="39"/>
    </row>
    <row r="1045" customHeight="1" spans="1:2">
      <c r="A1045" s="43" t="s">
        <v>360</v>
      </c>
      <c r="B1045" s="39"/>
    </row>
    <row r="1046" customHeight="1" spans="1:2">
      <c r="A1046" s="43" t="s">
        <v>1137</v>
      </c>
      <c r="B1046" s="39"/>
    </row>
    <row r="1047" customHeight="1" spans="1:2">
      <c r="A1047" s="42" t="s">
        <v>1138</v>
      </c>
      <c r="B1047" s="39">
        <f>SUM(B1048:B1057)</f>
        <v>438</v>
      </c>
    </row>
    <row r="1048" customHeight="1" spans="1:2">
      <c r="A1048" s="43" t="s">
        <v>358</v>
      </c>
      <c r="B1048" s="39">
        <v>198</v>
      </c>
    </row>
    <row r="1049" customHeight="1" spans="1:2">
      <c r="A1049" s="43" t="s">
        <v>359</v>
      </c>
      <c r="B1049" s="39"/>
    </row>
    <row r="1050" customHeight="1" spans="1:2">
      <c r="A1050" s="43" t="s">
        <v>360</v>
      </c>
      <c r="B1050" s="39"/>
    </row>
    <row r="1051" customHeight="1" spans="1:2">
      <c r="A1051" s="43" t="s">
        <v>1139</v>
      </c>
      <c r="B1051" s="39"/>
    </row>
    <row r="1052" customHeight="1" spans="1:2">
      <c r="A1052" s="43" t="s">
        <v>1140</v>
      </c>
      <c r="B1052" s="39"/>
    </row>
    <row r="1053" customHeight="1" spans="1:2">
      <c r="A1053" s="43" t="s">
        <v>1141</v>
      </c>
      <c r="B1053" s="39"/>
    </row>
    <row r="1054" customHeight="1" spans="1:2">
      <c r="A1054" s="43" t="s">
        <v>1142</v>
      </c>
      <c r="B1054" s="39"/>
    </row>
    <row r="1055" customHeight="1" spans="1:2">
      <c r="A1055" s="43" t="s">
        <v>1143</v>
      </c>
      <c r="B1055" s="39"/>
    </row>
    <row r="1056" customHeight="1" spans="1:2">
      <c r="A1056" s="43" t="s">
        <v>367</v>
      </c>
      <c r="B1056" s="39"/>
    </row>
    <row r="1057" customHeight="1" spans="1:2">
      <c r="A1057" s="43" t="s">
        <v>1144</v>
      </c>
      <c r="B1057" s="39">
        <v>240</v>
      </c>
    </row>
    <row r="1058" customHeight="1" spans="1:2">
      <c r="A1058" s="42" t="s">
        <v>1145</v>
      </c>
      <c r="B1058" s="39">
        <f>SUM(B1059:B1064)</f>
        <v>0</v>
      </c>
    </row>
    <row r="1059" customHeight="1" spans="1:2">
      <c r="A1059" s="43" t="s">
        <v>358</v>
      </c>
      <c r="B1059" s="39"/>
    </row>
    <row r="1060" customHeight="1" spans="1:2">
      <c r="A1060" s="43" t="s">
        <v>359</v>
      </c>
      <c r="B1060" s="39"/>
    </row>
    <row r="1061" customHeight="1" spans="1:2">
      <c r="A1061" s="43" t="s">
        <v>360</v>
      </c>
      <c r="B1061" s="39"/>
    </row>
    <row r="1062" customHeight="1" spans="1:2">
      <c r="A1062" s="43" t="s">
        <v>1146</v>
      </c>
      <c r="B1062" s="39"/>
    </row>
    <row r="1063" customHeight="1" spans="1:2">
      <c r="A1063" s="43" t="s">
        <v>1147</v>
      </c>
      <c r="B1063" s="39"/>
    </row>
    <row r="1064" customHeight="1" spans="1:2">
      <c r="A1064" s="43" t="s">
        <v>1148</v>
      </c>
      <c r="B1064" s="39"/>
    </row>
    <row r="1065" customHeight="1" spans="1:2">
      <c r="A1065" s="42" t="s">
        <v>1149</v>
      </c>
      <c r="B1065" s="39">
        <f>SUM(B1066:B1072)</f>
        <v>28757</v>
      </c>
    </row>
    <row r="1066" customHeight="1" spans="1:2">
      <c r="A1066" s="43" t="s">
        <v>358</v>
      </c>
      <c r="B1066" s="39"/>
    </row>
    <row r="1067" customHeight="1" spans="1:2">
      <c r="A1067" s="43" t="s">
        <v>359</v>
      </c>
      <c r="B1067" s="39"/>
    </row>
    <row r="1068" customHeight="1" spans="1:2">
      <c r="A1068" s="43" t="s">
        <v>360</v>
      </c>
      <c r="B1068" s="39"/>
    </row>
    <row r="1069" customHeight="1" spans="1:2">
      <c r="A1069" s="43" t="s">
        <v>1150</v>
      </c>
      <c r="B1069" s="39"/>
    </row>
    <row r="1070" customHeight="1" spans="1:2">
      <c r="A1070" s="43" t="s">
        <v>1151</v>
      </c>
      <c r="B1070" s="39"/>
    </row>
    <row r="1071" customHeight="1" spans="1:2">
      <c r="A1071" s="43" t="s">
        <v>1152</v>
      </c>
      <c r="B1071" s="39"/>
    </row>
    <row r="1072" customHeight="1" spans="1:2">
      <c r="A1072" s="43" t="s">
        <v>1153</v>
      </c>
      <c r="B1072" s="39">
        <v>28757</v>
      </c>
    </row>
    <row r="1073" customHeight="1" spans="1:2">
      <c r="A1073" s="42" t="s">
        <v>1154</v>
      </c>
      <c r="B1073" s="39">
        <f>SUM(B1074:B1078)</f>
        <v>0</v>
      </c>
    </row>
    <row r="1074" customHeight="1" spans="1:2">
      <c r="A1074" s="43" t="s">
        <v>1155</v>
      </c>
      <c r="B1074" s="39"/>
    </row>
    <row r="1075" customHeight="1" spans="1:2">
      <c r="A1075" s="43" t="s">
        <v>1156</v>
      </c>
      <c r="B1075" s="39"/>
    </row>
    <row r="1076" customHeight="1" spans="1:2">
      <c r="A1076" s="43" t="s">
        <v>1157</v>
      </c>
      <c r="B1076" s="39"/>
    </row>
    <row r="1077" customHeight="1" spans="1:2">
      <c r="A1077" s="43" t="s">
        <v>1158</v>
      </c>
      <c r="B1077" s="39"/>
    </row>
    <row r="1078" customHeight="1" spans="1:2">
      <c r="A1078" s="43" t="s">
        <v>1159</v>
      </c>
      <c r="B1078" s="39"/>
    </row>
    <row r="1079" customHeight="1" spans="1:2">
      <c r="A1079" s="42" t="s">
        <v>1160</v>
      </c>
      <c r="B1079" s="39">
        <f>SUM(B1080,B1090,B1096)</f>
        <v>705</v>
      </c>
    </row>
    <row r="1080" customHeight="1" spans="1:2">
      <c r="A1080" s="42" t="s">
        <v>1161</v>
      </c>
      <c r="B1080" s="39">
        <f>SUM(B1081:B1089)</f>
        <v>673</v>
      </c>
    </row>
    <row r="1081" customHeight="1" spans="1:2">
      <c r="A1081" s="43" t="s">
        <v>358</v>
      </c>
      <c r="B1081" s="39">
        <v>117</v>
      </c>
    </row>
    <row r="1082" customHeight="1" spans="1:2">
      <c r="A1082" s="43" t="s">
        <v>359</v>
      </c>
      <c r="B1082" s="39"/>
    </row>
    <row r="1083" customHeight="1" spans="1:2">
      <c r="A1083" s="43" t="s">
        <v>360</v>
      </c>
      <c r="B1083" s="39"/>
    </row>
    <row r="1084" customHeight="1" spans="1:2">
      <c r="A1084" s="43" t="s">
        <v>1162</v>
      </c>
      <c r="B1084" s="39"/>
    </row>
    <row r="1085" customHeight="1" spans="1:2">
      <c r="A1085" s="43" t="s">
        <v>1163</v>
      </c>
      <c r="B1085" s="39"/>
    </row>
    <row r="1086" customHeight="1" spans="1:2">
      <c r="A1086" s="43" t="s">
        <v>1164</v>
      </c>
      <c r="B1086" s="39"/>
    </row>
    <row r="1087" customHeight="1" spans="1:2">
      <c r="A1087" s="43" t="s">
        <v>1165</v>
      </c>
      <c r="B1087" s="39"/>
    </row>
    <row r="1088" customHeight="1" spans="1:2">
      <c r="A1088" s="43" t="s">
        <v>367</v>
      </c>
      <c r="B1088" s="39"/>
    </row>
    <row r="1089" customHeight="1" spans="1:2">
      <c r="A1089" s="43" t="s">
        <v>1166</v>
      </c>
      <c r="B1089" s="39">
        <v>556</v>
      </c>
    </row>
    <row r="1090" customHeight="1" spans="1:2">
      <c r="A1090" s="42" t="s">
        <v>1167</v>
      </c>
      <c r="B1090" s="39">
        <f>SUM(B1091:B1095)</f>
        <v>32</v>
      </c>
    </row>
    <row r="1091" customHeight="1" spans="1:2">
      <c r="A1091" s="43" t="s">
        <v>358</v>
      </c>
      <c r="B1091" s="39"/>
    </row>
    <row r="1092" customHeight="1" spans="1:2">
      <c r="A1092" s="43" t="s">
        <v>359</v>
      </c>
      <c r="B1092" s="39"/>
    </row>
    <row r="1093" customHeight="1" spans="1:2">
      <c r="A1093" s="43" t="s">
        <v>360</v>
      </c>
      <c r="B1093" s="39"/>
    </row>
    <row r="1094" customHeight="1" spans="1:2">
      <c r="A1094" s="43" t="s">
        <v>1168</v>
      </c>
      <c r="B1094" s="39"/>
    </row>
    <row r="1095" customHeight="1" spans="1:2">
      <c r="A1095" s="43" t="s">
        <v>1169</v>
      </c>
      <c r="B1095" s="39">
        <v>32</v>
      </c>
    </row>
    <row r="1096" customHeight="1" spans="1:2">
      <c r="A1096" s="42" t="s">
        <v>1170</v>
      </c>
      <c r="B1096" s="39">
        <f>SUM(B1097:B1098)</f>
        <v>0</v>
      </c>
    </row>
    <row r="1097" customHeight="1" spans="1:2">
      <c r="A1097" s="43" t="s">
        <v>1171</v>
      </c>
      <c r="B1097" s="39"/>
    </row>
    <row r="1098" customHeight="1" spans="1:2">
      <c r="A1098" s="43" t="s">
        <v>1172</v>
      </c>
      <c r="B1098" s="39"/>
    </row>
    <row r="1099" customHeight="1" spans="1:2">
      <c r="A1099" s="42" t="s">
        <v>1173</v>
      </c>
      <c r="B1099" s="39">
        <f>SUM(B1100,B1107,B1117,B1123,B1126)</f>
        <v>30</v>
      </c>
    </row>
    <row r="1100" customHeight="1" spans="1:2">
      <c r="A1100" s="42" t="s">
        <v>1174</v>
      </c>
      <c r="B1100" s="39">
        <f>SUM(B1101:B1106)</f>
        <v>0</v>
      </c>
    </row>
    <row r="1101" customHeight="1" spans="1:2">
      <c r="A1101" s="43" t="s">
        <v>358</v>
      </c>
      <c r="B1101" s="39"/>
    </row>
    <row r="1102" customHeight="1" spans="1:2">
      <c r="A1102" s="43" t="s">
        <v>359</v>
      </c>
      <c r="B1102" s="39"/>
    </row>
    <row r="1103" customHeight="1" spans="1:2">
      <c r="A1103" s="43" t="s">
        <v>360</v>
      </c>
      <c r="B1103" s="39"/>
    </row>
    <row r="1104" customHeight="1" spans="1:2">
      <c r="A1104" s="43" t="s">
        <v>1175</v>
      </c>
      <c r="B1104" s="39"/>
    </row>
    <row r="1105" customHeight="1" spans="1:2">
      <c r="A1105" s="43" t="s">
        <v>367</v>
      </c>
      <c r="B1105" s="39"/>
    </row>
    <row r="1106" customHeight="1" spans="1:2">
      <c r="A1106" s="43" t="s">
        <v>1176</v>
      </c>
      <c r="B1106" s="39"/>
    </row>
    <row r="1107" customHeight="1" spans="1:2">
      <c r="A1107" s="42" t="s">
        <v>1177</v>
      </c>
      <c r="B1107" s="39">
        <f>SUM(B1108:B1116)</f>
        <v>0</v>
      </c>
    </row>
    <row r="1108" customHeight="1" spans="1:2">
      <c r="A1108" s="43" t="s">
        <v>1178</v>
      </c>
      <c r="B1108" s="39"/>
    </row>
    <row r="1109" customHeight="1" spans="1:2">
      <c r="A1109" s="43" t="s">
        <v>1179</v>
      </c>
      <c r="B1109" s="39"/>
    </row>
    <row r="1110" customHeight="1" spans="1:2">
      <c r="A1110" s="43" t="s">
        <v>1180</v>
      </c>
      <c r="B1110" s="39"/>
    </row>
    <row r="1111" customHeight="1" spans="1:2">
      <c r="A1111" s="43" t="s">
        <v>1181</v>
      </c>
      <c r="B1111" s="39"/>
    </row>
    <row r="1112" customHeight="1" spans="1:2">
      <c r="A1112" s="43" t="s">
        <v>1182</v>
      </c>
      <c r="B1112" s="39"/>
    </row>
    <row r="1113" customHeight="1" spans="1:2">
      <c r="A1113" s="43" t="s">
        <v>1183</v>
      </c>
      <c r="B1113" s="39"/>
    </row>
    <row r="1114" customHeight="1" spans="1:2">
      <c r="A1114" s="43" t="s">
        <v>1184</v>
      </c>
      <c r="B1114" s="39"/>
    </row>
    <row r="1115" customHeight="1" spans="1:2">
      <c r="A1115" s="43" t="s">
        <v>1185</v>
      </c>
      <c r="B1115" s="39"/>
    </row>
    <row r="1116" customHeight="1" spans="1:2">
      <c r="A1116" s="43" t="s">
        <v>1186</v>
      </c>
      <c r="B1116" s="39"/>
    </row>
    <row r="1117" customHeight="1" spans="1:2">
      <c r="A1117" s="42" t="s">
        <v>1187</v>
      </c>
      <c r="B1117" s="39">
        <f>SUM(B1118:B1122)</f>
        <v>0</v>
      </c>
    </row>
    <row r="1118" customHeight="1" spans="1:2">
      <c r="A1118" s="43" t="s">
        <v>1188</v>
      </c>
      <c r="B1118" s="39"/>
    </row>
    <row r="1119" customHeight="1" spans="1:2">
      <c r="A1119" s="43" t="s">
        <v>1189</v>
      </c>
      <c r="B1119" s="39"/>
    </row>
    <row r="1120" customHeight="1" spans="1:2">
      <c r="A1120" s="43" t="s">
        <v>1190</v>
      </c>
      <c r="B1120" s="39"/>
    </row>
    <row r="1121" customHeight="1" spans="1:2">
      <c r="A1121" s="43" t="s">
        <v>1191</v>
      </c>
      <c r="B1121" s="39"/>
    </row>
    <row r="1122" customHeight="1" spans="1:2">
      <c r="A1122" s="43" t="s">
        <v>1192</v>
      </c>
      <c r="B1122" s="39"/>
    </row>
    <row r="1123" customHeight="1" spans="1:2">
      <c r="A1123" s="42" t="s">
        <v>1193</v>
      </c>
      <c r="B1123" s="39">
        <f>SUM(B1124:B1125)</f>
        <v>0</v>
      </c>
    </row>
    <row r="1124" customHeight="1" spans="1:2">
      <c r="A1124" s="43" t="s">
        <v>1194</v>
      </c>
      <c r="B1124" s="39"/>
    </row>
    <row r="1125" customHeight="1" spans="1:2">
      <c r="A1125" s="43" t="s">
        <v>1195</v>
      </c>
      <c r="B1125" s="39"/>
    </row>
    <row r="1126" customHeight="1" spans="1:2">
      <c r="A1126" s="42" t="s">
        <v>1196</v>
      </c>
      <c r="B1126" s="39">
        <f>SUM(B1127:B1128)</f>
        <v>30</v>
      </c>
    </row>
    <row r="1127" customHeight="1" spans="1:2">
      <c r="A1127" s="43" t="s">
        <v>1197</v>
      </c>
      <c r="B1127" s="39"/>
    </row>
    <row r="1128" customHeight="1" spans="1:2">
      <c r="A1128" s="43" t="s">
        <v>1198</v>
      </c>
      <c r="B1128" s="39">
        <v>30</v>
      </c>
    </row>
    <row r="1129" customHeight="1" spans="1:2">
      <c r="A1129" s="42" t="s">
        <v>1199</v>
      </c>
      <c r="B1129" s="39">
        <f>SUM(B1130:B1138)</f>
        <v>0</v>
      </c>
    </row>
    <row r="1130" customHeight="1" spans="1:2">
      <c r="A1130" s="42" t="s">
        <v>1200</v>
      </c>
      <c r="B1130" s="39"/>
    </row>
    <row r="1131" customHeight="1" spans="1:2">
      <c r="A1131" s="42" t="s">
        <v>1201</v>
      </c>
      <c r="B1131" s="39"/>
    </row>
    <row r="1132" customHeight="1" spans="1:2">
      <c r="A1132" s="42" t="s">
        <v>1202</v>
      </c>
      <c r="B1132" s="39"/>
    </row>
    <row r="1133" customHeight="1" spans="1:2">
      <c r="A1133" s="42" t="s">
        <v>1203</v>
      </c>
      <c r="B1133" s="39"/>
    </row>
    <row r="1134" customHeight="1" spans="1:2">
      <c r="A1134" s="42" t="s">
        <v>1204</v>
      </c>
      <c r="B1134" s="39"/>
    </row>
    <row r="1135" customHeight="1" spans="1:2">
      <c r="A1135" s="42" t="s">
        <v>982</v>
      </c>
      <c r="B1135" s="39"/>
    </row>
    <row r="1136" customHeight="1" spans="1:2">
      <c r="A1136" s="42" t="s">
        <v>1205</v>
      </c>
      <c r="B1136" s="39"/>
    </row>
    <row r="1137" customHeight="1" spans="1:2">
      <c r="A1137" s="42" t="s">
        <v>1206</v>
      </c>
      <c r="B1137" s="39"/>
    </row>
    <row r="1138" customHeight="1" spans="1:2">
      <c r="A1138" s="42" t="s">
        <v>126</v>
      </c>
      <c r="B1138" s="39"/>
    </row>
    <row r="1139" customHeight="1" spans="1:2">
      <c r="A1139" s="42" t="s">
        <v>1207</v>
      </c>
      <c r="B1139" s="39">
        <f>SUM(B1140,B1167,B1182)</f>
        <v>7945</v>
      </c>
    </row>
    <row r="1140" customHeight="1" spans="1:2">
      <c r="A1140" s="42" t="s">
        <v>1208</v>
      </c>
      <c r="B1140" s="39">
        <f>SUM(B1141:B1166)</f>
        <v>7859</v>
      </c>
    </row>
    <row r="1141" customHeight="1" spans="1:2">
      <c r="A1141" s="43" t="s">
        <v>358</v>
      </c>
      <c r="B1141" s="39">
        <v>289</v>
      </c>
    </row>
    <row r="1142" customHeight="1" spans="1:2">
      <c r="A1142" s="43" t="s">
        <v>359</v>
      </c>
      <c r="B1142" s="39"/>
    </row>
    <row r="1143" customHeight="1" spans="1:2">
      <c r="A1143" s="43" t="s">
        <v>360</v>
      </c>
      <c r="B1143" s="39"/>
    </row>
    <row r="1144" customHeight="1" spans="1:2">
      <c r="A1144" s="43" t="s">
        <v>1209</v>
      </c>
      <c r="B1144" s="39"/>
    </row>
    <row r="1145" customHeight="1" spans="1:2">
      <c r="A1145" s="43" t="s">
        <v>1210</v>
      </c>
      <c r="B1145" s="39">
        <v>80</v>
      </c>
    </row>
    <row r="1146" customHeight="1" spans="1:2">
      <c r="A1146" s="43" t="s">
        <v>1211</v>
      </c>
      <c r="B1146" s="39"/>
    </row>
    <row r="1147" customHeight="1" spans="1:2">
      <c r="A1147" s="43" t="s">
        <v>1212</v>
      </c>
      <c r="B1147" s="39"/>
    </row>
    <row r="1148" customHeight="1" spans="1:2">
      <c r="A1148" s="43" t="s">
        <v>1213</v>
      </c>
      <c r="B1148" s="39"/>
    </row>
    <row r="1149" customHeight="1" spans="1:2">
      <c r="A1149" s="43" t="s">
        <v>1214</v>
      </c>
      <c r="B1149" s="39"/>
    </row>
    <row r="1150" customHeight="1" spans="1:2">
      <c r="A1150" s="43" t="s">
        <v>1215</v>
      </c>
      <c r="B1150" s="39"/>
    </row>
    <row r="1151" customHeight="1" spans="1:2">
      <c r="A1151" s="43" t="s">
        <v>1216</v>
      </c>
      <c r="B1151" s="39"/>
    </row>
    <row r="1152" customHeight="1" spans="1:2">
      <c r="A1152" s="43" t="s">
        <v>1217</v>
      </c>
      <c r="B1152" s="39"/>
    </row>
    <row r="1153" customHeight="1" spans="1:2">
      <c r="A1153" s="43" t="s">
        <v>1218</v>
      </c>
      <c r="B1153" s="39"/>
    </row>
    <row r="1154" customHeight="1" spans="1:2">
      <c r="A1154" s="43" t="s">
        <v>1219</v>
      </c>
      <c r="B1154" s="39"/>
    </row>
    <row r="1155" customHeight="1" spans="1:2">
      <c r="A1155" s="43" t="s">
        <v>1220</v>
      </c>
      <c r="B1155" s="39"/>
    </row>
    <row r="1156" customHeight="1" spans="1:2">
      <c r="A1156" s="43" t="s">
        <v>1221</v>
      </c>
      <c r="B1156" s="39"/>
    </row>
    <row r="1157" customHeight="1" spans="1:2">
      <c r="A1157" s="43" t="s">
        <v>1222</v>
      </c>
      <c r="B1157" s="39"/>
    </row>
    <row r="1158" customHeight="1" spans="1:2">
      <c r="A1158" s="43" t="s">
        <v>1223</v>
      </c>
      <c r="B1158" s="39"/>
    </row>
    <row r="1159" customHeight="1" spans="1:2">
      <c r="A1159" s="43" t="s">
        <v>1224</v>
      </c>
      <c r="B1159" s="39"/>
    </row>
    <row r="1160" customHeight="1" spans="1:2">
      <c r="A1160" s="43" t="s">
        <v>1225</v>
      </c>
      <c r="B1160" s="39"/>
    </row>
    <row r="1161" customHeight="1" spans="1:2">
      <c r="A1161" s="43" t="s">
        <v>1226</v>
      </c>
      <c r="B1161" s="39"/>
    </row>
    <row r="1162" customHeight="1" spans="1:2">
      <c r="A1162" s="43" t="s">
        <v>1227</v>
      </c>
      <c r="B1162" s="39"/>
    </row>
    <row r="1163" customHeight="1" spans="1:2">
      <c r="A1163" s="43" t="s">
        <v>1228</v>
      </c>
      <c r="B1163" s="39"/>
    </row>
    <row r="1164" customHeight="1" spans="1:2">
      <c r="A1164" s="43" t="s">
        <v>1229</v>
      </c>
      <c r="B1164" s="39"/>
    </row>
    <row r="1165" customHeight="1" spans="1:2">
      <c r="A1165" s="43" t="s">
        <v>367</v>
      </c>
      <c r="B1165" s="39">
        <v>1234</v>
      </c>
    </row>
    <row r="1166" customHeight="1" spans="1:2">
      <c r="A1166" s="43" t="s">
        <v>1230</v>
      </c>
      <c r="B1166" s="39">
        <v>6256</v>
      </c>
    </row>
    <row r="1167" customHeight="1" spans="1:2">
      <c r="A1167" s="42" t="s">
        <v>1231</v>
      </c>
      <c r="B1167" s="39">
        <f>SUM(B1168:B1181)</f>
        <v>86</v>
      </c>
    </row>
    <row r="1168" customHeight="1" spans="1:2">
      <c r="A1168" s="43" t="s">
        <v>358</v>
      </c>
      <c r="B1168" s="39">
        <v>8</v>
      </c>
    </row>
    <row r="1169" customHeight="1" spans="1:2">
      <c r="A1169" s="43" t="s">
        <v>359</v>
      </c>
      <c r="B1169" s="39"/>
    </row>
    <row r="1170" customHeight="1" spans="1:2">
      <c r="A1170" s="43" t="s">
        <v>360</v>
      </c>
      <c r="B1170" s="39"/>
    </row>
    <row r="1171" customHeight="1" spans="1:2">
      <c r="A1171" s="43" t="s">
        <v>1232</v>
      </c>
      <c r="B1171" s="39"/>
    </row>
    <row r="1172" customHeight="1" spans="1:2">
      <c r="A1172" s="43" t="s">
        <v>1233</v>
      </c>
      <c r="B1172" s="39"/>
    </row>
    <row r="1173" customHeight="1" spans="1:2">
      <c r="A1173" s="43" t="s">
        <v>1234</v>
      </c>
      <c r="B1173" s="39"/>
    </row>
    <row r="1174" customHeight="1" spans="1:2">
      <c r="A1174" s="43" t="s">
        <v>1235</v>
      </c>
      <c r="B1174" s="39"/>
    </row>
    <row r="1175" customHeight="1" spans="1:2">
      <c r="A1175" s="43" t="s">
        <v>1236</v>
      </c>
      <c r="B1175" s="39">
        <v>62</v>
      </c>
    </row>
    <row r="1176" customHeight="1" spans="1:2">
      <c r="A1176" s="43" t="s">
        <v>1237</v>
      </c>
      <c r="B1176" s="39"/>
    </row>
    <row r="1177" customHeight="1" spans="1:2">
      <c r="A1177" s="43" t="s">
        <v>1238</v>
      </c>
      <c r="B1177" s="39"/>
    </row>
    <row r="1178" customHeight="1" spans="1:2">
      <c r="A1178" s="43" t="s">
        <v>1239</v>
      </c>
      <c r="B1178" s="39"/>
    </row>
    <row r="1179" customHeight="1" spans="1:2">
      <c r="A1179" s="43" t="s">
        <v>1240</v>
      </c>
      <c r="B1179" s="39"/>
    </row>
    <row r="1180" customHeight="1" spans="1:2">
      <c r="A1180" s="43" t="s">
        <v>1241</v>
      </c>
      <c r="B1180" s="39"/>
    </row>
    <row r="1181" customHeight="1" spans="1:2">
      <c r="A1181" s="43" t="s">
        <v>1242</v>
      </c>
      <c r="B1181" s="39">
        <v>16</v>
      </c>
    </row>
    <row r="1182" customHeight="1" spans="1:2">
      <c r="A1182" s="42" t="s">
        <v>1243</v>
      </c>
      <c r="B1182" s="39">
        <f>B1183</f>
        <v>0</v>
      </c>
    </row>
    <row r="1183" customHeight="1" spans="1:2">
      <c r="A1183" s="43" t="s">
        <v>1244</v>
      </c>
      <c r="B1183" s="39"/>
    </row>
    <row r="1184" customHeight="1" spans="1:2">
      <c r="A1184" s="42" t="s">
        <v>1245</v>
      </c>
      <c r="B1184" s="39">
        <f>SUM(B1185,B1197,B1201)</f>
        <v>16882</v>
      </c>
    </row>
    <row r="1185" customHeight="1" spans="1:2">
      <c r="A1185" s="42" t="s">
        <v>1246</v>
      </c>
      <c r="B1185" s="39">
        <f>SUM(B1186:B1196)</f>
        <v>10635</v>
      </c>
    </row>
    <row r="1186" customHeight="1" spans="1:2">
      <c r="A1186" s="43" t="s">
        <v>1247</v>
      </c>
      <c r="B1186" s="39"/>
    </row>
    <row r="1187" customHeight="1" spans="1:2">
      <c r="A1187" s="43" t="s">
        <v>1248</v>
      </c>
      <c r="B1187" s="39"/>
    </row>
    <row r="1188" customHeight="1" spans="1:2">
      <c r="A1188" s="43" t="s">
        <v>1249</v>
      </c>
      <c r="B1188" s="39">
        <v>8530</v>
      </c>
    </row>
    <row r="1189" customHeight="1" spans="1:2">
      <c r="A1189" s="43" t="s">
        <v>1250</v>
      </c>
      <c r="B1189" s="39"/>
    </row>
    <row r="1190" customHeight="1" spans="1:2">
      <c r="A1190" s="43" t="s">
        <v>1251</v>
      </c>
      <c r="B1190" s="39">
        <v>82</v>
      </c>
    </row>
    <row r="1191" customHeight="1" spans="1:2">
      <c r="A1191" s="43" t="s">
        <v>1252</v>
      </c>
      <c r="B1191" s="39"/>
    </row>
    <row r="1192" customHeight="1" spans="1:2">
      <c r="A1192" s="43" t="s">
        <v>1253</v>
      </c>
      <c r="B1192" s="39"/>
    </row>
    <row r="1193" customHeight="1" spans="1:2">
      <c r="A1193" s="43" t="s">
        <v>1254</v>
      </c>
      <c r="B1193" s="39">
        <v>2023</v>
      </c>
    </row>
    <row r="1194" customHeight="1" spans="1:2">
      <c r="A1194" s="43" t="s">
        <v>1255</v>
      </c>
      <c r="B1194" s="39"/>
    </row>
    <row r="1195" customHeight="1" spans="1:2">
      <c r="A1195" s="43" t="s">
        <v>1256</v>
      </c>
      <c r="B1195" s="39"/>
    </row>
    <row r="1196" customHeight="1" spans="1:2">
      <c r="A1196" s="43" t="s">
        <v>1257</v>
      </c>
      <c r="B1196" s="39"/>
    </row>
    <row r="1197" customHeight="1" spans="1:2">
      <c r="A1197" s="42" t="s">
        <v>1258</v>
      </c>
      <c r="B1197" s="39">
        <f>SUM(B1198:B1200)</f>
        <v>6052</v>
      </c>
    </row>
    <row r="1198" customHeight="1" spans="1:2">
      <c r="A1198" s="43" t="s">
        <v>1259</v>
      </c>
      <c r="B1198" s="39">
        <v>6052</v>
      </c>
    </row>
    <row r="1199" customHeight="1" spans="1:2">
      <c r="A1199" s="43" t="s">
        <v>1260</v>
      </c>
      <c r="B1199" s="39"/>
    </row>
    <row r="1200" customHeight="1" spans="1:2">
      <c r="A1200" s="43" t="s">
        <v>1261</v>
      </c>
      <c r="B1200" s="39"/>
    </row>
    <row r="1201" customHeight="1" spans="1:2">
      <c r="A1201" s="42" t="s">
        <v>1262</v>
      </c>
      <c r="B1201" s="39">
        <f>SUM(B1202:B1204)</f>
        <v>195</v>
      </c>
    </row>
    <row r="1202" customHeight="1" spans="1:2">
      <c r="A1202" s="43" t="s">
        <v>1263</v>
      </c>
      <c r="B1202" s="39"/>
    </row>
    <row r="1203" customHeight="1" spans="1:2">
      <c r="A1203" s="43" t="s">
        <v>1264</v>
      </c>
      <c r="B1203" s="39"/>
    </row>
    <row r="1204" customHeight="1" spans="1:2">
      <c r="A1204" s="43" t="s">
        <v>1265</v>
      </c>
      <c r="B1204" s="39">
        <v>195</v>
      </c>
    </row>
    <row r="1205" customHeight="1" spans="1:2">
      <c r="A1205" s="42" t="s">
        <v>1266</v>
      </c>
      <c r="B1205" s="39">
        <f>SUM(B1206,B1224,B1230,B1236)</f>
        <v>22</v>
      </c>
    </row>
    <row r="1206" customHeight="1" spans="1:2">
      <c r="A1206" s="42" t="s">
        <v>1267</v>
      </c>
      <c r="B1206" s="39">
        <f>SUM(B1207:B1223)</f>
        <v>22</v>
      </c>
    </row>
    <row r="1207" customHeight="1" spans="1:2">
      <c r="A1207" s="43" t="s">
        <v>358</v>
      </c>
      <c r="B1207" s="39"/>
    </row>
    <row r="1208" customHeight="1" spans="1:2">
      <c r="A1208" s="43" t="s">
        <v>359</v>
      </c>
      <c r="B1208" s="39"/>
    </row>
    <row r="1209" customHeight="1" spans="1:2">
      <c r="A1209" s="43" t="s">
        <v>360</v>
      </c>
      <c r="B1209" s="39"/>
    </row>
    <row r="1210" customHeight="1" spans="1:2">
      <c r="A1210" s="43" t="s">
        <v>1268</v>
      </c>
      <c r="B1210" s="39"/>
    </row>
    <row r="1211" customHeight="1" spans="1:2">
      <c r="A1211" s="43" t="s">
        <v>1269</v>
      </c>
      <c r="B1211" s="39"/>
    </row>
    <row r="1212" customHeight="1" spans="1:2">
      <c r="A1212" s="43" t="s">
        <v>1270</v>
      </c>
      <c r="B1212" s="39"/>
    </row>
    <row r="1213" customHeight="1" spans="1:2">
      <c r="A1213" s="43" t="s">
        <v>1271</v>
      </c>
      <c r="B1213" s="39"/>
    </row>
    <row r="1214" customHeight="1" spans="1:2">
      <c r="A1214" s="43" t="s">
        <v>1272</v>
      </c>
      <c r="B1214" s="39"/>
    </row>
    <row r="1215" customHeight="1" spans="1:2">
      <c r="A1215" s="43" t="s">
        <v>1273</v>
      </c>
      <c r="B1215" s="39"/>
    </row>
    <row r="1216" customHeight="1" spans="1:2">
      <c r="A1216" s="43" t="s">
        <v>1274</v>
      </c>
      <c r="B1216" s="39"/>
    </row>
    <row r="1217" customHeight="1" spans="1:2">
      <c r="A1217" s="43" t="s">
        <v>1275</v>
      </c>
      <c r="B1217" s="39"/>
    </row>
    <row r="1218" customHeight="1" spans="1:2">
      <c r="A1218" s="43" t="s">
        <v>1276</v>
      </c>
      <c r="B1218" s="39">
        <v>22</v>
      </c>
    </row>
    <row r="1219" customHeight="1" spans="1:2">
      <c r="A1219" s="43" t="s">
        <v>1277</v>
      </c>
      <c r="B1219" s="39"/>
    </row>
    <row r="1220" customHeight="1" spans="1:2">
      <c r="A1220" s="43" t="s">
        <v>1278</v>
      </c>
      <c r="B1220" s="39"/>
    </row>
    <row r="1221" customHeight="1" spans="1:2">
      <c r="A1221" s="43" t="s">
        <v>1279</v>
      </c>
      <c r="B1221" s="39"/>
    </row>
    <row r="1222" customHeight="1" spans="1:2">
      <c r="A1222" s="43" t="s">
        <v>367</v>
      </c>
      <c r="B1222" s="39"/>
    </row>
    <row r="1223" customHeight="1" spans="1:2">
      <c r="A1223" s="43" t="s">
        <v>1280</v>
      </c>
      <c r="B1223" s="39"/>
    </row>
    <row r="1224" customHeight="1" spans="1:2">
      <c r="A1224" s="42" t="s">
        <v>1281</v>
      </c>
      <c r="B1224" s="39">
        <f>SUM(B1225:B1229)</f>
        <v>0</v>
      </c>
    </row>
    <row r="1225" customHeight="1" spans="1:2">
      <c r="A1225" s="43" t="s">
        <v>1282</v>
      </c>
      <c r="B1225" s="39"/>
    </row>
    <row r="1226" customHeight="1" spans="1:2">
      <c r="A1226" s="43" t="s">
        <v>1283</v>
      </c>
      <c r="B1226" s="39"/>
    </row>
    <row r="1227" customHeight="1" spans="1:2">
      <c r="A1227" s="43" t="s">
        <v>1284</v>
      </c>
      <c r="B1227" s="39"/>
    </row>
    <row r="1228" customHeight="1" spans="1:2">
      <c r="A1228" s="43" t="s">
        <v>1285</v>
      </c>
      <c r="B1228" s="39"/>
    </row>
    <row r="1229" customHeight="1" spans="1:2">
      <c r="A1229" s="43" t="s">
        <v>1286</v>
      </c>
      <c r="B1229" s="39"/>
    </row>
    <row r="1230" customHeight="1" spans="1:2">
      <c r="A1230" s="42" t="s">
        <v>1287</v>
      </c>
      <c r="B1230" s="39">
        <f>SUM(B1231:B1235)</f>
        <v>0</v>
      </c>
    </row>
    <row r="1231" customHeight="1" spans="1:2">
      <c r="A1231" s="43" t="s">
        <v>1288</v>
      </c>
      <c r="B1231" s="39"/>
    </row>
    <row r="1232" customHeight="1" spans="1:2">
      <c r="A1232" s="43" t="s">
        <v>1289</v>
      </c>
      <c r="B1232" s="39"/>
    </row>
    <row r="1233" customHeight="1" spans="1:2">
      <c r="A1233" s="43" t="s">
        <v>1290</v>
      </c>
      <c r="B1233" s="39"/>
    </row>
    <row r="1234" customHeight="1" spans="1:2">
      <c r="A1234" s="43" t="s">
        <v>1291</v>
      </c>
      <c r="B1234" s="39"/>
    </row>
    <row r="1235" customHeight="1" spans="1:2">
      <c r="A1235" s="43" t="s">
        <v>1292</v>
      </c>
      <c r="B1235" s="39"/>
    </row>
    <row r="1236" customHeight="1" spans="1:2">
      <c r="A1236" s="42" t="s">
        <v>1293</v>
      </c>
      <c r="B1236" s="39">
        <f>SUM(B1237:B1248)</f>
        <v>0</v>
      </c>
    </row>
    <row r="1237" customHeight="1" spans="1:2">
      <c r="A1237" s="43" t="s">
        <v>1294</v>
      </c>
      <c r="B1237" s="39"/>
    </row>
    <row r="1238" customHeight="1" spans="1:2">
      <c r="A1238" s="43" t="s">
        <v>1295</v>
      </c>
      <c r="B1238" s="39"/>
    </row>
    <row r="1239" customHeight="1" spans="1:2">
      <c r="A1239" s="43" t="s">
        <v>1296</v>
      </c>
      <c r="B1239" s="39"/>
    </row>
    <row r="1240" customHeight="1" spans="1:2">
      <c r="A1240" s="43" t="s">
        <v>1297</v>
      </c>
      <c r="B1240" s="39"/>
    </row>
    <row r="1241" customHeight="1" spans="1:2">
      <c r="A1241" s="43" t="s">
        <v>1298</v>
      </c>
      <c r="B1241" s="39"/>
    </row>
    <row r="1242" customHeight="1" spans="1:2">
      <c r="A1242" s="43" t="s">
        <v>1299</v>
      </c>
      <c r="B1242" s="39"/>
    </row>
    <row r="1243" customHeight="1" spans="1:2">
      <c r="A1243" s="43" t="s">
        <v>1300</v>
      </c>
      <c r="B1243" s="39"/>
    </row>
    <row r="1244" customHeight="1" spans="1:2">
      <c r="A1244" s="43" t="s">
        <v>1301</v>
      </c>
      <c r="B1244" s="39"/>
    </row>
    <row r="1245" customHeight="1" spans="1:2">
      <c r="A1245" s="43" t="s">
        <v>1302</v>
      </c>
      <c r="B1245" s="39"/>
    </row>
    <row r="1246" customHeight="1" spans="1:2">
      <c r="A1246" s="43" t="s">
        <v>1303</v>
      </c>
      <c r="B1246" s="39"/>
    </row>
    <row r="1247" customHeight="1" spans="1:2">
      <c r="A1247" s="43" t="s">
        <v>1304</v>
      </c>
      <c r="B1247" s="39"/>
    </row>
    <row r="1248" customHeight="1" spans="1:2">
      <c r="A1248" s="43" t="s">
        <v>1305</v>
      </c>
      <c r="B1248" s="39"/>
    </row>
    <row r="1249" customHeight="1" spans="1:2">
      <c r="A1249" s="42" t="s">
        <v>1306</v>
      </c>
      <c r="B1249" s="39">
        <f>SUM(B1250,B1261,B1268,B1276,B1289,B1293,B1297)</f>
        <v>2006</v>
      </c>
    </row>
    <row r="1250" customHeight="1" spans="1:2">
      <c r="A1250" s="42" t="s">
        <v>1307</v>
      </c>
      <c r="B1250" s="39">
        <f>SUM(B1251:B1260)</f>
        <v>520</v>
      </c>
    </row>
    <row r="1251" customHeight="1" spans="1:2">
      <c r="A1251" s="43" t="s">
        <v>358</v>
      </c>
      <c r="B1251" s="39">
        <v>90</v>
      </c>
    </row>
    <row r="1252" customHeight="1" spans="1:2">
      <c r="A1252" s="43" t="s">
        <v>359</v>
      </c>
      <c r="B1252" s="39"/>
    </row>
    <row r="1253" customHeight="1" spans="1:2">
      <c r="A1253" s="43" t="s">
        <v>360</v>
      </c>
      <c r="B1253" s="39"/>
    </row>
    <row r="1254" customHeight="1" spans="1:2">
      <c r="A1254" s="43" t="s">
        <v>1308</v>
      </c>
      <c r="B1254" s="39">
        <v>5</v>
      </c>
    </row>
    <row r="1255" customHeight="1" spans="1:2">
      <c r="A1255" s="43" t="s">
        <v>1309</v>
      </c>
      <c r="B1255" s="39"/>
    </row>
    <row r="1256" customHeight="1" spans="1:2">
      <c r="A1256" s="43" t="s">
        <v>1310</v>
      </c>
      <c r="B1256" s="39"/>
    </row>
    <row r="1257" customHeight="1" spans="1:2">
      <c r="A1257" s="43" t="s">
        <v>1311</v>
      </c>
      <c r="B1257" s="39">
        <v>26</v>
      </c>
    </row>
    <row r="1258" customHeight="1" spans="1:2">
      <c r="A1258" s="43" t="s">
        <v>1312</v>
      </c>
      <c r="B1258" s="39"/>
    </row>
    <row r="1259" customHeight="1" spans="1:2">
      <c r="A1259" s="43" t="s">
        <v>367</v>
      </c>
      <c r="B1259" s="39">
        <v>291</v>
      </c>
    </row>
    <row r="1260" customHeight="1" spans="1:2">
      <c r="A1260" s="43" t="s">
        <v>1313</v>
      </c>
      <c r="B1260" s="39">
        <v>108</v>
      </c>
    </row>
    <row r="1261" customHeight="1" spans="1:2">
      <c r="A1261" s="42" t="s">
        <v>1314</v>
      </c>
      <c r="B1261" s="39">
        <f>SUM(B1262:B1267)</f>
        <v>765</v>
      </c>
    </row>
    <row r="1262" customHeight="1" spans="1:2">
      <c r="A1262" s="43" t="s">
        <v>358</v>
      </c>
      <c r="B1262" s="39"/>
    </row>
    <row r="1263" customHeight="1" spans="1:2">
      <c r="A1263" s="43" t="s">
        <v>359</v>
      </c>
      <c r="B1263" s="39"/>
    </row>
    <row r="1264" customHeight="1" spans="1:2">
      <c r="A1264" s="43" t="s">
        <v>360</v>
      </c>
      <c r="B1264" s="39"/>
    </row>
    <row r="1265" customHeight="1" spans="1:2">
      <c r="A1265" s="43" t="s">
        <v>1315</v>
      </c>
      <c r="B1265" s="39">
        <v>68</v>
      </c>
    </row>
    <row r="1266" customHeight="1" spans="1:2">
      <c r="A1266" s="43" t="s">
        <v>367</v>
      </c>
      <c r="B1266" s="39"/>
    </row>
    <row r="1267" customHeight="1" spans="1:2">
      <c r="A1267" s="43" t="s">
        <v>1316</v>
      </c>
      <c r="B1267" s="39">
        <v>697</v>
      </c>
    </row>
    <row r="1268" customHeight="1" spans="1:2">
      <c r="A1268" s="42" t="s">
        <v>1317</v>
      </c>
      <c r="B1268" s="39">
        <f>SUM(B1269:B1275)</f>
        <v>0</v>
      </c>
    </row>
    <row r="1269" customHeight="1" spans="1:2">
      <c r="A1269" s="43" t="s">
        <v>358</v>
      </c>
      <c r="B1269" s="39"/>
    </row>
    <row r="1270" customHeight="1" spans="1:2">
      <c r="A1270" s="43" t="s">
        <v>359</v>
      </c>
      <c r="B1270" s="39"/>
    </row>
    <row r="1271" customHeight="1" spans="1:2">
      <c r="A1271" s="43" t="s">
        <v>360</v>
      </c>
      <c r="B1271" s="39"/>
    </row>
    <row r="1272" customHeight="1" spans="1:2">
      <c r="A1272" s="43" t="s">
        <v>1318</v>
      </c>
      <c r="B1272" s="39"/>
    </row>
    <row r="1273" customHeight="1" spans="1:2">
      <c r="A1273" s="43" t="s">
        <v>1319</v>
      </c>
      <c r="B1273" s="39"/>
    </row>
    <row r="1274" customHeight="1" spans="1:2">
      <c r="A1274" s="43" t="s">
        <v>367</v>
      </c>
      <c r="B1274" s="39"/>
    </row>
    <row r="1275" customHeight="1" spans="1:2">
      <c r="A1275" s="43" t="s">
        <v>1320</v>
      </c>
      <c r="B1275" s="39"/>
    </row>
    <row r="1276" customHeight="1" spans="1:2">
      <c r="A1276" s="42" t="s">
        <v>1321</v>
      </c>
      <c r="B1276" s="39">
        <f>SUM(B1277:B1288)</f>
        <v>0</v>
      </c>
    </row>
    <row r="1277" customHeight="1" spans="1:2">
      <c r="A1277" s="43" t="s">
        <v>358</v>
      </c>
      <c r="B1277" s="39"/>
    </row>
    <row r="1278" customHeight="1" spans="1:2">
      <c r="A1278" s="43" t="s">
        <v>359</v>
      </c>
      <c r="B1278" s="39"/>
    </row>
    <row r="1279" customHeight="1" spans="1:2">
      <c r="A1279" s="43" t="s">
        <v>360</v>
      </c>
      <c r="B1279" s="39"/>
    </row>
    <row r="1280" customHeight="1" spans="1:2">
      <c r="A1280" s="43" t="s">
        <v>1322</v>
      </c>
      <c r="B1280" s="39"/>
    </row>
    <row r="1281" customHeight="1" spans="1:2">
      <c r="A1281" s="43" t="s">
        <v>1323</v>
      </c>
      <c r="B1281" s="39"/>
    </row>
    <row r="1282" customHeight="1" spans="1:2">
      <c r="A1282" s="43" t="s">
        <v>1324</v>
      </c>
      <c r="B1282" s="39"/>
    </row>
    <row r="1283" customHeight="1" spans="1:2">
      <c r="A1283" s="43" t="s">
        <v>1325</v>
      </c>
      <c r="B1283" s="39"/>
    </row>
    <row r="1284" customHeight="1" spans="1:2">
      <c r="A1284" s="43" t="s">
        <v>1326</v>
      </c>
      <c r="B1284" s="39"/>
    </row>
    <row r="1285" customHeight="1" spans="1:2">
      <c r="A1285" s="43" t="s">
        <v>1327</v>
      </c>
      <c r="B1285" s="39"/>
    </row>
    <row r="1286" customHeight="1" spans="1:2">
      <c r="A1286" s="43" t="s">
        <v>1328</v>
      </c>
      <c r="B1286" s="39"/>
    </row>
    <row r="1287" customHeight="1" spans="1:2">
      <c r="A1287" s="43" t="s">
        <v>1329</v>
      </c>
      <c r="B1287" s="39"/>
    </row>
    <row r="1288" customHeight="1" spans="1:2">
      <c r="A1288" s="43" t="s">
        <v>1330</v>
      </c>
      <c r="B1288" s="39"/>
    </row>
    <row r="1289" customHeight="1" spans="1:2">
      <c r="A1289" s="42" t="s">
        <v>1331</v>
      </c>
      <c r="B1289" s="39">
        <f>SUM(B1290:B1292)</f>
        <v>3</v>
      </c>
    </row>
    <row r="1290" customHeight="1" spans="1:2">
      <c r="A1290" s="43" t="s">
        <v>1332</v>
      </c>
      <c r="B1290" s="39"/>
    </row>
    <row r="1291" customHeight="1" spans="1:2">
      <c r="A1291" s="43" t="s">
        <v>1333</v>
      </c>
      <c r="B1291" s="39"/>
    </row>
    <row r="1292" customHeight="1" spans="1:2">
      <c r="A1292" s="43" t="s">
        <v>1334</v>
      </c>
      <c r="B1292" s="39">
        <v>3</v>
      </c>
    </row>
    <row r="1293" customHeight="1" spans="1:2">
      <c r="A1293" s="42" t="s">
        <v>1335</v>
      </c>
      <c r="B1293" s="39">
        <f>SUM(B1294:B1296)</f>
        <v>718</v>
      </c>
    </row>
    <row r="1294" customHeight="1" spans="1:2">
      <c r="A1294" s="43" t="s">
        <v>1336</v>
      </c>
      <c r="B1294" s="39">
        <v>16</v>
      </c>
    </row>
    <row r="1295" customHeight="1" spans="1:2">
      <c r="A1295" s="43" t="s">
        <v>1337</v>
      </c>
      <c r="B1295" s="39">
        <v>702</v>
      </c>
    </row>
    <row r="1296" customHeight="1" spans="1:2">
      <c r="A1296" s="43" t="s">
        <v>1338</v>
      </c>
      <c r="B1296" s="39"/>
    </row>
    <row r="1297" customHeight="1" spans="1:2">
      <c r="A1297" s="42" t="s">
        <v>1339</v>
      </c>
      <c r="B1297" s="39">
        <f>B1298</f>
        <v>0</v>
      </c>
    </row>
    <row r="1298" customHeight="1" spans="1:2">
      <c r="A1298" s="43" t="s">
        <v>1340</v>
      </c>
      <c r="B1298" s="39"/>
    </row>
    <row r="1299" customHeight="1" spans="1:2">
      <c r="A1299" s="42" t="s">
        <v>1341</v>
      </c>
      <c r="B1299" s="39">
        <f>B1300</f>
        <v>4705</v>
      </c>
    </row>
    <row r="1300" customHeight="1" spans="1:2">
      <c r="A1300" s="42" t="s">
        <v>1342</v>
      </c>
      <c r="B1300" s="39">
        <f>B1301</f>
        <v>4705</v>
      </c>
    </row>
    <row r="1301" customHeight="1" spans="1:2">
      <c r="A1301" s="43" t="s">
        <v>1343</v>
      </c>
      <c r="B1301" s="39">
        <v>4705</v>
      </c>
    </row>
    <row r="1302" customHeight="1" spans="1:2">
      <c r="A1302" s="42" t="s">
        <v>246</v>
      </c>
      <c r="B1302" s="39">
        <f>SUM(B1303,B1304,B1309)</f>
        <v>6401</v>
      </c>
    </row>
    <row r="1303" customHeight="1" spans="1:2">
      <c r="A1303" s="42" t="s">
        <v>1344</v>
      </c>
      <c r="B1303" s="39"/>
    </row>
    <row r="1304" customHeight="1" spans="1:2">
      <c r="A1304" s="42" t="s">
        <v>1345</v>
      </c>
      <c r="B1304" s="39">
        <f>SUM(B1305:B1308)</f>
        <v>0</v>
      </c>
    </row>
    <row r="1305" customHeight="1" spans="1:2">
      <c r="A1305" s="43" t="s">
        <v>1346</v>
      </c>
      <c r="B1305" s="39"/>
    </row>
    <row r="1306" customHeight="1" spans="1:2">
      <c r="A1306" s="43" t="s">
        <v>1347</v>
      </c>
      <c r="B1306" s="39"/>
    </row>
    <row r="1307" customHeight="1" spans="1:2">
      <c r="A1307" s="43" t="s">
        <v>1348</v>
      </c>
      <c r="B1307" s="39"/>
    </row>
    <row r="1308" customHeight="1" spans="1:2">
      <c r="A1308" s="43" t="s">
        <v>1349</v>
      </c>
      <c r="B1308" s="39"/>
    </row>
    <row r="1309" customHeight="1" spans="1:2">
      <c r="A1309" s="42" t="s">
        <v>1350</v>
      </c>
      <c r="B1309" s="39">
        <f>SUM(B1310:B1313)</f>
        <v>6401</v>
      </c>
    </row>
    <row r="1310" customHeight="1" spans="1:2">
      <c r="A1310" s="43" t="s">
        <v>1351</v>
      </c>
      <c r="B1310" s="39">
        <v>6401</v>
      </c>
    </row>
    <row r="1311" customHeight="1" spans="1:2">
      <c r="A1311" s="43" t="s">
        <v>1352</v>
      </c>
      <c r="B1311" s="39"/>
    </row>
    <row r="1312" customHeight="1" spans="1:2">
      <c r="A1312" s="43" t="s">
        <v>1353</v>
      </c>
      <c r="B1312" s="39"/>
    </row>
    <row r="1313" customHeight="1" spans="1:2">
      <c r="A1313" s="43" t="s">
        <v>1354</v>
      </c>
      <c r="B1313" s="39"/>
    </row>
    <row r="1314" customHeight="1" spans="1:2">
      <c r="A1314" s="42" t="s">
        <v>247</v>
      </c>
      <c r="B1314" s="39">
        <f>B1315+B1316+B1317</f>
        <v>62</v>
      </c>
    </row>
    <row r="1315" customHeight="1" spans="1:2">
      <c r="A1315" s="42" t="s">
        <v>1355</v>
      </c>
      <c r="B1315" s="39"/>
    </row>
    <row r="1316" customHeight="1" spans="1:2">
      <c r="A1316" s="42" t="s">
        <v>1356</v>
      </c>
      <c r="B1316" s="39"/>
    </row>
    <row r="1317" customHeight="1" spans="1:2">
      <c r="A1317" s="42" t="s">
        <v>1357</v>
      </c>
      <c r="B1317" s="39">
        <v>62</v>
      </c>
    </row>
  </sheetData>
  <mergeCells count="3">
    <mergeCell ref="A1:B1"/>
    <mergeCell ref="A2:B2"/>
    <mergeCell ref="A3:B3"/>
  </mergeCells>
  <dataValidations count="1">
    <dataValidation type="decimal" operator="between" allowBlank="1" showInputMessage="1" showErrorMessage="1" sqref="B5:B1317 B65541:B66853 B131077:B132389 B196613:B197925 B262149:B263461 B327685:B328997 B393221:B394533 B458757:B460069 B524293:B525605 B589829:B591141 B655365:B656677 B720901:B722213 B786437:B787749 B851973:B853285 B917509:B918821 B983045:B984357 IX5:IX1317 IX65541:IX66853 IX131077:IX132389 IX196613:IX197925 IX262149:IX263461 IX327685:IX328997 IX393221:IX394533 IX458757:IX460069 IX524293:IX525605 IX589829:IX591141 IX655365:IX656677 IX720901:IX722213 IX786437:IX787749 IX851973:IX853285 IX917509:IX918821 IX983045:IX984357 ST5:ST1317 ST65541:ST66853 ST131077:ST132389 ST196613:ST197925 ST262149:ST263461 ST327685:ST328997 ST393221:ST394533 ST458757:ST460069 ST524293:ST525605 ST589829:ST591141 ST655365:ST656677 ST720901:ST722213 ST786437:ST787749 ST851973:ST853285 ST917509:ST918821 ST983045:ST984357 ACP5:ACP1317 ACP65541:ACP66853 ACP131077:ACP132389 ACP196613:ACP197925 ACP262149:ACP263461 ACP327685:ACP328997 ACP393221:ACP394533 ACP458757:ACP460069 ACP524293:ACP525605 ACP589829:ACP591141 ACP655365:ACP656677 ACP720901:ACP722213 ACP786437:ACP787749 ACP851973:ACP853285 ACP917509:ACP918821 ACP983045:ACP984357 AML5:AML1317 AML65541:AML66853 AML131077:AML132389 AML196613:AML197925 AML262149:AML263461 AML327685:AML328997 AML393221:AML394533 AML458757:AML460069 AML524293:AML525605 AML589829:AML591141 AML655365:AML656677 AML720901:AML722213 AML786437:AML787749 AML851973:AML853285 AML917509:AML918821 AML983045:AML984357 AWH5:AWH1317 AWH65541:AWH66853 AWH131077:AWH132389 AWH196613:AWH197925 AWH262149:AWH263461 AWH327685:AWH328997 AWH393221:AWH394533 AWH458757:AWH460069 AWH524293:AWH525605 AWH589829:AWH591141 AWH655365:AWH656677 AWH720901:AWH722213 AWH786437:AWH787749 AWH851973:AWH853285 AWH917509:AWH918821 AWH983045:AWH984357 BGD5:BGD1317 BGD65541:BGD66853 BGD131077:BGD132389 BGD196613:BGD197925 BGD262149:BGD263461 BGD327685:BGD328997 BGD393221:BGD394533 BGD458757:BGD460069 BGD524293:BGD525605 BGD589829:BGD591141 BGD655365:BGD656677 BGD720901:BGD722213 BGD786437:BGD787749 BGD851973:BGD853285 BGD917509:BGD918821 BGD983045:BGD984357 BPZ5:BPZ1317 BPZ65541:BPZ66853 BPZ131077:BPZ132389 BPZ196613:BPZ197925 BPZ262149:BPZ263461 BPZ327685:BPZ328997 BPZ393221:BPZ394533 BPZ458757:BPZ460069 BPZ524293:BPZ525605 BPZ589829:BPZ591141 BPZ655365:BPZ656677 BPZ720901:BPZ722213 BPZ786437:BPZ787749 BPZ851973:BPZ853285 BPZ917509:BPZ918821 BPZ983045:BPZ984357 BZV5:BZV1317 BZV65541:BZV66853 BZV131077:BZV132389 BZV196613:BZV197925 BZV262149:BZV263461 BZV327685:BZV328997 BZV393221:BZV394533 BZV458757:BZV460069 BZV524293:BZV525605 BZV589829:BZV591141 BZV655365:BZV656677 BZV720901:BZV722213 BZV786437:BZV787749 BZV851973:BZV853285 BZV917509:BZV918821 BZV983045:BZV984357 CJR5:CJR1317 CJR65541:CJR66853 CJR131077:CJR132389 CJR196613:CJR197925 CJR262149:CJR263461 CJR327685:CJR328997 CJR393221:CJR394533 CJR458757:CJR460069 CJR524293:CJR525605 CJR589829:CJR591141 CJR655365:CJR656677 CJR720901:CJR722213 CJR786437:CJR787749 CJR851973:CJR853285 CJR917509:CJR918821 CJR983045:CJR984357 CTN5:CTN1317 CTN65541:CTN66853 CTN131077:CTN132389 CTN196613:CTN197925 CTN262149:CTN263461 CTN327685:CTN328997 CTN393221:CTN394533 CTN458757:CTN460069 CTN524293:CTN525605 CTN589829:CTN591141 CTN655365:CTN656677 CTN720901:CTN722213 CTN786437:CTN787749 CTN851973:CTN853285 CTN917509:CTN918821 CTN983045:CTN984357 DDJ5:DDJ1317 DDJ65541:DDJ66853 DDJ131077:DDJ132389 DDJ196613:DDJ197925 DDJ262149:DDJ263461 DDJ327685:DDJ328997 DDJ393221:DDJ394533 DDJ458757:DDJ460069 DDJ524293:DDJ525605 DDJ589829:DDJ591141 DDJ655365:DDJ656677 DDJ720901:DDJ722213 DDJ786437:DDJ787749 DDJ851973:DDJ853285 DDJ917509:DDJ918821 DDJ983045:DDJ984357 DNF5:DNF1317 DNF65541:DNF66853 DNF131077:DNF132389 DNF196613:DNF197925 DNF262149:DNF263461 DNF327685:DNF328997 DNF393221:DNF394533 DNF458757:DNF460069 DNF524293:DNF525605 DNF589829:DNF591141 DNF655365:DNF656677 DNF720901:DNF722213 DNF786437:DNF787749 DNF851973:DNF853285 DNF917509:DNF918821 DNF983045:DNF984357 DXB5:DXB1317 DXB65541:DXB66853 DXB131077:DXB132389 DXB196613:DXB197925 DXB262149:DXB263461 DXB327685:DXB328997 DXB393221:DXB394533 DXB458757:DXB460069 DXB524293:DXB525605 DXB589829:DXB591141 DXB655365:DXB656677 DXB720901:DXB722213 DXB786437:DXB787749 DXB851973:DXB853285 DXB917509:DXB918821 DXB983045:DXB984357 EGX5:EGX1317 EGX65541:EGX66853 EGX131077:EGX132389 EGX196613:EGX197925 EGX262149:EGX263461 EGX327685:EGX328997 EGX393221:EGX394533 EGX458757:EGX460069 EGX524293:EGX525605 EGX589829:EGX591141 EGX655365:EGX656677 EGX720901:EGX722213 EGX786437:EGX787749 EGX851973:EGX853285 EGX917509:EGX918821 EGX983045:EGX984357 EQT5:EQT1317 EQT65541:EQT66853 EQT131077:EQT132389 EQT196613:EQT197925 EQT262149:EQT263461 EQT327685:EQT328997 EQT393221:EQT394533 EQT458757:EQT460069 EQT524293:EQT525605 EQT589829:EQT591141 EQT655365:EQT656677 EQT720901:EQT722213 EQT786437:EQT787749 EQT851973:EQT853285 EQT917509:EQT918821 EQT983045:EQT984357 FAP5:FAP1317 FAP65541:FAP66853 FAP131077:FAP132389 FAP196613:FAP197925 FAP262149:FAP263461 FAP327685:FAP328997 FAP393221:FAP394533 FAP458757:FAP460069 FAP524293:FAP525605 FAP589829:FAP591141 FAP655365:FAP656677 FAP720901:FAP722213 FAP786437:FAP787749 FAP851973:FAP853285 FAP917509:FAP918821 FAP983045:FAP984357 FKL5:FKL1317 FKL65541:FKL66853 FKL131077:FKL132389 FKL196613:FKL197925 FKL262149:FKL263461 FKL327685:FKL328997 FKL393221:FKL394533 FKL458757:FKL460069 FKL524293:FKL525605 FKL589829:FKL591141 FKL655365:FKL656677 FKL720901:FKL722213 FKL786437:FKL787749 FKL851973:FKL853285 FKL917509:FKL918821 FKL983045:FKL984357 FUH5:FUH1317 FUH65541:FUH66853 FUH131077:FUH132389 FUH196613:FUH197925 FUH262149:FUH263461 FUH327685:FUH328997 FUH393221:FUH394533 FUH458757:FUH460069 FUH524293:FUH525605 FUH589829:FUH591141 FUH655365:FUH656677 FUH720901:FUH722213 FUH786437:FUH787749 FUH851973:FUH853285 FUH917509:FUH918821 FUH983045:FUH984357 GED5:GED1317 GED65541:GED66853 GED131077:GED132389 GED196613:GED197925 GED262149:GED263461 GED327685:GED328997 GED393221:GED394533 GED458757:GED460069 GED524293:GED525605 GED589829:GED591141 GED655365:GED656677 GED720901:GED722213 GED786437:GED787749 GED851973:GED853285 GED917509:GED918821 GED983045:GED984357 GNZ5:GNZ1317 GNZ65541:GNZ66853 GNZ131077:GNZ132389 GNZ196613:GNZ197925 GNZ262149:GNZ263461 GNZ327685:GNZ328997 GNZ393221:GNZ394533 GNZ458757:GNZ460069 GNZ524293:GNZ525605 GNZ589829:GNZ591141 GNZ655365:GNZ656677 GNZ720901:GNZ722213 GNZ786437:GNZ787749 GNZ851973:GNZ853285 GNZ917509:GNZ918821 GNZ983045:GNZ984357 GXV5:GXV1317 GXV65541:GXV66853 GXV131077:GXV132389 GXV196613:GXV197925 GXV262149:GXV263461 GXV327685:GXV328997 GXV393221:GXV394533 GXV458757:GXV460069 GXV524293:GXV525605 GXV589829:GXV591141 GXV655365:GXV656677 GXV720901:GXV722213 GXV786437:GXV787749 GXV851973:GXV853285 GXV917509:GXV918821 GXV983045:GXV984357 HHR5:HHR1317 HHR65541:HHR66853 HHR131077:HHR132389 HHR196613:HHR197925 HHR262149:HHR263461 HHR327685:HHR328997 HHR393221:HHR394533 HHR458757:HHR460069 HHR524293:HHR525605 HHR589829:HHR591141 HHR655365:HHR656677 HHR720901:HHR722213 HHR786437:HHR787749 HHR851973:HHR853285 HHR917509:HHR918821 HHR983045:HHR984357 HRN5:HRN1317 HRN65541:HRN66853 HRN131077:HRN132389 HRN196613:HRN197925 HRN262149:HRN263461 HRN327685:HRN328997 HRN393221:HRN394533 HRN458757:HRN460069 HRN524293:HRN525605 HRN589829:HRN591141 HRN655365:HRN656677 HRN720901:HRN722213 HRN786437:HRN787749 HRN851973:HRN853285 HRN917509:HRN918821 HRN983045:HRN984357 IBJ5:IBJ1317 IBJ65541:IBJ66853 IBJ131077:IBJ132389 IBJ196613:IBJ197925 IBJ262149:IBJ263461 IBJ327685:IBJ328997 IBJ393221:IBJ394533 IBJ458757:IBJ460069 IBJ524293:IBJ525605 IBJ589829:IBJ591141 IBJ655365:IBJ656677 IBJ720901:IBJ722213 IBJ786437:IBJ787749 IBJ851973:IBJ853285 IBJ917509:IBJ918821 IBJ983045:IBJ984357 ILF5:ILF1317 ILF65541:ILF66853 ILF131077:ILF132389 ILF196613:ILF197925 ILF262149:ILF263461 ILF327685:ILF328997 ILF393221:ILF394533 ILF458757:ILF460069 ILF524293:ILF525605 ILF589829:ILF591141 ILF655365:ILF656677 ILF720901:ILF722213 ILF786437:ILF787749 ILF851973:ILF853285 ILF917509:ILF918821 ILF983045:ILF984357 IVB5:IVB1317 IVB65541:IVB66853 IVB131077:IVB132389 IVB196613:IVB197925 IVB262149:IVB263461 IVB327685:IVB328997 IVB393221:IVB394533 IVB458757:IVB460069 IVB524293:IVB525605 IVB589829:IVB591141 IVB655365:IVB656677 IVB720901:IVB722213 IVB786437:IVB787749 IVB851973:IVB853285 IVB917509:IVB918821 IVB983045:IVB984357 JEX5:JEX1317 JEX65541:JEX66853 JEX131077:JEX132389 JEX196613:JEX197925 JEX262149:JEX263461 JEX327685:JEX328997 JEX393221:JEX394533 JEX458757:JEX460069 JEX524293:JEX525605 JEX589829:JEX591141 JEX655365:JEX656677 JEX720901:JEX722213 JEX786437:JEX787749 JEX851973:JEX853285 JEX917509:JEX918821 JEX983045:JEX984357 JOT5:JOT1317 JOT65541:JOT66853 JOT131077:JOT132389 JOT196613:JOT197925 JOT262149:JOT263461 JOT327685:JOT328997 JOT393221:JOT394533 JOT458757:JOT460069 JOT524293:JOT525605 JOT589829:JOT591141 JOT655365:JOT656677 JOT720901:JOT722213 JOT786437:JOT787749 JOT851973:JOT853285 JOT917509:JOT918821 JOT983045:JOT984357 JYP5:JYP1317 JYP65541:JYP66853 JYP131077:JYP132389 JYP196613:JYP197925 JYP262149:JYP263461 JYP327685:JYP328997 JYP393221:JYP394533 JYP458757:JYP460069 JYP524293:JYP525605 JYP589829:JYP591141 JYP655365:JYP656677 JYP720901:JYP722213 JYP786437:JYP787749 JYP851973:JYP853285 JYP917509:JYP918821 JYP983045:JYP984357 KIL5:KIL1317 KIL65541:KIL66853 KIL131077:KIL132389 KIL196613:KIL197925 KIL262149:KIL263461 KIL327685:KIL328997 KIL393221:KIL394533 KIL458757:KIL460069 KIL524293:KIL525605 KIL589829:KIL591141 KIL655365:KIL656677 KIL720901:KIL722213 KIL786437:KIL787749 KIL851973:KIL853285 KIL917509:KIL918821 KIL983045:KIL984357 KSH5:KSH1317 KSH65541:KSH66853 KSH131077:KSH132389 KSH196613:KSH197925 KSH262149:KSH263461 KSH327685:KSH328997 KSH393221:KSH394533 KSH458757:KSH460069 KSH524293:KSH525605 KSH589829:KSH591141 KSH655365:KSH656677 KSH720901:KSH722213 KSH786437:KSH787749 KSH851973:KSH853285 KSH917509:KSH918821 KSH983045:KSH984357 LCD5:LCD1317 LCD65541:LCD66853 LCD131077:LCD132389 LCD196613:LCD197925 LCD262149:LCD263461 LCD327685:LCD328997 LCD393221:LCD394533 LCD458757:LCD460069 LCD524293:LCD525605 LCD589829:LCD591141 LCD655365:LCD656677 LCD720901:LCD722213 LCD786437:LCD787749 LCD851973:LCD853285 LCD917509:LCD918821 LCD983045:LCD984357 LLZ5:LLZ1317 LLZ65541:LLZ66853 LLZ131077:LLZ132389 LLZ196613:LLZ197925 LLZ262149:LLZ263461 LLZ327685:LLZ328997 LLZ393221:LLZ394533 LLZ458757:LLZ460069 LLZ524293:LLZ525605 LLZ589829:LLZ591141 LLZ655365:LLZ656677 LLZ720901:LLZ722213 LLZ786437:LLZ787749 LLZ851973:LLZ853285 LLZ917509:LLZ918821 LLZ983045:LLZ984357 LVV5:LVV1317 LVV65541:LVV66853 LVV131077:LVV132389 LVV196613:LVV197925 LVV262149:LVV263461 LVV327685:LVV328997 LVV393221:LVV394533 LVV458757:LVV460069 LVV524293:LVV525605 LVV589829:LVV591141 LVV655365:LVV656677 LVV720901:LVV722213 LVV786437:LVV787749 LVV851973:LVV853285 LVV917509:LVV918821 LVV983045:LVV984357 MFR5:MFR1317 MFR65541:MFR66853 MFR131077:MFR132389 MFR196613:MFR197925 MFR262149:MFR263461 MFR327685:MFR328997 MFR393221:MFR394533 MFR458757:MFR460069 MFR524293:MFR525605 MFR589829:MFR591141 MFR655365:MFR656677 MFR720901:MFR722213 MFR786437:MFR787749 MFR851973:MFR853285 MFR917509:MFR918821 MFR983045:MFR984357 MPN5:MPN1317 MPN65541:MPN66853 MPN131077:MPN132389 MPN196613:MPN197925 MPN262149:MPN263461 MPN327685:MPN328997 MPN393221:MPN394533 MPN458757:MPN460069 MPN524293:MPN525605 MPN589829:MPN591141 MPN655365:MPN656677 MPN720901:MPN722213 MPN786437:MPN787749 MPN851973:MPN853285 MPN917509:MPN918821 MPN983045:MPN984357 MZJ5:MZJ1317 MZJ65541:MZJ66853 MZJ131077:MZJ132389 MZJ196613:MZJ197925 MZJ262149:MZJ263461 MZJ327685:MZJ328997 MZJ393221:MZJ394533 MZJ458757:MZJ460069 MZJ524293:MZJ525605 MZJ589829:MZJ591141 MZJ655365:MZJ656677 MZJ720901:MZJ722213 MZJ786437:MZJ787749 MZJ851973:MZJ853285 MZJ917509:MZJ918821 MZJ983045:MZJ984357 NJF5:NJF1317 NJF65541:NJF66853 NJF131077:NJF132389 NJF196613:NJF197925 NJF262149:NJF263461 NJF327685:NJF328997 NJF393221:NJF394533 NJF458757:NJF460069 NJF524293:NJF525605 NJF589829:NJF591141 NJF655365:NJF656677 NJF720901:NJF722213 NJF786437:NJF787749 NJF851973:NJF853285 NJF917509:NJF918821 NJF983045:NJF984357 NTB5:NTB1317 NTB65541:NTB66853 NTB131077:NTB132389 NTB196613:NTB197925 NTB262149:NTB263461 NTB327685:NTB328997 NTB393221:NTB394533 NTB458757:NTB460069 NTB524293:NTB525605 NTB589829:NTB591141 NTB655365:NTB656677 NTB720901:NTB722213 NTB786437:NTB787749 NTB851973:NTB853285 NTB917509:NTB918821 NTB983045:NTB984357 OCX5:OCX1317 OCX65541:OCX66853 OCX131077:OCX132389 OCX196613:OCX197925 OCX262149:OCX263461 OCX327685:OCX328997 OCX393221:OCX394533 OCX458757:OCX460069 OCX524293:OCX525605 OCX589829:OCX591141 OCX655365:OCX656677 OCX720901:OCX722213 OCX786437:OCX787749 OCX851973:OCX853285 OCX917509:OCX918821 OCX983045:OCX984357 OMT5:OMT1317 OMT65541:OMT66853 OMT131077:OMT132389 OMT196613:OMT197925 OMT262149:OMT263461 OMT327685:OMT328997 OMT393221:OMT394533 OMT458757:OMT460069 OMT524293:OMT525605 OMT589829:OMT591141 OMT655365:OMT656677 OMT720901:OMT722213 OMT786437:OMT787749 OMT851973:OMT853285 OMT917509:OMT918821 OMT983045:OMT984357 OWP5:OWP1317 OWP65541:OWP66853 OWP131077:OWP132389 OWP196613:OWP197925 OWP262149:OWP263461 OWP327685:OWP328997 OWP393221:OWP394533 OWP458757:OWP460069 OWP524293:OWP525605 OWP589829:OWP591141 OWP655365:OWP656677 OWP720901:OWP722213 OWP786437:OWP787749 OWP851973:OWP853285 OWP917509:OWP918821 OWP983045:OWP984357 PGL5:PGL1317 PGL65541:PGL66853 PGL131077:PGL132389 PGL196613:PGL197925 PGL262149:PGL263461 PGL327685:PGL328997 PGL393221:PGL394533 PGL458757:PGL460069 PGL524293:PGL525605 PGL589829:PGL591141 PGL655365:PGL656677 PGL720901:PGL722213 PGL786437:PGL787749 PGL851973:PGL853285 PGL917509:PGL918821 PGL983045:PGL984357 PQH5:PQH1317 PQH65541:PQH66853 PQH131077:PQH132389 PQH196613:PQH197925 PQH262149:PQH263461 PQH327685:PQH328997 PQH393221:PQH394533 PQH458757:PQH460069 PQH524293:PQH525605 PQH589829:PQH591141 PQH655365:PQH656677 PQH720901:PQH722213 PQH786437:PQH787749 PQH851973:PQH853285 PQH917509:PQH918821 PQH983045:PQH984357 QAD5:QAD1317 QAD65541:QAD66853 QAD131077:QAD132389 QAD196613:QAD197925 QAD262149:QAD263461 QAD327685:QAD328997 QAD393221:QAD394533 QAD458757:QAD460069 QAD524293:QAD525605 QAD589829:QAD591141 QAD655365:QAD656677 QAD720901:QAD722213 QAD786437:QAD787749 QAD851973:QAD853285 QAD917509:QAD918821 QAD983045:QAD984357 QJZ5:QJZ1317 QJZ65541:QJZ66853 QJZ131077:QJZ132389 QJZ196613:QJZ197925 QJZ262149:QJZ263461 QJZ327685:QJZ328997 QJZ393221:QJZ394533 QJZ458757:QJZ460069 QJZ524293:QJZ525605 QJZ589829:QJZ591141 QJZ655365:QJZ656677 QJZ720901:QJZ722213 QJZ786437:QJZ787749 QJZ851973:QJZ853285 QJZ917509:QJZ918821 QJZ983045:QJZ984357 QTV5:QTV1317 QTV65541:QTV66853 QTV131077:QTV132389 QTV196613:QTV197925 QTV262149:QTV263461 QTV327685:QTV328997 QTV393221:QTV394533 QTV458757:QTV460069 QTV524293:QTV525605 QTV589829:QTV591141 QTV655365:QTV656677 QTV720901:QTV722213 QTV786437:QTV787749 QTV851973:QTV853285 QTV917509:QTV918821 QTV983045:QTV984357 RDR5:RDR1317 RDR65541:RDR66853 RDR131077:RDR132389 RDR196613:RDR197925 RDR262149:RDR263461 RDR327685:RDR328997 RDR393221:RDR394533 RDR458757:RDR460069 RDR524293:RDR525605 RDR589829:RDR591141 RDR655365:RDR656677 RDR720901:RDR722213 RDR786437:RDR787749 RDR851973:RDR853285 RDR917509:RDR918821 RDR983045:RDR984357 RNN5:RNN1317 RNN65541:RNN66853 RNN131077:RNN132389 RNN196613:RNN197925 RNN262149:RNN263461 RNN327685:RNN328997 RNN393221:RNN394533 RNN458757:RNN460069 RNN524293:RNN525605 RNN589829:RNN591141 RNN655365:RNN656677 RNN720901:RNN722213 RNN786437:RNN787749 RNN851973:RNN853285 RNN917509:RNN918821 RNN983045:RNN984357 RXJ5:RXJ1317 RXJ65541:RXJ66853 RXJ131077:RXJ132389 RXJ196613:RXJ197925 RXJ262149:RXJ263461 RXJ327685:RXJ328997 RXJ393221:RXJ394533 RXJ458757:RXJ460069 RXJ524293:RXJ525605 RXJ589829:RXJ591141 RXJ655365:RXJ656677 RXJ720901:RXJ722213 RXJ786437:RXJ787749 RXJ851973:RXJ853285 RXJ917509:RXJ918821 RXJ983045:RXJ984357 SHF5:SHF1317 SHF65541:SHF66853 SHF131077:SHF132389 SHF196613:SHF197925 SHF262149:SHF263461 SHF327685:SHF328997 SHF393221:SHF394533 SHF458757:SHF460069 SHF524293:SHF525605 SHF589829:SHF591141 SHF655365:SHF656677 SHF720901:SHF722213 SHF786437:SHF787749 SHF851973:SHF853285 SHF917509:SHF918821 SHF983045:SHF984357 SRB5:SRB1317 SRB65541:SRB66853 SRB131077:SRB132389 SRB196613:SRB197925 SRB262149:SRB263461 SRB327685:SRB328997 SRB393221:SRB394533 SRB458757:SRB460069 SRB524293:SRB525605 SRB589829:SRB591141 SRB655365:SRB656677 SRB720901:SRB722213 SRB786437:SRB787749 SRB851973:SRB853285 SRB917509:SRB918821 SRB983045:SRB984357 TAX5:TAX1317 TAX65541:TAX66853 TAX131077:TAX132389 TAX196613:TAX197925 TAX262149:TAX263461 TAX327685:TAX328997 TAX393221:TAX394533 TAX458757:TAX460069 TAX524293:TAX525605 TAX589829:TAX591141 TAX655365:TAX656677 TAX720901:TAX722213 TAX786437:TAX787749 TAX851973:TAX853285 TAX917509:TAX918821 TAX983045:TAX984357 TKT5:TKT1317 TKT65541:TKT66853 TKT131077:TKT132389 TKT196613:TKT197925 TKT262149:TKT263461 TKT327685:TKT328997 TKT393221:TKT394533 TKT458757:TKT460069 TKT524293:TKT525605 TKT589829:TKT591141 TKT655365:TKT656677 TKT720901:TKT722213 TKT786437:TKT787749 TKT851973:TKT853285 TKT917509:TKT918821 TKT983045:TKT984357 TUP5:TUP1317 TUP65541:TUP66853 TUP131077:TUP132389 TUP196613:TUP197925 TUP262149:TUP263461 TUP327685:TUP328997 TUP393221:TUP394533 TUP458757:TUP460069 TUP524293:TUP525605 TUP589829:TUP591141 TUP655365:TUP656677 TUP720901:TUP722213 TUP786437:TUP787749 TUP851973:TUP853285 TUP917509:TUP918821 TUP983045:TUP984357 UEL5:UEL1317 UEL65541:UEL66853 UEL131077:UEL132389 UEL196613:UEL197925 UEL262149:UEL263461 UEL327685:UEL328997 UEL393221:UEL394533 UEL458757:UEL460069 UEL524293:UEL525605 UEL589829:UEL591141 UEL655365:UEL656677 UEL720901:UEL722213 UEL786437:UEL787749 UEL851973:UEL853285 UEL917509:UEL918821 UEL983045:UEL984357 UOH5:UOH1317 UOH65541:UOH66853 UOH131077:UOH132389 UOH196613:UOH197925 UOH262149:UOH263461 UOH327685:UOH328997 UOH393221:UOH394533 UOH458757:UOH460069 UOH524293:UOH525605 UOH589829:UOH591141 UOH655365:UOH656677 UOH720901:UOH722213 UOH786437:UOH787749 UOH851973:UOH853285 UOH917509:UOH918821 UOH983045:UOH984357 UYD5:UYD1317 UYD65541:UYD66853 UYD131077:UYD132389 UYD196613:UYD197925 UYD262149:UYD263461 UYD327685:UYD328997 UYD393221:UYD394533 UYD458757:UYD460069 UYD524293:UYD525605 UYD589829:UYD591141 UYD655365:UYD656677 UYD720901:UYD722213 UYD786437:UYD787749 UYD851973:UYD853285 UYD917509:UYD918821 UYD983045:UYD984357 VHZ5:VHZ1317 VHZ65541:VHZ66853 VHZ131077:VHZ132389 VHZ196613:VHZ197925 VHZ262149:VHZ263461 VHZ327685:VHZ328997 VHZ393221:VHZ394533 VHZ458757:VHZ460069 VHZ524293:VHZ525605 VHZ589829:VHZ591141 VHZ655365:VHZ656677 VHZ720901:VHZ722213 VHZ786437:VHZ787749 VHZ851973:VHZ853285 VHZ917509:VHZ918821 VHZ983045:VHZ984357 VRV5:VRV1317 VRV65541:VRV66853 VRV131077:VRV132389 VRV196613:VRV197925 VRV262149:VRV263461 VRV327685:VRV328997 VRV393221:VRV394533 VRV458757:VRV460069 VRV524293:VRV525605 VRV589829:VRV591141 VRV655365:VRV656677 VRV720901:VRV722213 VRV786437:VRV787749 VRV851973:VRV853285 VRV917509:VRV918821 VRV983045:VRV984357 WBR5:WBR1317 WBR65541:WBR66853 WBR131077:WBR132389 WBR196613:WBR197925 WBR262149:WBR263461 WBR327685:WBR328997 WBR393221:WBR394533 WBR458757:WBR460069 WBR524293:WBR525605 WBR589829:WBR591141 WBR655365:WBR656677 WBR720901:WBR722213 WBR786437:WBR787749 WBR851973:WBR853285 WBR917509:WBR918821 WBR983045:WBR984357 WLN5:WLN1317 WLN65541:WLN66853 WLN131077:WLN132389 WLN196613:WLN197925 WLN262149:WLN263461 WLN327685:WLN328997 WLN393221:WLN394533 WLN458757:WLN460069 WLN524293:WLN525605 WLN589829:WLN591141 WLN655365:WLN656677 WLN720901:WLN722213 WLN786437:WLN787749 WLN851973:WLN853285 WLN917509:WLN918821 WLN983045:WLN984357 WVJ5:WVJ1317 WVJ65541:WVJ66853 WVJ131077:WVJ132389 WVJ196613:WVJ197925 WVJ262149:WVJ263461 WVJ327685:WVJ328997 WVJ393221:WVJ394533 WVJ458757:WVJ460069 WVJ524293:WVJ525605 WVJ589829:WVJ591141 WVJ655365:WVJ656677 WVJ720901:WVJ722213 WVJ786437:WVJ787749 WVJ851973:WVJ853285 WVJ917509:WVJ918821 WVJ983045:WVJ984357">
      <formula1>-99999999999999</formula1>
      <formula2>99999999999999</formula2>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9"/>
  <sheetViews>
    <sheetView workbookViewId="0">
      <selection activeCell="A1" sqref="$A1:$XFD3"/>
    </sheetView>
  </sheetViews>
  <sheetFormatPr defaultColWidth="58.1111111111111" defaultRowHeight="25" customHeight="1" outlineLevelCol="1"/>
  <cols>
    <col min="1" max="1" width="66.6666666666667" style="25" customWidth="1"/>
    <col min="2" max="2" width="44.5555555555556" style="25" customWidth="1"/>
    <col min="3" max="3" width="58.1111111111111" style="25" customWidth="1"/>
    <col min="4" max="16384" width="58.1111111111111" style="25"/>
  </cols>
  <sheetData>
    <row r="1" customHeight="1" spans="1:2">
      <c r="A1" s="37" t="s">
        <v>1358</v>
      </c>
      <c r="B1" s="37"/>
    </row>
    <row r="2" customHeight="1" spans="1:2">
      <c r="A2" s="29"/>
      <c r="B2" s="29"/>
    </row>
    <row r="3" customHeight="1" spans="1:2">
      <c r="A3" s="29" t="s">
        <v>1</v>
      </c>
      <c r="B3" s="29"/>
    </row>
    <row r="4" customHeight="1" spans="1:2">
      <c r="A4" s="38" t="s">
        <v>63</v>
      </c>
      <c r="B4" s="38" t="s">
        <v>5</v>
      </c>
    </row>
    <row r="5" customHeight="1" spans="1:2">
      <c r="A5" s="38" t="s">
        <v>271</v>
      </c>
      <c r="B5" s="39">
        <f>SUM(B6,B14,B30,B42,B53,B111,B135,B179,B184,B188,B215,B232,B249)</f>
        <v>56110</v>
      </c>
    </row>
    <row r="6" customHeight="1" spans="1:2">
      <c r="A6" s="40" t="s">
        <v>238</v>
      </c>
      <c r="B6" s="39">
        <f>B7</f>
        <v>0</v>
      </c>
    </row>
    <row r="7" customHeight="1" spans="1:2">
      <c r="A7" s="40" t="s">
        <v>1359</v>
      </c>
      <c r="B7" s="39">
        <f>SUM(B8:B13)</f>
        <v>0</v>
      </c>
    </row>
    <row r="8" customHeight="1" spans="1:2">
      <c r="A8" s="41" t="s">
        <v>1360</v>
      </c>
      <c r="B8" s="39"/>
    </row>
    <row r="9" customHeight="1" spans="1:2">
      <c r="A9" s="41" t="s">
        <v>1361</v>
      </c>
      <c r="B9" s="39"/>
    </row>
    <row r="10" customHeight="1" spans="1:2">
      <c r="A10" s="41" t="s">
        <v>1362</v>
      </c>
      <c r="B10" s="39"/>
    </row>
    <row r="11" customHeight="1" spans="1:2">
      <c r="A11" s="41" t="s">
        <v>1363</v>
      </c>
      <c r="B11" s="39"/>
    </row>
    <row r="12" customHeight="1" spans="1:2">
      <c r="A12" s="41" t="s">
        <v>1364</v>
      </c>
      <c r="B12" s="39"/>
    </row>
    <row r="13" customHeight="1" spans="1:2">
      <c r="A13" s="41" t="s">
        <v>1365</v>
      </c>
      <c r="B13" s="39"/>
    </row>
    <row r="14" customHeight="1" spans="1:2">
      <c r="A14" s="40" t="s">
        <v>239</v>
      </c>
      <c r="B14" s="39">
        <f>SUM(B15,B21,B27)</f>
        <v>19</v>
      </c>
    </row>
    <row r="15" customHeight="1" spans="1:2">
      <c r="A15" s="40" t="s">
        <v>1366</v>
      </c>
      <c r="B15" s="39">
        <f>SUM(B16:B20)</f>
        <v>19</v>
      </c>
    </row>
    <row r="16" customHeight="1" spans="1:2">
      <c r="A16" s="41" t="s">
        <v>1367</v>
      </c>
      <c r="B16" s="39"/>
    </row>
    <row r="17" customHeight="1" spans="1:2">
      <c r="A17" s="41" t="s">
        <v>1368</v>
      </c>
      <c r="B17" s="39"/>
    </row>
    <row r="18" customHeight="1" spans="1:2">
      <c r="A18" s="41" t="s">
        <v>1369</v>
      </c>
      <c r="B18" s="39"/>
    </row>
    <row r="19" customHeight="1" spans="1:2">
      <c r="A19" s="41" t="s">
        <v>1370</v>
      </c>
      <c r="B19" s="39"/>
    </row>
    <row r="20" customHeight="1" spans="1:2">
      <c r="A20" s="41" t="s">
        <v>1371</v>
      </c>
      <c r="B20" s="39">
        <v>19</v>
      </c>
    </row>
    <row r="21" customHeight="1" spans="1:2">
      <c r="A21" s="40" t="s">
        <v>1372</v>
      </c>
      <c r="B21" s="39">
        <f>SUM(B22:B26)</f>
        <v>0</v>
      </c>
    </row>
    <row r="22" customHeight="1" spans="1:2">
      <c r="A22" s="41" t="s">
        <v>1373</v>
      </c>
      <c r="B22" s="39"/>
    </row>
    <row r="23" customHeight="1" spans="1:2">
      <c r="A23" s="41" t="s">
        <v>1374</v>
      </c>
      <c r="B23" s="39"/>
    </row>
    <row r="24" customHeight="1" spans="1:2">
      <c r="A24" s="41" t="s">
        <v>1375</v>
      </c>
      <c r="B24" s="39"/>
    </row>
    <row r="25" customHeight="1" spans="1:2">
      <c r="A25" s="41" t="s">
        <v>1376</v>
      </c>
      <c r="B25" s="39"/>
    </row>
    <row r="26" customHeight="1" spans="1:2">
      <c r="A26" s="41" t="s">
        <v>1377</v>
      </c>
      <c r="B26" s="39"/>
    </row>
    <row r="27" customHeight="1" spans="1:2">
      <c r="A27" s="40" t="s">
        <v>1378</v>
      </c>
      <c r="B27" s="39">
        <f>SUM(B28:B29)</f>
        <v>0</v>
      </c>
    </row>
    <row r="28" customHeight="1" spans="1:2">
      <c r="A28" s="41" t="s">
        <v>1379</v>
      </c>
      <c r="B28" s="39"/>
    </row>
    <row r="29" customHeight="1" spans="1:2">
      <c r="A29" s="41" t="s">
        <v>1380</v>
      </c>
      <c r="B29" s="39"/>
    </row>
    <row r="30" customHeight="1" spans="1:2">
      <c r="A30" s="40" t="s">
        <v>240</v>
      </c>
      <c r="B30" s="39">
        <f>SUM(B31,B35,B39)</f>
        <v>406</v>
      </c>
    </row>
    <row r="31" customHeight="1" spans="1:2">
      <c r="A31" s="40" t="s">
        <v>1381</v>
      </c>
      <c r="B31" s="39">
        <f>SUM(B32:B34)</f>
        <v>406</v>
      </c>
    </row>
    <row r="32" customHeight="1" spans="1:2">
      <c r="A32" s="41" t="s">
        <v>1382</v>
      </c>
      <c r="B32" s="39">
        <v>220</v>
      </c>
    </row>
    <row r="33" customHeight="1" spans="1:2">
      <c r="A33" s="41" t="s">
        <v>1383</v>
      </c>
      <c r="B33" s="39">
        <v>186</v>
      </c>
    </row>
    <row r="34" customHeight="1" spans="1:2">
      <c r="A34" s="41" t="s">
        <v>1384</v>
      </c>
      <c r="B34" s="39"/>
    </row>
    <row r="35" customHeight="1" spans="1:2">
      <c r="A35" s="40" t="s">
        <v>1385</v>
      </c>
      <c r="B35" s="39">
        <f>SUM(B36:B38)</f>
        <v>0</v>
      </c>
    </row>
    <row r="36" customHeight="1" spans="1:2">
      <c r="A36" s="41" t="s">
        <v>1382</v>
      </c>
      <c r="B36" s="39"/>
    </row>
    <row r="37" customHeight="1" spans="1:2">
      <c r="A37" s="41" t="s">
        <v>1383</v>
      </c>
      <c r="B37" s="39"/>
    </row>
    <row r="38" customHeight="1" spans="1:2">
      <c r="A38" s="41" t="s">
        <v>1386</v>
      </c>
      <c r="B38" s="39"/>
    </row>
    <row r="39" customHeight="1" spans="1:2">
      <c r="A39" s="40" t="s">
        <v>1387</v>
      </c>
      <c r="B39" s="39">
        <f>SUM(B40:B41)</f>
        <v>0</v>
      </c>
    </row>
    <row r="40" customHeight="1" spans="1:2">
      <c r="A40" s="41" t="s">
        <v>1383</v>
      </c>
      <c r="B40" s="39"/>
    </row>
    <row r="41" customHeight="1" spans="1:2">
      <c r="A41" s="41" t="s">
        <v>1388</v>
      </c>
      <c r="B41" s="39"/>
    </row>
    <row r="42" customHeight="1" spans="1:2">
      <c r="A42" s="40" t="s">
        <v>241</v>
      </c>
      <c r="B42" s="39">
        <f>SUM(B43,B48)</f>
        <v>0</v>
      </c>
    </row>
    <row r="43" customHeight="1" spans="1:2">
      <c r="A43" s="40" t="s">
        <v>1389</v>
      </c>
      <c r="B43" s="39">
        <f>SUM(B44:B47)</f>
        <v>0</v>
      </c>
    </row>
    <row r="44" customHeight="1" spans="1:2">
      <c r="A44" s="41" t="s">
        <v>1390</v>
      </c>
      <c r="B44" s="39"/>
    </row>
    <row r="45" customHeight="1" spans="1:2">
      <c r="A45" s="41" t="s">
        <v>1391</v>
      </c>
      <c r="B45" s="39"/>
    </row>
    <row r="46" customHeight="1" spans="1:2">
      <c r="A46" s="41" t="s">
        <v>1392</v>
      </c>
      <c r="B46" s="39"/>
    </row>
    <row r="47" customHeight="1" spans="1:2">
      <c r="A47" s="41" t="s">
        <v>1393</v>
      </c>
      <c r="B47" s="39"/>
    </row>
    <row r="48" customHeight="1" spans="1:2">
      <c r="A48" s="40" t="s">
        <v>1394</v>
      </c>
      <c r="B48" s="39">
        <f>SUM(B49:B52)</f>
        <v>0</v>
      </c>
    </row>
    <row r="49" customHeight="1" spans="1:2">
      <c r="A49" s="41" t="s">
        <v>1395</v>
      </c>
      <c r="B49" s="39"/>
    </row>
    <row r="50" customHeight="1" spans="1:2">
      <c r="A50" s="41" t="s">
        <v>1396</v>
      </c>
      <c r="B50" s="39"/>
    </row>
    <row r="51" customHeight="1" spans="1:2">
      <c r="A51" s="41" t="s">
        <v>1397</v>
      </c>
      <c r="B51" s="39"/>
    </row>
    <row r="52" customHeight="1" spans="1:2">
      <c r="A52" s="41" t="s">
        <v>1398</v>
      </c>
      <c r="B52" s="39"/>
    </row>
    <row r="53" customHeight="1" spans="1:2">
      <c r="A53" s="40" t="s">
        <v>242</v>
      </c>
      <c r="B53" s="39">
        <f>SUM(B54,B70,B74:B75,B81,B85,B89,B93,B99,B102)</f>
        <v>38126</v>
      </c>
    </row>
    <row r="54" customHeight="1" spans="1:2">
      <c r="A54" s="40" t="s">
        <v>1399</v>
      </c>
      <c r="B54" s="39">
        <f>SUM(B55:B69)</f>
        <v>37428</v>
      </c>
    </row>
    <row r="55" customHeight="1" spans="1:2">
      <c r="A55" s="41" t="s">
        <v>1400</v>
      </c>
      <c r="B55" s="39">
        <v>34615</v>
      </c>
    </row>
    <row r="56" customHeight="1" spans="1:2">
      <c r="A56" s="41" t="s">
        <v>1401</v>
      </c>
      <c r="B56" s="39"/>
    </row>
    <row r="57" customHeight="1" spans="1:2">
      <c r="A57" s="41" t="s">
        <v>1402</v>
      </c>
      <c r="B57" s="39"/>
    </row>
    <row r="58" customHeight="1" spans="1:2">
      <c r="A58" s="41" t="s">
        <v>1403</v>
      </c>
      <c r="B58" s="39">
        <v>388</v>
      </c>
    </row>
    <row r="59" customHeight="1" spans="1:2">
      <c r="A59" s="41" t="s">
        <v>1404</v>
      </c>
      <c r="B59" s="39"/>
    </row>
    <row r="60" customHeight="1" spans="1:2">
      <c r="A60" s="41" t="s">
        <v>1405</v>
      </c>
      <c r="B60" s="39"/>
    </row>
    <row r="61" customHeight="1" spans="1:2">
      <c r="A61" s="41" t="s">
        <v>1406</v>
      </c>
      <c r="B61" s="39"/>
    </row>
    <row r="62" customHeight="1" spans="1:2">
      <c r="A62" s="41" t="s">
        <v>1407</v>
      </c>
      <c r="B62" s="39"/>
    </row>
    <row r="63" customHeight="1" spans="1:2">
      <c r="A63" s="41" t="s">
        <v>1408</v>
      </c>
      <c r="B63" s="39"/>
    </row>
    <row r="64" customHeight="1" spans="1:2">
      <c r="A64" s="41" t="s">
        <v>1409</v>
      </c>
      <c r="B64" s="39"/>
    </row>
    <row r="65" customHeight="1" spans="1:2">
      <c r="A65" s="41" t="s">
        <v>1253</v>
      </c>
      <c r="B65" s="39"/>
    </row>
    <row r="66" customHeight="1" spans="1:2">
      <c r="A66" s="41" t="s">
        <v>1410</v>
      </c>
      <c r="B66" s="39">
        <v>1473</v>
      </c>
    </row>
    <row r="67" customHeight="1" spans="1:2">
      <c r="A67" s="41" t="s">
        <v>1411</v>
      </c>
      <c r="B67" s="39"/>
    </row>
    <row r="68" customHeight="1" spans="1:2">
      <c r="A68" s="41" t="s">
        <v>1412</v>
      </c>
      <c r="B68" s="39">
        <v>729</v>
      </c>
    </row>
    <row r="69" customHeight="1" spans="1:2">
      <c r="A69" s="41" t="s">
        <v>1413</v>
      </c>
      <c r="B69" s="39">
        <v>223</v>
      </c>
    </row>
    <row r="70" customHeight="1" spans="1:2">
      <c r="A70" s="40" t="s">
        <v>1414</v>
      </c>
      <c r="B70" s="39">
        <f>SUM(B71:B73)</f>
        <v>0</v>
      </c>
    </row>
    <row r="71" customHeight="1" spans="1:2">
      <c r="A71" s="41" t="s">
        <v>1400</v>
      </c>
      <c r="B71" s="39"/>
    </row>
    <row r="72" customHeight="1" spans="1:2">
      <c r="A72" s="41" t="s">
        <v>1401</v>
      </c>
      <c r="B72" s="39"/>
    </row>
    <row r="73" customHeight="1" spans="1:2">
      <c r="A73" s="41" t="s">
        <v>1415</v>
      </c>
      <c r="B73" s="39"/>
    </row>
    <row r="74" customHeight="1" spans="1:2">
      <c r="A74" s="40" t="s">
        <v>1416</v>
      </c>
      <c r="B74" s="39"/>
    </row>
    <row r="75" customHeight="1" spans="1:2">
      <c r="A75" s="40" t="s">
        <v>1417</v>
      </c>
      <c r="B75" s="39">
        <f>SUM(B76:B80)</f>
        <v>0</v>
      </c>
    </row>
    <row r="76" customHeight="1" spans="1:2">
      <c r="A76" s="41" t="s">
        <v>1418</v>
      </c>
      <c r="B76" s="39"/>
    </row>
    <row r="77" customHeight="1" spans="1:2">
      <c r="A77" s="41" t="s">
        <v>1419</v>
      </c>
      <c r="B77" s="39"/>
    </row>
    <row r="78" customHeight="1" spans="1:2">
      <c r="A78" s="41" t="s">
        <v>1420</v>
      </c>
      <c r="B78" s="39"/>
    </row>
    <row r="79" customHeight="1" spans="1:2">
      <c r="A79" s="41" t="s">
        <v>1421</v>
      </c>
      <c r="B79" s="39"/>
    </row>
    <row r="80" customHeight="1" spans="1:2">
      <c r="A80" s="41" t="s">
        <v>1422</v>
      </c>
      <c r="B80" s="39"/>
    </row>
    <row r="81" customHeight="1" spans="1:2">
      <c r="A81" s="40" t="s">
        <v>1423</v>
      </c>
      <c r="B81" s="39">
        <f>SUM(B82:B84)</f>
        <v>698</v>
      </c>
    </row>
    <row r="82" customHeight="1" spans="1:2">
      <c r="A82" s="41" t="s">
        <v>1424</v>
      </c>
      <c r="B82" s="39">
        <v>286</v>
      </c>
    </row>
    <row r="83" customHeight="1" spans="1:2">
      <c r="A83" s="41" t="s">
        <v>1425</v>
      </c>
      <c r="B83" s="39"/>
    </row>
    <row r="84" customHeight="1" spans="1:2">
      <c r="A84" s="41" t="s">
        <v>1426</v>
      </c>
      <c r="B84" s="39">
        <v>412</v>
      </c>
    </row>
    <row r="85" customHeight="1" spans="1:2">
      <c r="A85" s="40" t="s">
        <v>1427</v>
      </c>
      <c r="B85" s="39">
        <f>SUM(B86:B88)</f>
        <v>0</v>
      </c>
    </row>
    <row r="86" customHeight="1" spans="1:2">
      <c r="A86" s="41" t="s">
        <v>1428</v>
      </c>
      <c r="B86" s="39"/>
    </row>
    <row r="87" customHeight="1" spans="1:2">
      <c r="A87" s="41" t="s">
        <v>1429</v>
      </c>
      <c r="B87" s="39"/>
    </row>
    <row r="88" customHeight="1" spans="1:2">
      <c r="A88" s="41" t="s">
        <v>1430</v>
      </c>
      <c r="B88" s="39"/>
    </row>
    <row r="89" customHeight="1" spans="1:2">
      <c r="A89" s="40" t="s">
        <v>1431</v>
      </c>
      <c r="B89" s="39">
        <f>SUM(B90:B92)</f>
        <v>0</v>
      </c>
    </row>
    <row r="90" customHeight="1" spans="1:2">
      <c r="A90" s="41" t="s">
        <v>1428</v>
      </c>
      <c r="B90" s="39"/>
    </row>
    <row r="91" customHeight="1" spans="1:2">
      <c r="A91" s="41" t="s">
        <v>1429</v>
      </c>
      <c r="B91" s="39"/>
    </row>
    <row r="92" customHeight="1" spans="1:2">
      <c r="A92" s="41" t="s">
        <v>1432</v>
      </c>
      <c r="B92" s="39"/>
    </row>
    <row r="93" customHeight="1" spans="1:2">
      <c r="A93" s="40" t="s">
        <v>1433</v>
      </c>
      <c r="B93" s="39">
        <f>SUM(B94:B98)</f>
        <v>0</v>
      </c>
    </row>
    <row r="94" customHeight="1" spans="1:2">
      <c r="A94" s="41" t="s">
        <v>1434</v>
      </c>
      <c r="B94" s="39"/>
    </row>
    <row r="95" customHeight="1" spans="1:2">
      <c r="A95" s="41" t="s">
        <v>1435</v>
      </c>
      <c r="B95" s="39"/>
    </row>
    <row r="96" customHeight="1" spans="1:2">
      <c r="A96" s="41" t="s">
        <v>1436</v>
      </c>
      <c r="B96" s="39"/>
    </row>
    <row r="97" customHeight="1" spans="1:2">
      <c r="A97" s="41" t="s">
        <v>1437</v>
      </c>
      <c r="B97" s="39"/>
    </row>
    <row r="98" customHeight="1" spans="1:2">
      <c r="A98" s="41" t="s">
        <v>1438</v>
      </c>
      <c r="B98" s="39"/>
    </row>
    <row r="99" customHeight="1" spans="1:2">
      <c r="A99" s="40" t="s">
        <v>1439</v>
      </c>
      <c r="B99" s="39">
        <f>SUM(B100:B101)</f>
        <v>0</v>
      </c>
    </row>
    <row r="100" customHeight="1" spans="1:2">
      <c r="A100" s="41" t="s">
        <v>1440</v>
      </c>
      <c r="B100" s="39"/>
    </row>
    <row r="101" customHeight="1" spans="1:2">
      <c r="A101" s="41" t="s">
        <v>1441</v>
      </c>
      <c r="B101" s="39"/>
    </row>
    <row r="102" customHeight="1" spans="1:2">
      <c r="A102" s="40" t="s">
        <v>1442</v>
      </c>
      <c r="B102" s="39">
        <f>SUM(B103:B110)</f>
        <v>0</v>
      </c>
    </row>
    <row r="103" customHeight="1" spans="1:2">
      <c r="A103" s="41" t="s">
        <v>1428</v>
      </c>
      <c r="B103" s="39"/>
    </row>
    <row r="104" customHeight="1" spans="1:2">
      <c r="A104" s="41" t="s">
        <v>1429</v>
      </c>
      <c r="B104" s="39"/>
    </row>
    <row r="105" customHeight="1" spans="1:2">
      <c r="A105" s="41" t="s">
        <v>1443</v>
      </c>
      <c r="B105" s="39"/>
    </row>
    <row r="106" customHeight="1" spans="1:2">
      <c r="A106" s="41" t="s">
        <v>1444</v>
      </c>
      <c r="B106" s="39"/>
    </row>
    <row r="107" customHeight="1" spans="1:2">
      <c r="A107" s="41" t="s">
        <v>1445</v>
      </c>
      <c r="B107" s="39"/>
    </row>
    <row r="108" customHeight="1" spans="1:2">
      <c r="A108" s="41" t="s">
        <v>1446</v>
      </c>
      <c r="B108" s="39"/>
    </row>
    <row r="109" customHeight="1" spans="1:2">
      <c r="A109" s="41" t="s">
        <v>1447</v>
      </c>
      <c r="B109" s="39"/>
    </row>
    <row r="110" customHeight="1" spans="1:2">
      <c r="A110" s="41" t="s">
        <v>1448</v>
      </c>
      <c r="B110" s="39"/>
    </row>
    <row r="111" customHeight="1" spans="1:2">
      <c r="A111" s="40" t="s">
        <v>243</v>
      </c>
      <c r="B111" s="39">
        <f>SUM(B112,B117,B122,B127,B130)</f>
        <v>50</v>
      </c>
    </row>
    <row r="112" customHeight="1" spans="1:2">
      <c r="A112" s="40" t="s">
        <v>1449</v>
      </c>
      <c r="B112" s="39">
        <f>SUM(B113:B116)</f>
        <v>0</v>
      </c>
    </row>
    <row r="113" customHeight="1" spans="1:2">
      <c r="A113" s="41" t="s">
        <v>1383</v>
      </c>
      <c r="B113" s="39"/>
    </row>
    <row r="114" customHeight="1" spans="1:2">
      <c r="A114" s="41" t="s">
        <v>1450</v>
      </c>
      <c r="B114" s="39"/>
    </row>
    <row r="115" customHeight="1" spans="1:2">
      <c r="A115" s="41" t="s">
        <v>1451</v>
      </c>
      <c r="B115" s="39"/>
    </row>
    <row r="116" customHeight="1" spans="1:2">
      <c r="A116" s="41" t="s">
        <v>1452</v>
      </c>
      <c r="B116" s="39"/>
    </row>
    <row r="117" customHeight="1" spans="1:2">
      <c r="A117" s="40" t="s">
        <v>1453</v>
      </c>
      <c r="B117" s="39">
        <f>SUM(B118:B121)</f>
        <v>0</v>
      </c>
    </row>
    <row r="118" customHeight="1" spans="1:2">
      <c r="A118" s="41" t="s">
        <v>1383</v>
      </c>
      <c r="B118" s="39"/>
    </row>
    <row r="119" customHeight="1" spans="1:2">
      <c r="A119" s="41" t="s">
        <v>1450</v>
      </c>
      <c r="B119" s="39"/>
    </row>
    <row r="120" customHeight="1" spans="1:2">
      <c r="A120" s="41" t="s">
        <v>1454</v>
      </c>
      <c r="B120" s="39"/>
    </row>
    <row r="121" customHeight="1" spans="1:2">
      <c r="A121" s="41" t="s">
        <v>1455</v>
      </c>
      <c r="B121" s="39"/>
    </row>
    <row r="122" customHeight="1" spans="1:2">
      <c r="A122" s="40" t="s">
        <v>1456</v>
      </c>
      <c r="B122" s="39">
        <f>SUM(B123:B126)</f>
        <v>50</v>
      </c>
    </row>
    <row r="123" customHeight="1" spans="1:2">
      <c r="A123" s="41" t="s">
        <v>1043</v>
      </c>
      <c r="B123" s="39"/>
    </row>
    <row r="124" customHeight="1" spans="1:2">
      <c r="A124" s="41" t="s">
        <v>1457</v>
      </c>
      <c r="B124" s="39"/>
    </row>
    <row r="125" customHeight="1" spans="1:2">
      <c r="A125" s="41" t="s">
        <v>1458</v>
      </c>
      <c r="B125" s="39">
        <v>50</v>
      </c>
    </row>
    <row r="126" customHeight="1" spans="1:2">
      <c r="A126" s="41" t="s">
        <v>1459</v>
      </c>
      <c r="B126" s="39"/>
    </row>
    <row r="127" customHeight="1" spans="1:2">
      <c r="A127" s="40" t="s">
        <v>1460</v>
      </c>
      <c r="B127" s="39">
        <f>SUM(B128:B129)</f>
        <v>0</v>
      </c>
    </row>
    <row r="128" customHeight="1" spans="1:2">
      <c r="A128" s="41" t="s">
        <v>1461</v>
      </c>
      <c r="B128" s="39"/>
    </row>
    <row r="129" customHeight="1" spans="1:2">
      <c r="A129" s="41" t="s">
        <v>1462</v>
      </c>
      <c r="B129" s="39"/>
    </row>
    <row r="130" customHeight="1" spans="1:2">
      <c r="A130" s="40" t="s">
        <v>1463</v>
      </c>
      <c r="B130" s="39">
        <f>SUM(B131:B134)</f>
        <v>0</v>
      </c>
    </row>
    <row r="131" customHeight="1" spans="1:2">
      <c r="A131" s="41" t="s">
        <v>1464</v>
      </c>
      <c r="B131" s="39"/>
    </row>
    <row r="132" customHeight="1" spans="1:2">
      <c r="A132" s="41" t="s">
        <v>1465</v>
      </c>
      <c r="B132" s="39"/>
    </row>
    <row r="133" customHeight="1" spans="1:2">
      <c r="A133" s="41" t="s">
        <v>1466</v>
      </c>
      <c r="B133" s="39"/>
    </row>
    <row r="134" customHeight="1" spans="1:2">
      <c r="A134" s="41" t="s">
        <v>1467</v>
      </c>
      <c r="B134" s="39"/>
    </row>
    <row r="135" customHeight="1" spans="1:2">
      <c r="A135" s="40" t="s">
        <v>244</v>
      </c>
      <c r="B135" s="39">
        <f>SUM(B136,B141,B146,B155,B162,B172,B175,B178)</f>
        <v>39</v>
      </c>
    </row>
    <row r="136" customHeight="1" spans="1:2">
      <c r="A136" s="40" t="s">
        <v>1468</v>
      </c>
      <c r="B136" s="39">
        <f>SUM(B137:B140)</f>
        <v>0</v>
      </c>
    </row>
    <row r="137" customHeight="1" spans="1:2">
      <c r="A137" s="41" t="s">
        <v>1073</v>
      </c>
      <c r="B137" s="39"/>
    </row>
    <row r="138" customHeight="1" spans="1:2">
      <c r="A138" s="41" t="s">
        <v>1074</v>
      </c>
      <c r="B138" s="39"/>
    </row>
    <row r="139" customHeight="1" spans="1:2">
      <c r="A139" s="41" t="s">
        <v>1469</v>
      </c>
      <c r="B139" s="39"/>
    </row>
    <row r="140" customHeight="1" spans="1:2">
      <c r="A140" s="41" t="s">
        <v>1470</v>
      </c>
      <c r="B140" s="39"/>
    </row>
    <row r="141" customHeight="1" spans="1:2">
      <c r="A141" s="40" t="s">
        <v>1471</v>
      </c>
      <c r="B141" s="39">
        <f>SUM(B142:B145)</f>
        <v>0</v>
      </c>
    </row>
    <row r="142" customHeight="1" spans="1:2">
      <c r="A142" s="41" t="s">
        <v>1469</v>
      </c>
      <c r="B142" s="39"/>
    </row>
    <row r="143" customHeight="1" spans="1:2">
      <c r="A143" s="41" t="s">
        <v>1472</v>
      </c>
      <c r="B143" s="39"/>
    </row>
    <row r="144" customHeight="1" spans="1:2">
      <c r="A144" s="41" t="s">
        <v>1473</v>
      </c>
      <c r="B144" s="39"/>
    </row>
    <row r="145" customHeight="1" spans="1:2">
      <c r="A145" s="41" t="s">
        <v>1474</v>
      </c>
      <c r="B145" s="39"/>
    </row>
    <row r="146" customHeight="1" spans="1:2">
      <c r="A146" s="40" t="s">
        <v>1475</v>
      </c>
      <c r="B146" s="39">
        <f>SUM(B147:B154)</f>
        <v>0</v>
      </c>
    </row>
    <row r="147" customHeight="1" spans="1:2">
      <c r="A147" s="41" t="s">
        <v>1476</v>
      </c>
      <c r="B147" s="39"/>
    </row>
    <row r="148" customHeight="1" spans="1:2">
      <c r="A148" s="41" t="s">
        <v>1477</v>
      </c>
      <c r="B148" s="39"/>
    </row>
    <row r="149" customHeight="1" spans="1:2">
      <c r="A149" s="41" t="s">
        <v>1478</v>
      </c>
      <c r="B149" s="39"/>
    </row>
    <row r="150" customHeight="1" spans="1:2">
      <c r="A150" s="41" t="s">
        <v>1479</v>
      </c>
      <c r="B150" s="39"/>
    </row>
    <row r="151" customHeight="1" spans="1:2">
      <c r="A151" s="41" t="s">
        <v>1480</v>
      </c>
      <c r="B151" s="39"/>
    </row>
    <row r="152" customHeight="1" spans="1:2">
      <c r="A152" s="41" t="s">
        <v>1481</v>
      </c>
      <c r="B152" s="39"/>
    </row>
    <row r="153" customHeight="1" spans="1:2">
      <c r="A153" s="41" t="s">
        <v>1482</v>
      </c>
      <c r="B153" s="39"/>
    </row>
    <row r="154" customHeight="1" spans="1:2">
      <c r="A154" s="41" t="s">
        <v>1483</v>
      </c>
      <c r="B154" s="39"/>
    </row>
    <row r="155" customHeight="1" spans="1:2">
      <c r="A155" s="40" t="s">
        <v>1484</v>
      </c>
      <c r="B155" s="39">
        <f>SUM(B156:B161)</f>
        <v>0</v>
      </c>
    </row>
    <row r="156" customHeight="1" spans="1:2">
      <c r="A156" s="41" t="s">
        <v>1485</v>
      </c>
      <c r="B156" s="39"/>
    </row>
    <row r="157" customHeight="1" spans="1:2">
      <c r="A157" s="41" t="s">
        <v>1486</v>
      </c>
      <c r="B157" s="39"/>
    </row>
    <row r="158" customHeight="1" spans="1:2">
      <c r="A158" s="41" t="s">
        <v>1487</v>
      </c>
      <c r="B158" s="39"/>
    </row>
    <row r="159" customHeight="1" spans="1:2">
      <c r="A159" s="41" t="s">
        <v>1488</v>
      </c>
      <c r="B159" s="39"/>
    </row>
    <row r="160" customHeight="1" spans="1:2">
      <c r="A160" s="41" t="s">
        <v>1489</v>
      </c>
      <c r="B160" s="39"/>
    </row>
    <row r="161" customHeight="1" spans="1:2">
      <c r="A161" s="41" t="s">
        <v>1490</v>
      </c>
      <c r="B161" s="39"/>
    </row>
    <row r="162" customHeight="1" spans="1:2">
      <c r="A162" s="40" t="s">
        <v>1491</v>
      </c>
      <c r="B162" s="39">
        <f>SUM(B163:B171)</f>
        <v>39</v>
      </c>
    </row>
    <row r="163" customHeight="1" spans="1:2">
      <c r="A163" s="41" t="s">
        <v>1492</v>
      </c>
      <c r="B163" s="39"/>
    </row>
    <row r="164" customHeight="1" spans="1:2">
      <c r="A164" s="41" t="s">
        <v>1100</v>
      </c>
      <c r="B164" s="39"/>
    </row>
    <row r="165" customHeight="1" spans="1:2">
      <c r="A165" s="41" t="s">
        <v>1493</v>
      </c>
      <c r="B165" s="39"/>
    </row>
    <row r="166" customHeight="1" spans="1:2">
      <c r="A166" s="41" t="s">
        <v>1494</v>
      </c>
      <c r="B166" s="39"/>
    </row>
    <row r="167" customHeight="1" spans="1:2">
      <c r="A167" s="41" t="s">
        <v>1495</v>
      </c>
      <c r="B167" s="39"/>
    </row>
    <row r="168" customHeight="1" spans="1:2">
      <c r="A168" s="41" t="s">
        <v>1496</v>
      </c>
      <c r="B168" s="39">
        <v>39</v>
      </c>
    </row>
    <row r="169" customHeight="1" spans="1:2">
      <c r="A169" s="41" t="s">
        <v>1497</v>
      </c>
      <c r="B169" s="39"/>
    </row>
    <row r="170" customHeight="1" spans="1:2">
      <c r="A170" s="41" t="s">
        <v>1498</v>
      </c>
      <c r="B170" s="39"/>
    </row>
    <row r="171" customHeight="1" spans="1:2">
      <c r="A171" s="41" t="s">
        <v>1499</v>
      </c>
      <c r="B171" s="39"/>
    </row>
    <row r="172" customHeight="1" spans="1:2">
      <c r="A172" s="40" t="s">
        <v>1500</v>
      </c>
      <c r="B172" s="39">
        <f>SUM(B173:B174)</f>
        <v>0</v>
      </c>
    </row>
    <row r="173" customHeight="1" spans="1:2">
      <c r="A173" s="41" t="s">
        <v>1501</v>
      </c>
      <c r="B173" s="39"/>
    </row>
    <row r="174" customHeight="1" spans="1:2">
      <c r="A174" s="41" t="s">
        <v>1502</v>
      </c>
      <c r="B174" s="39"/>
    </row>
    <row r="175" customHeight="1" spans="1:2">
      <c r="A175" s="40" t="s">
        <v>1503</v>
      </c>
      <c r="B175" s="39">
        <f>SUM(B176:B177)</f>
        <v>0</v>
      </c>
    </row>
    <row r="176" customHeight="1" spans="1:2">
      <c r="A176" s="41" t="s">
        <v>1501</v>
      </c>
      <c r="B176" s="39"/>
    </row>
    <row r="177" customHeight="1" spans="1:2">
      <c r="A177" s="41" t="s">
        <v>1504</v>
      </c>
      <c r="B177" s="39"/>
    </row>
    <row r="178" customHeight="1" spans="1:2">
      <c r="A178" s="40" t="s">
        <v>1505</v>
      </c>
      <c r="B178" s="39"/>
    </row>
    <row r="179" customHeight="1" spans="1:2">
      <c r="A179" s="40" t="s">
        <v>245</v>
      </c>
      <c r="B179" s="39">
        <f>B180</f>
        <v>0</v>
      </c>
    </row>
    <row r="180" customHeight="1" spans="1:2">
      <c r="A180" s="40" t="s">
        <v>1506</v>
      </c>
      <c r="B180" s="39">
        <f>SUM(B181:B183)</f>
        <v>0</v>
      </c>
    </row>
    <row r="181" customHeight="1" spans="1:2">
      <c r="A181" s="41" t="s">
        <v>1507</v>
      </c>
      <c r="B181" s="39"/>
    </row>
    <row r="182" customHeight="1" spans="1:2">
      <c r="A182" s="41" t="s">
        <v>1508</v>
      </c>
      <c r="B182" s="39"/>
    </row>
    <row r="183" customHeight="1" spans="1:2">
      <c r="A183" s="41" t="s">
        <v>1509</v>
      </c>
      <c r="B183" s="39"/>
    </row>
    <row r="184" customHeight="1" spans="1:2">
      <c r="A184" s="40" t="s">
        <v>1173</v>
      </c>
      <c r="B184" s="39">
        <f>B185</f>
        <v>0</v>
      </c>
    </row>
    <row r="185" customHeight="1" spans="1:2">
      <c r="A185" s="40" t="s">
        <v>1193</v>
      </c>
      <c r="B185" s="39">
        <f>SUM(B186:B187)</f>
        <v>0</v>
      </c>
    </row>
    <row r="186" customHeight="1" spans="1:2">
      <c r="A186" s="41" t="s">
        <v>1510</v>
      </c>
      <c r="B186" s="39"/>
    </row>
    <row r="187" customHeight="1" spans="1:2">
      <c r="A187" s="41" t="s">
        <v>1511</v>
      </c>
      <c r="B187" s="39"/>
    </row>
    <row r="188" customHeight="1" spans="1:2">
      <c r="A188" s="40" t="s">
        <v>121</v>
      </c>
      <c r="B188" s="39">
        <f>SUM(B189,B193,B202:B203)</f>
        <v>10547</v>
      </c>
    </row>
    <row r="189" customHeight="1" spans="1:2">
      <c r="A189" s="40" t="s">
        <v>1512</v>
      </c>
      <c r="B189" s="39">
        <f>SUM(B190:B192)</f>
        <v>10100</v>
      </c>
    </row>
    <row r="190" customHeight="1" spans="1:2">
      <c r="A190" s="41" t="s">
        <v>1513</v>
      </c>
      <c r="B190" s="39"/>
    </row>
    <row r="191" customHeight="1" spans="1:2">
      <c r="A191" s="41" t="s">
        <v>1514</v>
      </c>
      <c r="B191" s="39">
        <v>10100</v>
      </c>
    </row>
    <row r="192" customHeight="1" spans="1:2">
      <c r="A192" s="41" t="s">
        <v>1515</v>
      </c>
      <c r="B192" s="39"/>
    </row>
    <row r="193" customHeight="1" spans="1:2">
      <c r="A193" s="40" t="s">
        <v>1516</v>
      </c>
      <c r="B193" s="39">
        <f>SUM(B194:B201)</f>
        <v>0</v>
      </c>
    </row>
    <row r="194" customHeight="1" spans="1:2">
      <c r="A194" s="41" t="s">
        <v>1517</v>
      </c>
      <c r="B194" s="39"/>
    </row>
    <row r="195" customHeight="1" spans="1:2">
      <c r="A195" s="41" t="s">
        <v>1518</v>
      </c>
      <c r="B195" s="39"/>
    </row>
    <row r="196" customHeight="1" spans="1:2">
      <c r="A196" s="41" t="s">
        <v>1519</v>
      </c>
      <c r="B196" s="39"/>
    </row>
    <row r="197" customHeight="1" spans="1:2">
      <c r="A197" s="41" t="s">
        <v>1520</v>
      </c>
      <c r="B197" s="39"/>
    </row>
    <row r="198" customHeight="1" spans="1:2">
      <c r="A198" s="41" t="s">
        <v>1521</v>
      </c>
      <c r="B198" s="39"/>
    </row>
    <row r="199" customHeight="1" spans="1:2">
      <c r="A199" s="41" t="s">
        <v>1522</v>
      </c>
      <c r="B199" s="39"/>
    </row>
    <row r="200" customHeight="1" spans="1:2">
      <c r="A200" s="41" t="s">
        <v>1523</v>
      </c>
      <c r="B200" s="39"/>
    </row>
    <row r="201" customHeight="1" spans="1:2">
      <c r="A201" s="41" t="s">
        <v>1524</v>
      </c>
      <c r="B201" s="39"/>
    </row>
    <row r="202" customHeight="1" spans="1:2">
      <c r="A202" s="40" t="s">
        <v>1525</v>
      </c>
      <c r="B202" s="39"/>
    </row>
    <row r="203" customHeight="1" spans="1:2">
      <c r="A203" s="40" t="s">
        <v>1526</v>
      </c>
      <c r="B203" s="39">
        <f>SUM(B204:B214)</f>
        <v>447</v>
      </c>
    </row>
    <row r="204" customHeight="1" spans="1:2">
      <c r="A204" s="41" t="s">
        <v>1527</v>
      </c>
      <c r="B204" s="39"/>
    </row>
    <row r="205" customHeight="1" spans="1:2">
      <c r="A205" s="41" t="s">
        <v>1528</v>
      </c>
      <c r="B205" s="39">
        <v>337</v>
      </c>
    </row>
    <row r="206" customHeight="1" spans="1:2">
      <c r="A206" s="41" t="s">
        <v>1529</v>
      </c>
      <c r="B206" s="39"/>
    </row>
    <row r="207" customHeight="1" spans="1:2">
      <c r="A207" s="41" t="s">
        <v>1530</v>
      </c>
      <c r="B207" s="39"/>
    </row>
    <row r="208" customHeight="1" spans="1:2">
      <c r="A208" s="41" t="s">
        <v>1531</v>
      </c>
      <c r="B208" s="39"/>
    </row>
    <row r="209" customHeight="1" spans="1:2">
      <c r="A209" s="41" t="s">
        <v>1532</v>
      </c>
      <c r="B209" s="39">
        <v>110</v>
      </c>
    </row>
    <row r="210" customHeight="1" spans="1:2">
      <c r="A210" s="41" t="s">
        <v>1533</v>
      </c>
      <c r="B210" s="39"/>
    </row>
    <row r="211" customHeight="1" spans="1:2">
      <c r="A211" s="41" t="s">
        <v>1534</v>
      </c>
      <c r="B211" s="39"/>
    </row>
    <row r="212" customHeight="1" spans="1:2">
      <c r="A212" s="41" t="s">
        <v>1535</v>
      </c>
      <c r="B212" s="39"/>
    </row>
    <row r="213" customHeight="1" spans="1:2">
      <c r="A213" s="41" t="s">
        <v>1536</v>
      </c>
      <c r="B213" s="39"/>
    </row>
    <row r="214" customHeight="1" spans="1:2">
      <c r="A214" s="41" t="s">
        <v>1537</v>
      </c>
      <c r="B214" s="39"/>
    </row>
    <row r="215" customHeight="1" spans="1:2">
      <c r="A215" s="40" t="s">
        <v>246</v>
      </c>
      <c r="B215" s="39">
        <f>B216</f>
        <v>6734</v>
      </c>
    </row>
    <row r="216" customHeight="1" spans="1:2">
      <c r="A216" s="40" t="s">
        <v>1538</v>
      </c>
      <c r="B216" s="39">
        <f>SUM(B217:B231)</f>
        <v>6734</v>
      </c>
    </row>
    <row r="217" customHeight="1" spans="1:2">
      <c r="A217" s="41" t="s">
        <v>1539</v>
      </c>
      <c r="B217" s="39"/>
    </row>
    <row r="218" customHeight="1" spans="1:2">
      <c r="A218" s="41" t="s">
        <v>1540</v>
      </c>
      <c r="B218" s="39"/>
    </row>
    <row r="219" customHeight="1" spans="1:2">
      <c r="A219" s="41" t="s">
        <v>1541</v>
      </c>
      <c r="B219" s="39">
        <v>3641</v>
      </c>
    </row>
    <row r="220" customHeight="1" spans="1:2">
      <c r="A220" s="41" t="s">
        <v>1542</v>
      </c>
      <c r="B220" s="39"/>
    </row>
    <row r="221" customHeight="1" spans="1:2">
      <c r="A221" s="41" t="s">
        <v>1543</v>
      </c>
      <c r="B221" s="39"/>
    </row>
    <row r="222" customHeight="1" spans="1:2">
      <c r="A222" s="41" t="s">
        <v>1544</v>
      </c>
      <c r="B222" s="39"/>
    </row>
    <row r="223" customHeight="1" spans="1:2">
      <c r="A223" s="41" t="s">
        <v>1545</v>
      </c>
      <c r="B223" s="39"/>
    </row>
    <row r="224" customHeight="1" spans="1:2">
      <c r="A224" s="41" t="s">
        <v>1546</v>
      </c>
      <c r="B224" s="39"/>
    </row>
    <row r="225" customHeight="1" spans="1:2">
      <c r="A225" s="41" t="s">
        <v>1547</v>
      </c>
      <c r="B225" s="39"/>
    </row>
    <row r="226" customHeight="1" spans="1:2">
      <c r="A226" s="41" t="s">
        <v>1548</v>
      </c>
      <c r="B226" s="39"/>
    </row>
    <row r="227" customHeight="1" spans="1:2">
      <c r="A227" s="41" t="s">
        <v>1549</v>
      </c>
      <c r="B227" s="39"/>
    </row>
    <row r="228" customHeight="1" spans="1:2">
      <c r="A228" s="41" t="s">
        <v>1550</v>
      </c>
      <c r="B228" s="39"/>
    </row>
    <row r="229" customHeight="1" spans="1:2">
      <c r="A229" s="41" t="s">
        <v>1551</v>
      </c>
      <c r="B229" s="39">
        <v>2035</v>
      </c>
    </row>
    <row r="230" customHeight="1" spans="1:2">
      <c r="A230" s="41" t="s">
        <v>1552</v>
      </c>
      <c r="B230" s="39">
        <v>1058</v>
      </c>
    </row>
    <row r="231" customHeight="1" spans="1:2">
      <c r="A231" s="41" t="s">
        <v>1553</v>
      </c>
      <c r="B231" s="39"/>
    </row>
    <row r="232" customHeight="1" spans="1:2">
      <c r="A232" s="40" t="s">
        <v>247</v>
      </c>
      <c r="B232" s="39">
        <f>B233</f>
        <v>9</v>
      </c>
    </row>
    <row r="233" customHeight="1" spans="1:2">
      <c r="A233" s="40" t="s">
        <v>1554</v>
      </c>
      <c r="B233" s="39">
        <f>SUM(B234:B248)</f>
        <v>9</v>
      </c>
    </row>
    <row r="234" customHeight="1" spans="1:2">
      <c r="A234" s="41" t="s">
        <v>1555</v>
      </c>
      <c r="B234" s="39"/>
    </row>
    <row r="235" customHeight="1" spans="1:2">
      <c r="A235" s="41" t="s">
        <v>1556</v>
      </c>
      <c r="B235" s="39"/>
    </row>
    <row r="236" customHeight="1" spans="1:2">
      <c r="A236" s="41" t="s">
        <v>1557</v>
      </c>
      <c r="B236" s="39"/>
    </row>
    <row r="237" customHeight="1" spans="1:2">
      <c r="A237" s="41" t="s">
        <v>1558</v>
      </c>
      <c r="B237" s="39"/>
    </row>
    <row r="238" customHeight="1" spans="1:2">
      <c r="A238" s="41" t="s">
        <v>1559</v>
      </c>
      <c r="B238" s="39"/>
    </row>
    <row r="239" customHeight="1" spans="1:2">
      <c r="A239" s="41" t="s">
        <v>1560</v>
      </c>
      <c r="B239" s="39"/>
    </row>
    <row r="240" customHeight="1" spans="1:2">
      <c r="A240" s="41" t="s">
        <v>1561</v>
      </c>
      <c r="B240" s="39"/>
    </row>
    <row r="241" customHeight="1" spans="1:2">
      <c r="A241" s="41" t="s">
        <v>1562</v>
      </c>
      <c r="B241" s="39"/>
    </row>
    <row r="242" customHeight="1" spans="1:2">
      <c r="A242" s="41" t="s">
        <v>1563</v>
      </c>
      <c r="B242" s="39"/>
    </row>
    <row r="243" customHeight="1" spans="1:2">
      <c r="A243" s="41" t="s">
        <v>1564</v>
      </c>
      <c r="B243" s="39"/>
    </row>
    <row r="244" customHeight="1" spans="1:2">
      <c r="A244" s="41" t="s">
        <v>1565</v>
      </c>
      <c r="B244" s="39"/>
    </row>
    <row r="245" customHeight="1" spans="1:2">
      <c r="A245" s="41" t="s">
        <v>1566</v>
      </c>
      <c r="B245" s="39"/>
    </row>
    <row r="246" customHeight="1" spans="1:2">
      <c r="A246" s="41" t="s">
        <v>1567</v>
      </c>
      <c r="B246" s="39"/>
    </row>
    <row r="247" customHeight="1" spans="1:2">
      <c r="A247" s="41" t="s">
        <v>1568</v>
      </c>
      <c r="B247" s="39">
        <v>9</v>
      </c>
    </row>
    <row r="248" customHeight="1" spans="1:2">
      <c r="A248" s="41" t="s">
        <v>1569</v>
      </c>
      <c r="B248" s="39"/>
    </row>
    <row r="249" customHeight="1" spans="1:2">
      <c r="A249" s="42" t="s">
        <v>248</v>
      </c>
      <c r="B249" s="39">
        <f>SUM(B250,B263)</f>
        <v>180</v>
      </c>
    </row>
    <row r="250" customHeight="1" spans="1:2">
      <c r="A250" s="42" t="s">
        <v>83</v>
      </c>
      <c r="B250" s="39">
        <f>SUM(B251:B262)</f>
        <v>180</v>
      </c>
    </row>
    <row r="251" customHeight="1" spans="1:2">
      <c r="A251" s="43" t="s">
        <v>1570</v>
      </c>
      <c r="B251" s="39"/>
    </row>
    <row r="252" customHeight="1" spans="1:2">
      <c r="A252" s="43" t="s">
        <v>1571</v>
      </c>
      <c r="B252" s="39"/>
    </row>
    <row r="253" customHeight="1" spans="1:2">
      <c r="A253" s="43" t="s">
        <v>1572</v>
      </c>
      <c r="B253" s="39"/>
    </row>
    <row r="254" customHeight="1" spans="1:2">
      <c r="A254" s="43" t="s">
        <v>1573</v>
      </c>
      <c r="B254" s="39"/>
    </row>
    <row r="255" customHeight="1" spans="1:2">
      <c r="A255" s="43" t="s">
        <v>1574</v>
      </c>
      <c r="B255" s="39"/>
    </row>
    <row r="256" customHeight="1" spans="1:2">
      <c r="A256" s="43" t="s">
        <v>1575</v>
      </c>
      <c r="B256" s="39"/>
    </row>
    <row r="257" customHeight="1" spans="1:2">
      <c r="A257" s="43" t="s">
        <v>1576</v>
      </c>
      <c r="B257" s="39"/>
    </row>
    <row r="258" customHeight="1" spans="1:2">
      <c r="A258" s="43" t="s">
        <v>1577</v>
      </c>
      <c r="B258" s="39"/>
    </row>
    <row r="259" customHeight="1" spans="1:2">
      <c r="A259" s="43" t="s">
        <v>1578</v>
      </c>
      <c r="B259" s="39"/>
    </row>
    <row r="260" customHeight="1" spans="1:2">
      <c r="A260" s="43" t="s">
        <v>1579</v>
      </c>
      <c r="B260" s="39">
        <v>180</v>
      </c>
    </row>
    <row r="261" customHeight="1" spans="1:2">
      <c r="A261" s="43" t="s">
        <v>1580</v>
      </c>
      <c r="B261" s="39"/>
    </row>
    <row r="262" customHeight="1" spans="1:2">
      <c r="A262" s="43" t="s">
        <v>1581</v>
      </c>
      <c r="B262" s="39"/>
    </row>
    <row r="263" customHeight="1" spans="1:2">
      <c r="A263" s="42" t="s">
        <v>1582</v>
      </c>
      <c r="B263" s="39">
        <f>SUM(B264:B269)</f>
        <v>0</v>
      </c>
    </row>
    <row r="264" customHeight="1" spans="1:2">
      <c r="A264" s="43" t="s">
        <v>1152</v>
      </c>
      <c r="B264" s="39"/>
    </row>
    <row r="265" customHeight="1" spans="1:2">
      <c r="A265" s="43" t="s">
        <v>1197</v>
      </c>
      <c r="B265" s="39"/>
    </row>
    <row r="266" customHeight="1" spans="1:2">
      <c r="A266" s="43" t="s">
        <v>1583</v>
      </c>
      <c r="B266" s="39"/>
    </row>
    <row r="267" customHeight="1" spans="1:2">
      <c r="A267" s="43" t="s">
        <v>1584</v>
      </c>
      <c r="B267" s="39"/>
    </row>
    <row r="268" customHeight="1" spans="1:2">
      <c r="A268" s="43" t="s">
        <v>1585</v>
      </c>
      <c r="B268" s="39"/>
    </row>
    <row r="269" customHeight="1" spans="1:2">
      <c r="A269" s="43" t="s">
        <v>1586</v>
      </c>
      <c r="B269" s="39"/>
    </row>
  </sheetData>
  <mergeCells count="3">
    <mergeCell ref="A1:B1"/>
    <mergeCell ref="A2:B2"/>
    <mergeCell ref="A3:B3"/>
  </mergeCells>
  <dataValidations count="1">
    <dataValidation type="decimal" operator="between" allowBlank="1" showInputMessage="1" showErrorMessage="1" sqref="B5:B269">
      <formula1>-99999999999999</formula1>
      <formula2>99999999999999</formula2>
    </dataValidation>
  </dataValidation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9"/>
  <sheetViews>
    <sheetView workbookViewId="0">
      <selection activeCell="D7" sqref="D7"/>
    </sheetView>
  </sheetViews>
  <sheetFormatPr defaultColWidth="9" defaultRowHeight="14.4"/>
  <cols>
    <col min="1" max="2" width="2.75" style="26" customWidth="1"/>
    <col min="3" max="3" width="17.3333333333333" style="26" customWidth="1"/>
    <col min="4" max="4" width="42.3333333333333" style="26" customWidth="1"/>
    <col min="5" max="5" width="25.5555555555556" style="26" customWidth="1"/>
    <col min="6" max="10" width="15" style="26" customWidth="1"/>
    <col min="11" max="16384" width="9" style="26"/>
  </cols>
  <sheetData>
    <row r="1" s="24" customFormat="1" ht="25" customHeight="1" spans="1:1">
      <c r="A1" s="24" t="s">
        <v>1587</v>
      </c>
    </row>
    <row r="2" s="25" customFormat="1" ht="25" customHeight="1" spans="1:2">
      <c r="A2" s="28"/>
      <c r="B2" s="28"/>
    </row>
    <row r="3" s="25" customFormat="1" ht="25" customHeight="1" spans="1:10">
      <c r="A3" s="28"/>
      <c r="B3" s="28"/>
      <c r="C3" s="28"/>
      <c r="D3" s="28"/>
      <c r="E3" s="29" t="s">
        <v>1</v>
      </c>
      <c r="F3" s="28"/>
      <c r="G3" s="28"/>
      <c r="H3" s="28"/>
      <c r="I3" s="28"/>
      <c r="J3" s="28"/>
    </row>
    <row r="4" s="26" customFormat="1" ht="15" customHeight="1" spans="1:10">
      <c r="A4" s="30" t="s">
        <v>1588</v>
      </c>
      <c r="B4" s="30"/>
      <c r="C4" s="30"/>
      <c r="D4" s="31" t="s">
        <v>63</v>
      </c>
      <c r="E4" s="31" t="s">
        <v>5</v>
      </c>
      <c r="F4" s="32"/>
      <c r="G4" s="32"/>
      <c r="H4" s="32"/>
      <c r="I4" s="32"/>
      <c r="J4" s="32"/>
    </row>
    <row r="5" s="26" customFormat="1" ht="15" customHeight="1" spans="1:10">
      <c r="A5" s="30"/>
      <c r="B5" s="30"/>
      <c r="C5" s="30"/>
      <c r="D5" s="31"/>
      <c r="E5" s="31"/>
      <c r="F5" s="32"/>
      <c r="G5" s="32"/>
      <c r="H5" s="32"/>
      <c r="I5" s="32"/>
      <c r="J5" s="32"/>
    </row>
    <row r="6" s="26" customFormat="1" ht="15" customHeight="1" spans="1:10">
      <c r="A6" s="30"/>
      <c r="B6" s="30"/>
      <c r="C6" s="30"/>
      <c r="D6" s="31"/>
      <c r="E6" s="31"/>
      <c r="F6" s="32"/>
      <c r="G6" s="32"/>
      <c r="H6" s="32"/>
      <c r="I6" s="32"/>
      <c r="J6" s="32"/>
    </row>
    <row r="7" s="26" customFormat="1" ht="15" customHeight="1" spans="1:10">
      <c r="A7" s="30"/>
      <c r="B7" s="30"/>
      <c r="C7" s="30"/>
      <c r="D7" s="31" t="s">
        <v>331</v>
      </c>
      <c r="E7" s="14">
        <v>231611.65</v>
      </c>
      <c r="F7" s="32"/>
      <c r="G7" s="32"/>
      <c r="H7" s="32"/>
      <c r="I7" s="32"/>
      <c r="J7" s="32"/>
    </row>
    <row r="8" s="26" customFormat="1" ht="15" customHeight="1" spans="1:10">
      <c r="A8" s="13" t="s">
        <v>1589</v>
      </c>
      <c r="B8" s="13"/>
      <c r="C8" s="13"/>
      <c r="D8" s="13" t="s">
        <v>356</v>
      </c>
      <c r="E8" s="14">
        <v>21948.7</v>
      </c>
      <c r="F8" s="32"/>
      <c r="G8" s="32"/>
      <c r="H8" s="32"/>
      <c r="I8" s="32"/>
      <c r="J8" s="32"/>
    </row>
    <row r="9" s="26" customFormat="1" ht="15" customHeight="1" spans="1:10">
      <c r="A9" s="13" t="s">
        <v>1590</v>
      </c>
      <c r="B9" s="13"/>
      <c r="C9" s="13"/>
      <c r="D9" s="13" t="s">
        <v>1591</v>
      </c>
      <c r="E9" s="14">
        <v>470.71</v>
      </c>
      <c r="F9" s="32"/>
      <c r="G9" s="32"/>
      <c r="H9" s="32"/>
      <c r="I9" s="32"/>
      <c r="J9" s="32"/>
    </row>
    <row r="10" s="26" customFormat="1" ht="15" customHeight="1" spans="1:10">
      <c r="A10" s="13" t="s">
        <v>1592</v>
      </c>
      <c r="B10" s="13"/>
      <c r="C10" s="13"/>
      <c r="D10" s="13" t="s">
        <v>1593</v>
      </c>
      <c r="E10" s="14">
        <v>358.77</v>
      </c>
      <c r="F10" s="32"/>
      <c r="G10" s="32"/>
      <c r="H10" s="32"/>
      <c r="I10" s="32"/>
      <c r="J10" s="32"/>
    </row>
    <row r="11" s="26" customFormat="1" ht="15" customHeight="1" spans="1:10">
      <c r="A11" s="13" t="s">
        <v>1594</v>
      </c>
      <c r="B11" s="13"/>
      <c r="C11" s="13"/>
      <c r="D11" s="13" t="s">
        <v>1595</v>
      </c>
      <c r="E11" s="14">
        <v>11.55</v>
      </c>
      <c r="F11" s="32"/>
      <c r="G11" s="32"/>
      <c r="H11" s="32"/>
      <c r="I11" s="32"/>
      <c r="J11" s="32"/>
    </row>
    <row r="12" s="26" customFormat="1" ht="15" customHeight="1" spans="1:10">
      <c r="A12" s="13" t="s">
        <v>1596</v>
      </c>
      <c r="B12" s="13"/>
      <c r="C12" s="13"/>
      <c r="D12" s="13" t="s">
        <v>1597</v>
      </c>
      <c r="E12" s="14">
        <v>83.04</v>
      </c>
      <c r="F12" s="32"/>
      <c r="G12" s="32"/>
      <c r="H12" s="32"/>
      <c r="I12" s="32"/>
      <c r="J12" s="32"/>
    </row>
    <row r="13" s="26" customFormat="1" ht="15" customHeight="1" spans="1:10">
      <c r="A13" s="13" t="s">
        <v>1598</v>
      </c>
      <c r="B13" s="13"/>
      <c r="C13" s="13"/>
      <c r="D13" s="13" t="s">
        <v>1599</v>
      </c>
      <c r="E13" s="14">
        <v>17.35</v>
      </c>
      <c r="F13" s="32"/>
      <c r="G13" s="32"/>
      <c r="H13" s="32"/>
      <c r="I13" s="32"/>
      <c r="J13" s="32"/>
    </row>
    <row r="14" s="26" customFormat="1" ht="15" customHeight="1" spans="1:10">
      <c r="A14" s="13" t="s">
        <v>1600</v>
      </c>
      <c r="B14" s="13"/>
      <c r="C14" s="13"/>
      <c r="D14" s="13" t="s">
        <v>1601</v>
      </c>
      <c r="E14" s="14">
        <v>339.06</v>
      </c>
      <c r="F14" s="32"/>
      <c r="G14" s="32"/>
      <c r="H14" s="32"/>
      <c r="I14" s="32"/>
      <c r="J14" s="32"/>
    </row>
    <row r="15" s="26" customFormat="1" ht="15" customHeight="1" spans="1:10">
      <c r="A15" s="13" t="s">
        <v>1602</v>
      </c>
      <c r="B15" s="13"/>
      <c r="C15" s="13"/>
      <c r="D15" s="13" t="s">
        <v>1593</v>
      </c>
      <c r="E15" s="14">
        <v>265.14</v>
      </c>
      <c r="F15" s="32"/>
      <c r="G15" s="32"/>
      <c r="H15" s="32"/>
      <c r="I15" s="32"/>
      <c r="J15" s="32"/>
    </row>
    <row r="16" s="26" customFormat="1" ht="15" customHeight="1" spans="1:10">
      <c r="A16" s="13" t="s">
        <v>1603</v>
      </c>
      <c r="B16" s="13"/>
      <c r="C16" s="13"/>
      <c r="D16" s="13" t="s">
        <v>1604</v>
      </c>
      <c r="E16" s="14">
        <v>19.3</v>
      </c>
      <c r="F16" s="32"/>
      <c r="G16" s="32"/>
      <c r="H16" s="32"/>
      <c r="I16" s="32"/>
      <c r="J16" s="32"/>
    </row>
    <row r="17" s="26" customFormat="1" ht="15" customHeight="1" spans="1:10">
      <c r="A17" s="13" t="s">
        <v>1605</v>
      </c>
      <c r="B17" s="13"/>
      <c r="C17" s="13"/>
      <c r="D17" s="13" t="s">
        <v>1606</v>
      </c>
      <c r="E17" s="14">
        <v>34.71</v>
      </c>
      <c r="F17" s="32"/>
      <c r="G17" s="32"/>
      <c r="H17" s="32"/>
      <c r="I17" s="32"/>
      <c r="J17" s="32"/>
    </row>
    <row r="18" s="26" customFormat="1" ht="15" customHeight="1" spans="1:10">
      <c r="A18" s="13" t="s">
        <v>1607</v>
      </c>
      <c r="B18" s="13"/>
      <c r="C18" s="13"/>
      <c r="D18" s="13" t="s">
        <v>1608</v>
      </c>
      <c r="E18" s="14">
        <v>19.9</v>
      </c>
      <c r="F18" s="32"/>
      <c r="G18" s="32"/>
      <c r="H18" s="32"/>
      <c r="I18" s="32"/>
      <c r="J18" s="32"/>
    </row>
    <row r="19" s="26" customFormat="1" ht="15" customHeight="1" spans="1:10">
      <c r="A19" s="13" t="s">
        <v>1609</v>
      </c>
      <c r="B19" s="13"/>
      <c r="C19" s="13"/>
      <c r="D19" s="13" t="s">
        <v>1610</v>
      </c>
      <c r="E19" s="14">
        <v>7495.66</v>
      </c>
      <c r="F19" s="32"/>
      <c r="G19" s="32"/>
      <c r="H19" s="32"/>
      <c r="I19" s="32"/>
      <c r="J19" s="32"/>
    </row>
    <row r="20" s="26" customFormat="1" ht="15" customHeight="1" spans="1:10">
      <c r="A20" s="13" t="s">
        <v>1611</v>
      </c>
      <c r="B20" s="13"/>
      <c r="C20" s="13"/>
      <c r="D20" s="13" t="s">
        <v>1593</v>
      </c>
      <c r="E20" s="14">
        <v>1757.66</v>
      </c>
      <c r="F20" s="32"/>
      <c r="G20" s="32"/>
      <c r="H20" s="32"/>
      <c r="I20" s="32"/>
      <c r="J20" s="32"/>
    </row>
    <row r="21" s="26" customFormat="1" ht="15" customHeight="1" spans="1:10">
      <c r="A21" s="13" t="s">
        <v>1612</v>
      </c>
      <c r="B21" s="13"/>
      <c r="C21" s="13"/>
      <c r="D21" s="13" t="s">
        <v>1613</v>
      </c>
      <c r="E21" s="14">
        <v>13.17</v>
      </c>
      <c r="F21" s="32"/>
      <c r="G21" s="32"/>
      <c r="H21" s="32"/>
      <c r="I21" s="32"/>
      <c r="J21" s="32"/>
    </row>
    <row r="22" s="26" customFormat="1" ht="15" customHeight="1" spans="1:10">
      <c r="A22" s="13" t="s">
        <v>1614</v>
      </c>
      <c r="B22" s="13"/>
      <c r="C22" s="13"/>
      <c r="D22" s="13" t="s">
        <v>1615</v>
      </c>
      <c r="E22" s="14">
        <v>33.97</v>
      </c>
      <c r="F22" s="32"/>
      <c r="G22" s="32"/>
      <c r="H22" s="32"/>
      <c r="I22" s="32"/>
      <c r="J22" s="32"/>
    </row>
    <row r="23" s="26" customFormat="1" ht="15" customHeight="1" spans="1:10">
      <c r="A23" s="13" t="s">
        <v>1616</v>
      </c>
      <c r="B23" s="13"/>
      <c r="C23" s="13"/>
      <c r="D23" s="13" t="s">
        <v>1617</v>
      </c>
      <c r="E23" s="14">
        <v>66.32</v>
      </c>
      <c r="F23" s="32"/>
      <c r="G23" s="32"/>
      <c r="H23" s="32"/>
      <c r="I23" s="32"/>
      <c r="J23" s="32"/>
    </row>
    <row r="24" s="26" customFormat="1" ht="15" customHeight="1" spans="1:10">
      <c r="A24" s="13" t="s">
        <v>1618</v>
      </c>
      <c r="B24" s="13"/>
      <c r="C24" s="13"/>
      <c r="D24" s="13" t="s">
        <v>1619</v>
      </c>
      <c r="E24" s="14">
        <v>181.26</v>
      </c>
      <c r="F24" s="32"/>
      <c r="G24" s="32"/>
      <c r="H24" s="32"/>
      <c r="I24" s="32"/>
      <c r="J24" s="32"/>
    </row>
    <row r="25" s="26" customFormat="1" ht="15" customHeight="1" spans="1:10">
      <c r="A25" s="13" t="s">
        <v>1620</v>
      </c>
      <c r="B25" s="13"/>
      <c r="C25" s="13"/>
      <c r="D25" s="13" t="s">
        <v>1621</v>
      </c>
      <c r="E25" s="14">
        <v>3160.6</v>
      </c>
      <c r="F25" s="32"/>
      <c r="G25" s="32"/>
      <c r="H25" s="32"/>
      <c r="I25" s="32"/>
      <c r="J25" s="32"/>
    </row>
    <row r="26" s="26" customFormat="1" ht="15" customHeight="1" spans="1:10">
      <c r="A26" s="13" t="s">
        <v>1622</v>
      </c>
      <c r="B26" s="13"/>
      <c r="C26" s="13"/>
      <c r="D26" s="13" t="s">
        <v>1623</v>
      </c>
      <c r="E26" s="14">
        <v>2282.68</v>
      </c>
      <c r="F26" s="32"/>
      <c r="G26" s="32"/>
      <c r="H26" s="32"/>
      <c r="I26" s="32"/>
      <c r="J26" s="32"/>
    </row>
    <row r="27" s="26" customFormat="1" ht="15" customHeight="1" spans="1:10">
      <c r="A27" s="13" t="s">
        <v>1624</v>
      </c>
      <c r="B27" s="13"/>
      <c r="C27" s="13"/>
      <c r="D27" s="13" t="s">
        <v>1625</v>
      </c>
      <c r="E27" s="14">
        <v>2319.92</v>
      </c>
      <c r="F27" s="32"/>
      <c r="G27" s="32"/>
      <c r="H27" s="32"/>
      <c r="I27" s="32"/>
      <c r="J27" s="32"/>
    </row>
    <row r="28" s="26" customFormat="1" ht="15" customHeight="1" spans="1:10">
      <c r="A28" s="13" t="s">
        <v>1626</v>
      </c>
      <c r="B28" s="13"/>
      <c r="C28" s="13"/>
      <c r="D28" s="13" t="s">
        <v>1593</v>
      </c>
      <c r="E28" s="14">
        <v>273.66</v>
      </c>
      <c r="F28" s="32"/>
      <c r="G28" s="32"/>
      <c r="H28" s="32"/>
      <c r="I28" s="32"/>
      <c r="J28" s="32"/>
    </row>
    <row r="29" s="26" customFormat="1" ht="15" customHeight="1" spans="1:10">
      <c r="A29" s="13" t="s">
        <v>1627</v>
      </c>
      <c r="B29" s="13"/>
      <c r="C29" s="13"/>
      <c r="D29" s="13" t="s">
        <v>1621</v>
      </c>
      <c r="E29" s="14">
        <v>312.97</v>
      </c>
      <c r="F29" s="32"/>
      <c r="G29" s="32"/>
      <c r="H29" s="32"/>
      <c r="I29" s="32"/>
      <c r="J29" s="32"/>
    </row>
    <row r="30" s="26" customFormat="1" ht="15" customHeight="1" spans="1:10">
      <c r="A30" s="13" t="s">
        <v>1628</v>
      </c>
      <c r="B30" s="13"/>
      <c r="C30" s="13"/>
      <c r="D30" s="13" t="s">
        <v>1629</v>
      </c>
      <c r="E30" s="14">
        <v>1733.29</v>
      </c>
      <c r="F30" s="32"/>
      <c r="G30" s="32"/>
      <c r="H30" s="32"/>
      <c r="I30" s="32"/>
      <c r="J30" s="32"/>
    </row>
    <row r="31" s="26" customFormat="1" ht="15" customHeight="1" spans="1:10">
      <c r="A31" s="13" t="s">
        <v>1630</v>
      </c>
      <c r="B31" s="13"/>
      <c r="C31" s="13"/>
      <c r="D31" s="13" t="s">
        <v>1631</v>
      </c>
      <c r="E31" s="14">
        <v>239.56</v>
      </c>
      <c r="F31" s="32"/>
      <c r="G31" s="32"/>
      <c r="H31" s="32"/>
      <c r="I31" s="32"/>
      <c r="J31" s="32"/>
    </row>
    <row r="32" s="26" customFormat="1" ht="15" customHeight="1" spans="1:10">
      <c r="A32" s="13" t="s">
        <v>1632</v>
      </c>
      <c r="B32" s="13"/>
      <c r="C32" s="13"/>
      <c r="D32" s="13" t="s">
        <v>1593</v>
      </c>
      <c r="E32" s="14">
        <v>121.74</v>
      </c>
      <c r="F32" s="32"/>
      <c r="G32" s="32"/>
      <c r="H32" s="32"/>
      <c r="I32" s="32"/>
      <c r="J32" s="32"/>
    </row>
    <row r="33" s="26" customFormat="1" ht="15" customHeight="1" spans="1:10">
      <c r="A33" s="13" t="s">
        <v>1633</v>
      </c>
      <c r="B33" s="13"/>
      <c r="C33" s="13"/>
      <c r="D33" s="13" t="s">
        <v>1634</v>
      </c>
      <c r="E33" s="14">
        <v>14.94</v>
      </c>
      <c r="F33" s="32"/>
      <c r="G33" s="32"/>
      <c r="H33" s="32"/>
      <c r="I33" s="32"/>
      <c r="J33" s="32"/>
    </row>
    <row r="34" s="26" customFormat="1" ht="15" customHeight="1" spans="1:10">
      <c r="A34" s="13" t="s">
        <v>1635</v>
      </c>
      <c r="B34" s="13"/>
      <c r="C34" s="13"/>
      <c r="D34" s="13" t="s">
        <v>1636</v>
      </c>
      <c r="E34" s="14">
        <v>56.91</v>
      </c>
      <c r="F34" s="32"/>
      <c r="G34" s="32"/>
      <c r="H34" s="32"/>
      <c r="I34" s="32"/>
      <c r="J34" s="32"/>
    </row>
    <row r="35" s="26" customFormat="1" ht="15" customHeight="1" spans="1:10">
      <c r="A35" s="13" t="s">
        <v>1637</v>
      </c>
      <c r="B35" s="13"/>
      <c r="C35" s="13"/>
      <c r="D35" s="13" t="s">
        <v>1621</v>
      </c>
      <c r="E35" s="14">
        <v>16.61</v>
      </c>
      <c r="F35" s="32"/>
      <c r="G35" s="32"/>
      <c r="H35" s="32"/>
      <c r="I35" s="32"/>
      <c r="J35" s="32"/>
    </row>
    <row r="36" s="26" customFormat="1" ht="15" customHeight="1" spans="1:10">
      <c r="A36" s="13" t="s">
        <v>1638</v>
      </c>
      <c r="B36" s="13"/>
      <c r="C36" s="13"/>
      <c r="D36" s="13" t="s">
        <v>1639</v>
      </c>
      <c r="E36" s="14">
        <v>29.36</v>
      </c>
      <c r="F36" s="32"/>
      <c r="G36" s="32"/>
      <c r="H36" s="32"/>
      <c r="I36" s="32"/>
      <c r="J36" s="32"/>
    </row>
    <row r="37" s="26" customFormat="1" ht="15" customHeight="1" spans="1:10">
      <c r="A37" s="13" t="s">
        <v>1640</v>
      </c>
      <c r="B37" s="13"/>
      <c r="C37" s="13"/>
      <c r="D37" s="13" t="s">
        <v>1641</v>
      </c>
      <c r="E37" s="14">
        <v>1533.76</v>
      </c>
      <c r="F37" s="32"/>
      <c r="G37" s="32"/>
      <c r="H37" s="32"/>
      <c r="I37" s="32"/>
      <c r="J37" s="32"/>
    </row>
    <row r="38" s="26" customFormat="1" ht="15" customHeight="1" spans="1:10">
      <c r="A38" s="13" t="s">
        <v>1642</v>
      </c>
      <c r="B38" s="13"/>
      <c r="C38" s="13"/>
      <c r="D38" s="13" t="s">
        <v>1593</v>
      </c>
      <c r="E38" s="14">
        <v>420.27</v>
      </c>
      <c r="F38" s="32"/>
      <c r="G38" s="32"/>
      <c r="H38" s="32"/>
      <c r="I38" s="32"/>
      <c r="J38" s="32"/>
    </row>
    <row r="39" s="26" customFormat="1" ht="15" customHeight="1" spans="1:10">
      <c r="A39" s="13" t="s">
        <v>1643</v>
      </c>
      <c r="B39" s="13"/>
      <c r="C39" s="13"/>
      <c r="D39" s="13" t="s">
        <v>1644</v>
      </c>
      <c r="E39" s="14">
        <v>122.84</v>
      </c>
      <c r="F39" s="32"/>
      <c r="G39" s="32"/>
      <c r="H39" s="32"/>
      <c r="I39" s="32"/>
      <c r="J39" s="32"/>
    </row>
    <row r="40" s="26" customFormat="1" ht="15" customHeight="1" spans="1:10">
      <c r="A40" s="13" t="s">
        <v>1645</v>
      </c>
      <c r="B40" s="13"/>
      <c r="C40" s="13"/>
      <c r="D40" s="13" t="s">
        <v>1646</v>
      </c>
      <c r="E40" s="14">
        <v>97.77</v>
      </c>
      <c r="F40" s="32"/>
      <c r="G40" s="32"/>
      <c r="H40" s="32"/>
      <c r="I40" s="32"/>
      <c r="J40" s="32"/>
    </row>
    <row r="41" s="26" customFormat="1" ht="15" customHeight="1" spans="1:10">
      <c r="A41" s="13" t="s">
        <v>1647</v>
      </c>
      <c r="B41" s="13"/>
      <c r="C41" s="13"/>
      <c r="D41" s="13" t="s">
        <v>1621</v>
      </c>
      <c r="E41" s="14">
        <v>536.31</v>
      </c>
      <c r="F41" s="32"/>
      <c r="G41" s="32"/>
      <c r="H41" s="32"/>
      <c r="I41" s="32"/>
      <c r="J41" s="32"/>
    </row>
    <row r="42" s="26" customFormat="1" ht="15" customHeight="1" spans="1:10">
      <c r="A42" s="13" t="s">
        <v>1648</v>
      </c>
      <c r="B42" s="13"/>
      <c r="C42" s="13"/>
      <c r="D42" s="13" t="s">
        <v>1649</v>
      </c>
      <c r="E42" s="14">
        <v>356.56</v>
      </c>
      <c r="F42" s="32"/>
      <c r="G42" s="32"/>
      <c r="H42" s="32"/>
      <c r="I42" s="32"/>
      <c r="J42" s="32"/>
    </row>
    <row r="43" s="26" customFormat="1" ht="15" customHeight="1" spans="1:10">
      <c r="A43" s="13" t="s">
        <v>1650</v>
      </c>
      <c r="B43" s="13"/>
      <c r="C43" s="13"/>
      <c r="D43" s="13" t="s">
        <v>1651</v>
      </c>
      <c r="E43" s="14">
        <v>259.71</v>
      </c>
      <c r="F43" s="32"/>
      <c r="G43" s="32"/>
      <c r="H43" s="32"/>
      <c r="I43" s="32"/>
      <c r="J43" s="32"/>
    </row>
    <row r="44" s="26" customFormat="1" ht="15" customHeight="1" spans="1:10">
      <c r="A44" s="13" t="s">
        <v>1652</v>
      </c>
      <c r="B44" s="13"/>
      <c r="C44" s="13"/>
      <c r="D44" s="13" t="s">
        <v>1593</v>
      </c>
      <c r="E44" s="14">
        <v>193.21</v>
      </c>
      <c r="F44" s="32"/>
      <c r="G44" s="32"/>
      <c r="H44" s="32"/>
      <c r="I44" s="32"/>
      <c r="J44" s="32"/>
    </row>
    <row r="45" s="26" customFormat="1" ht="15" customHeight="1" spans="1:10">
      <c r="A45" s="13" t="s">
        <v>1653</v>
      </c>
      <c r="B45" s="13"/>
      <c r="C45" s="13"/>
      <c r="D45" s="13" t="s">
        <v>1654</v>
      </c>
      <c r="E45" s="14">
        <v>23.6</v>
      </c>
      <c r="F45" s="32"/>
      <c r="G45" s="32"/>
      <c r="H45" s="32"/>
      <c r="I45" s="32"/>
      <c r="J45" s="32"/>
    </row>
    <row r="46" s="26" customFormat="1" ht="15" customHeight="1" spans="1:10">
      <c r="A46" s="13" t="s">
        <v>1655</v>
      </c>
      <c r="B46" s="13"/>
      <c r="C46" s="13"/>
      <c r="D46" s="13" t="s">
        <v>1621</v>
      </c>
      <c r="E46" s="14">
        <v>42.9</v>
      </c>
      <c r="F46" s="32"/>
      <c r="G46" s="32"/>
      <c r="H46" s="32"/>
      <c r="I46" s="32"/>
      <c r="J46" s="32"/>
    </row>
    <row r="47" s="26" customFormat="1" ht="15" customHeight="1" spans="1:10">
      <c r="A47" s="13" t="s">
        <v>1656</v>
      </c>
      <c r="B47" s="13"/>
      <c r="C47" s="13"/>
      <c r="D47" s="13" t="s">
        <v>1657</v>
      </c>
      <c r="E47" s="14">
        <v>1734.47</v>
      </c>
      <c r="F47" s="32"/>
      <c r="G47" s="32"/>
      <c r="H47" s="32"/>
      <c r="I47" s="32"/>
      <c r="J47" s="32"/>
    </row>
    <row r="48" s="26" customFormat="1" ht="15" customHeight="1" spans="1:10">
      <c r="A48" s="13" t="s">
        <v>1658</v>
      </c>
      <c r="B48" s="13"/>
      <c r="C48" s="13"/>
      <c r="D48" s="13" t="s">
        <v>1593</v>
      </c>
      <c r="E48" s="14">
        <v>929.77</v>
      </c>
      <c r="F48" s="32"/>
      <c r="G48" s="32"/>
      <c r="H48" s="32"/>
      <c r="I48" s="32"/>
      <c r="J48" s="32"/>
    </row>
    <row r="49" s="26" customFormat="1" ht="15" customHeight="1" spans="1:10">
      <c r="A49" s="13" t="s">
        <v>1659</v>
      </c>
      <c r="B49" s="13"/>
      <c r="C49" s="13"/>
      <c r="D49" s="13" t="s">
        <v>1660</v>
      </c>
      <c r="E49" s="14">
        <v>421.76</v>
      </c>
      <c r="F49" s="32"/>
      <c r="G49" s="32"/>
      <c r="H49" s="32"/>
      <c r="I49" s="32"/>
      <c r="J49" s="32"/>
    </row>
    <row r="50" s="26" customFormat="1" ht="15" customHeight="1" spans="1:10">
      <c r="A50" s="13" t="s">
        <v>1661</v>
      </c>
      <c r="B50" s="13"/>
      <c r="C50" s="13"/>
      <c r="D50" s="13" t="s">
        <v>1621</v>
      </c>
      <c r="E50" s="14">
        <v>139.81</v>
      </c>
      <c r="F50" s="32"/>
      <c r="G50" s="32"/>
      <c r="H50" s="32"/>
      <c r="I50" s="32"/>
      <c r="J50" s="32"/>
    </row>
    <row r="51" s="26" customFormat="1" ht="15" customHeight="1" spans="1:10">
      <c r="A51" s="13" t="s">
        <v>1662</v>
      </c>
      <c r="B51" s="13"/>
      <c r="C51" s="13"/>
      <c r="D51" s="13" t="s">
        <v>1663</v>
      </c>
      <c r="E51" s="14">
        <v>243.13</v>
      </c>
      <c r="F51" s="32"/>
      <c r="G51" s="32"/>
      <c r="H51" s="32"/>
      <c r="I51" s="32"/>
      <c r="J51" s="32"/>
    </row>
    <row r="52" s="26" customFormat="1" ht="15" customHeight="1" spans="1:10">
      <c r="A52" s="13" t="s">
        <v>1664</v>
      </c>
      <c r="B52" s="13"/>
      <c r="C52" s="13"/>
      <c r="D52" s="13" t="s">
        <v>1665</v>
      </c>
      <c r="E52" s="14">
        <v>893.23</v>
      </c>
      <c r="F52" s="32"/>
      <c r="G52" s="32"/>
      <c r="H52" s="32"/>
      <c r="I52" s="32"/>
      <c r="J52" s="32"/>
    </row>
    <row r="53" s="26" customFormat="1" ht="15" customHeight="1" spans="1:10">
      <c r="A53" s="13" t="s">
        <v>1666</v>
      </c>
      <c r="B53" s="13"/>
      <c r="C53" s="13"/>
      <c r="D53" s="13" t="s">
        <v>1667</v>
      </c>
      <c r="E53" s="14">
        <v>454.17</v>
      </c>
      <c r="F53" s="32"/>
      <c r="G53" s="32"/>
      <c r="H53" s="32"/>
      <c r="I53" s="32"/>
      <c r="J53" s="32"/>
    </row>
    <row r="54" s="26" customFormat="1" ht="15" customHeight="1" spans="1:10">
      <c r="A54" s="13" t="s">
        <v>1668</v>
      </c>
      <c r="B54" s="13"/>
      <c r="C54" s="13"/>
      <c r="D54" s="13" t="s">
        <v>1621</v>
      </c>
      <c r="E54" s="14">
        <v>353.48</v>
      </c>
      <c r="F54" s="32"/>
      <c r="G54" s="32"/>
      <c r="H54" s="32"/>
      <c r="I54" s="32"/>
      <c r="J54" s="32"/>
    </row>
    <row r="55" s="26" customFormat="1" ht="15" customHeight="1" spans="1:10">
      <c r="A55" s="13" t="s">
        <v>1669</v>
      </c>
      <c r="B55" s="13"/>
      <c r="C55" s="13"/>
      <c r="D55" s="13" t="s">
        <v>1670</v>
      </c>
      <c r="E55" s="14">
        <v>85.58</v>
      </c>
      <c r="F55" s="32"/>
      <c r="G55" s="32"/>
      <c r="H55" s="32"/>
      <c r="I55" s="32"/>
      <c r="J55" s="32"/>
    </row>
    <row r="56" s="26" customFormat="1" ht="15" customHeight="1" spans="1:10">
      <c r="A56" s="13" t="s">
        <v>1671</v>
      </c>
      <c r="B56" s="13"/>
      <c r="C56" s="13"/>
      <c r="D56" s="13" t="s">
        <v>1672</v>
      </c>
      <c r="E56" s="14">
        <v>25</v>
      </c>
      <c r="F56" s="32"/>
      <c r="G56" s="32"/>
      <c r="H56" s="32"/>
      <c r="I56" s="32"/>
      <c r="J56" s="32"/>
    </row>
    <row r="57" s="26" customFormat="1" ht="15" customHeight="1" spans="1:10">
      <c r="A57" s="13" t="s">
        <v>1673</v>
      </c>
      <c r="B57" s="13"/>
      <c r="C57" s="13"/>
      <c r="D57" s="13" t="s">
        <v>1674</v>
      </c>
      <c r="E57" s="14">
        <v>25</v>
      </c>
      <c r="F57" s="32"/>
      <c r="G57" s="32"/>
      <c r="H57" s="32"/>
      <c r="I57" s="32"/>
      <c r="J57" s="32"/>
    </row>
    <row r="58" s="26" customFormat="1" ht="15" customHeight="1" spans="1:10">
      <c r="A58" s="13" t="s">
        <v>1675</v>
      </c>
      <c r="B58" s="13"/>
      <c r="C58" s="13"/>
      <c r="D58" s="13" t="s">
        <v>1676</v>
      </c>
      <c r="E58" s="14">
        <v>205.3</v>
      </c>
      <c r="F58" s="32"/>
      <c r="G58" s="32"/>
      <c r="H58" s="32"/>
      <c r="I58" s="32"/>
      <c r="J58" s="32"/>
    </row>
    <row r="59" s="26" customFormat="1" ht="15" customHeight="1" spans="1:10">
      <c r="A59" s="13" t="s">
        <v>1677</v>
      </c>
      <c r="B59" s="13"/>
      <c r="C59" s="13"/>
      <c r="D59" s="13" t="s">
        <v>1678</v>
      </c>
      <c r="E59" s="14">
        <v>194.47</v>
      </c>
      <c r="F59" s="32"/>
      <c r="G59" s="32"/>
      <c r="H59" s="32"/>
      <c r="I59" s="32"/>
      <c r="J59" s="32"/>
    </row>
    <row r="60" s="26" customFormat="1" ht="15" customHeight="1" spans="1:10">
      <c r="A60" s="13" t="s">
        <v>1679</v>
      </c>
      <c r="B60" s="13"/>
      <c r="C60" s="13"/>
      <c r="D60" s="13" t="s">
        <v>1680</v>
      </c>
      <c r="E60" s="14">
        <v>10.83</v>
      </c>
      <c r="F60" s="32"/>
      <c r="G60" s="32"/>
      <c r="H60" s="32"/>
      <c r="I60" s="32"/>
      <c r="J60" s="32"/>
    </row>
    <row r="61" s="26" customFormat="1" ht="15" customHeight="1" spans="1:10">
      <c r="A61" s="13" t="s">
        <v>1681</v>
      </c>
      <c r="B61" s="13"/>
      <c r="C61" s="13"/>
      <c r="D61" s="13" t="s">
        <v>1682</v>
      </c>
      <c r="E61" s="14">
        <v>36.39</v>
      </c>
      <c r="F61" s="32"/>
      <c r="G61" s="32"/>
      <c r="H61" s="32"/>
      <c r="I61" s="32"/>
      <c r="J61" s="32"/>
    </row>
    <row r="62" s="26" customFormat="1" ht="15" customHeight="1" spans="1:10">
      <c r="A62" s="13" t="s">
        <v>1683</v>
      </c>
      <c r="B62" s="13"/>
      <c r="C62" s="13"/>
      <c r="D62" s="13" t="s">
        <v>1593</v>
      </c>
      <c r="E62" s="14">
        <v>34.76</v>
      </c>
      <c r="F62" s="32"/>
      <c r="G62" s="32"/>
      <c r="H62" s="32"/>
      <c r="I62" s="32"/>
      <c r="J62" s="32"/>
    </row>
    <row r="63" s="26" customFormat="1" ht="15" customHeight="1" spans="1:10">
      <c r="A63" s="13" t="s">
        <v>1684</v>
      </c>
      <c r="B63" s="13"/>
      <c r="C63" s="13"/>
      <c r="D63" s="13" t="s">
        <v>1685</v>
      </c>
      <c r="E63" s="14">
        <v>1.64</v>
      </c>
      <c r="F63" s="32"/>
      <c r="G63" s="32"/>
      <c r="H63" s="32"/>
      <c r="I63" s="32"/>
      <c r="J63" s="32"/>
    </row>
    <row r="64" s="26" customFormat="1" ht="15" customHeight="1" spans="1:10">
      <c r="A64" s="13" t="s">
        <v>1686</v>
      </c>
      <c r="B64" s="13"/>
      <c r="C64" s="13"/>
      <c r="D64" s="13" t="s">
        <v>1687</v>
      </c>
      <c r="E64" s="14">
        <v>910.43</v>
      </c>
      <c r="F64" s="32"/>
      <c r="G64" s="32"/>
      <c r="H64" s="32"/>
      <c r="I64" s="32"/>
      <c r="J64" s="32"/>
    </row>
    <row r="65" s="26" customFormat="1" ht="15" customHeight="1" spans="1:10">
      <c r="A65" s="13" t="s">
        <v>1688</v>
      </c>
      <c r="B65" s="13"/>
      <c r="C65" s="13"/>
      <c r="D65" s="13" t="s">
        <v>1593</v>
      </c>
      <c r="E65" s="14">
        <v>206.58</v>
      </c>
      <c r="F65" s="32"/>
      <c r="G65" s="32"/>
      <c r="H65" s="32"/>
      <c r="I65" s="32"/>
      <c r="J65" s="32"/>
    </row>
    <row r="66" s="26" customFormat="1" ht="15" customHeight="1" spans="1:10">
      <c r="A66" s="13" t="s">
        <v>1689</v>
      </c>
      <c r="B66" s="13"/>
      <c r="C66" s="13"/>
      <c r="D66" s="13" t="s">
        <v>1690</v>
      </c>
      <c r="E66" s="14">
        <v>160</v>
      </c>
      <c r="F66" s="32"/>
      <c r="G66" s="32"/>
      <c r="H66" s="32"/>
      <c r="I66" s="32"/>
      <c r="J66" s="32"/>
    </row>
    <row r="67" s="26" customFormat="1" ht="15" customHeight="1" spans="1:10">
      <c r="A67" s="13" t="s">
        <v>1691</v>
      </c>
      <c r="B67" s="13"/>
      <c r="C67" s="13"/>
      <c r="D67" s="13" t="s">
        <v>1621</v>
      </c>
      <c r="E67" s="14">
        <v>454.31</v>
      </c>
      <c r="F67" s="32"/>
      <c r="G67" s="32"/>
      <c r="H67" s="32"/>
      <c r="I67" s="32"/>
      <c r="J67" s="32"/>
    </row>
    <row r="68" s="26" customFormat="1" ht="15" customHeight="1" spans="1:10">
      <c r="A68" s="13" t="s">
        <v>1692</v>
      </c>
      <c r="B68" s="13"/>
      <c r="C68" s="13"/>
      <c r="D68" s="13" t="s">
        <v>1693</v>
      </c>
      <c r="E68" s="14">
        <v>89.54</v>
      </c>
      <c r="F68" s="32"/>
      <c r="G68" s="32"/>
      <c r="H68" s="32"/>
      <c r="I68" s="32"/>
      <c r="J68" s="32"/>
    </row>
    <row r="69" s="26" customFormat="1" ht="15" customHeight="1" spans="1:10">
      <c r="A69" s="13" t="s">
        <v>1694</v>
      </c>
      <c r="B69" s="13"/>
      <c r="C69" s="13"/>
      <c r="D69" s="13" t="s">
        <v>1695</v>
      </c>
      <c r="E69" s="14">
        <v>1534.2</v>
      </c>
      <c r="F69" s="32"/>
      <c r="G69" s="32"/>
      <c r="H69" s="32"/>
      <c r="I69" s="32"/>
      <c r="J69" s="32"/>
    </row>
    <row r="70" s="26" customFormat="1" ht="15" customHeight="1" spans="1:10">
      <c r="A70" s="13" t="s">
        <v>1696</v>
      </c>
      <c r="B70" s="13"/>
      <c r="C70" s="13"/>
      <c r="D70" s="13" t="s">
        <v>1593</v>
      </c>
      <c r="E70" s="14">
        <v>265.48</v>
      </c>
      <c r="F70" s="32"/>
      <c r="G70" s="32"/>
      <c r="H70" s="32"/>
      <c r="I70" s="32"/>
      <c r="J70" s="32"/>
    </row>
    <row r="71" s="26" customFormat="1" ht="15" customHeight="1" spans="1:10">
      <c r="A71" s="13" t="s">
        <v>1697</v>
      </c>
      <c r="B71" s="13"/>
      <c r="C71" s="13"/>
      <c r="D71" s="13" t="s">
        <v>1698</v>
      </c>
      <c r="E71" s="14">
        <v>255.18</v>
      </c>
      <c r="F71" s="32"/>
      <c r="G71" s="32"/>
      <c r="H71" s="32"/>
      <c r="I71" s="32"/>
      <c r="J71" s="32"/>
    </row>
    <row r="72" s="26" customFormat="1" ht="15" customHeight="1" spans="1:10">
      <c r="A72" s="13" t="s">
        <v>1699</v>
      </c>
      <c r="B72" s="13"/>
      <c r="C72" s="13"/>
      <c r="D72" s="13" t="s">
        <v>1621</v>
      </c>
      <c r="E72" s="14">
        <v>769.54</v>
      </c>
      <c r="F72" s="32"/>
      <c r="G72" s="32"/>
      <c r="H72" s="32"/>
      <c r="I72" s="32"/>
      <c r="J72" s="32"/>
    </row>
    <row r="73" s="26" customFormat="1" ht="15" customHeight="1" spans="1:10">
      <c r="A73" s="13" t="s">
        <v>1700</v>
      </c>
      <c r="B73" s="13"/>
      <c r="C73" s="13"/>
      <c r="D73" s="13" t="s">
        <v>1701</v>
      </c>
      <c r="E73" s="14">
        <v>244</v>
      </c>
      <c r="F73" s="32"/>
      <c r="G73" s="32"/>
      <c r="H73" s="32"/>
      <c r="I73" s="32"/>
      <c r="J73" s="32"/>
    </row>
    <row r="74" s="26" customFormat="1" ht="15" customHeight="1" spans="1:10">
      <c r="A74" s="13" t="s">
        <v>1702</v>
      </c>
      <c r="B74" s="13"/>
      <c r="C74" s="13"/>
      <c r="D74" s="13" t="s">
        <v>1703</v>
      </c>
      <c r="E74" s="14">
        <v>546.62</v>
      </c>
      <c r="F74" s="32"/>
      <c r="G74" s="32"/>
      <c r="H74" s="32"/>
      <c r="I74" s="32"/>
      <c r="J74" s="32"/>
    </row>
    <row r="75" s="26" customFormat="1" ht="15" customHeight="1" spans="1:10">
      <c r="A75" s="13" t="s">
        <v>1704</v>
      </c>
      <c r="B75" s="13"/>
      <c r="C75" s="13"/>
      <c r="D75" s="13" t="s">
        <v>1593</v>
      </c>
      <c r="E75" s="14">
        <v>181.76</v>
      </c>
      <c r="F75" s="32"/>
      <c r="G75" s="32"/>
      <c r="H75" s="32"/>
      <c r="I75" s="32"/>
      <c r="J75" s="32"/>
    </row>
    <row r="76" s="26" customFormat="1" ht="15" customHeight="1" spans="1:10">
      <c r="A76" s="13" t="s">
        <v>1705</v>
      </c>
      <c r="B76" s="13"/>
      <c r="C76" s="13"/>
      <c r="D76" s="13" t="s">
        <v>1621</v>
      </c>
      <c r="E76" s="14">
        <v>88.87</v>
      </c>
      <c r="F76" s="32"/>
      <c r="G76" s="32"/>
      <c r="H76" s="32"/>
      <c r="I76" s="32"/>
      <c r="J76" s="32"/>
    </row>
    <row r="77" s="26" customFormat="1" ht="15" customHeight="1" spans="1:10">
      <c r="A77" s="13" t="s">
        <v>1706</v>
      </c>
      <c r="B77" s="13"/>
      <c r="C77" s="13"/>
      <c r="D77" s="13" t="s">
        <v>1707</v>
      </c>
      <c r="E77" s="14">
        <v>275.99</v>
      </c>
      <c r="F77" s="32"/>
      <c r="G77" s="32"/>
      <c r="H77" s="32"/>
      <c r="I77" s="32"/>
      <c r="J77" s="32"/>
    </row>
    <row r="78" s="26" customFormat="1" ht="15" customHeight="1" spans="1:10">
      <c r="A78" s="13" t="s">
        <v>1708</v>
      </c>
      <c r="B78" s="13"/>
      <c r="C78" s="13"/>
      <c r="D78" s="13" t="s">
        <v>1709</v>
      </c>
      <c r="E78" s="14">
        <v>445.78</v>
      </c>
      <c r="F78" s="32"/>
      <c r="G78" s="32"/>
      <c r="H78" s="32"/>
      <c r="I78" s="32"/>
      <c r="J78" s="32"/>
    </row>
    <row r="79" s="26" customFormat="1" ht="15" customHeight="1" spans="1:10">
      <c r="A79" s="13" t="s">
        <v>1710</v>
      </c>
      <c r="B79" s="13"/>
      <c r="C79" s="13"/>
      <c r="D79" s="13" t="s">
        <v>1593</v>
      </c>
      <c r="E79" s="14">
        <v>139.55</v>
      </c>
      <c r="F79" s="32"/>
      <c r="G79" s="32"/>
      <c r="H79" s="32"/>
      <c r="I79" s="32"/>
      <c r="J79" s="32"/>
    </row>
    <row r="80" s="26" customFormat="1" ht="15" customHeight="1" spans="1:10">
      <c r="A80" s="13" t="s">
        <v>1711</v>
      </c>
      <c r="B80" s="13"/>
      <c r="C80" s="13"/>
      <c r="D80" s="13" t="s">
        <v>1712</v>
      </c>
      <c r="E80" s="14">
        <v>111.63</v>
      </c>
      <c r="F80" s="32"/>
      <c r="G80" s="32"/>
      <c r="H80" s="32"/>
      <c r="I80" s="32"/>
      <c r="J80" s="32"/>
    </row>
    <row r="81" s="26" customFormat="1" ht="15" customHeight="1" spans="1:10">
      <c r="A81" s="13" t="s">
        <v>1713</v>
      </c>
      <c r="B81" s="13"/>
      <c r="C81" s="13"/>
      <c r="D81" s="13" t="s">
        <v>1621</v>
      </c>
      <c r="E81" s="14">
        <v>59.58</v>
      </c>
      <c r="F81" s="32"/>
      <c r="G81" s="32"/>
      <c r="H81" s="32"/>
      <c r="I81" s="32"/>
      <c r="J81" s="32"/>
    </row>
    <row r="82" s="26" customFormat="1" ht="15" customHeight="1" spans="1:10">
      <c r="A82" s="13" t="s">
        <v>1714</v>
      </c>
      <c r="B82" s="13"/>
      <c r="C82" s="13"/>
      <c r="D82" s="13" t="s">
        <v>1715</v>
      </c>
      <c r="E82" s="14">
        <v>135.01</v>
      </c>
      <c r="F82" s="32"/>
      <c r="G82" s="32"/>
      <c r="H82" s="32"/>
      <c r="I82" s="32"/>
      <c r="J82" s="32"/>
    </row>
    <row r="83" s="26" customFormat="1" ht="15" customHeight="1" spans="1:10">
      <c r="A83" s="13" t="s">
        <v>1716</v>
      </c>
      <c r="B83" s="13"/>
      <c r="C83" s="13"/>
      <c r="D83" s="13" t="s">
        <v>1717</v>
      </c>
      <c r="E83" s="14">
        <v>139.45</v>
      </c>
      <c r="F83" s="32"/>
      <c r="G83" s="32"/>
      <c r="H83" s="32"/>
      <c r="I83" s="32"/>
      <c r="J83" s="32"/>
    </row>
    <row r="84" s="26" customFormat="1" ht="15" customHeight="1" spans="1:10">
      <c r="A84" s="13" t="s">
        <v>1718</v>
      </c>
      <c r="B84" s="13"/>
      <c r="C84" s="13"/>
      <c r="D84" s="13" t="s">
        <v>1593</v>
      </c>
      <c r="E84" s="14">
        <v>104.95</v>
      </c>
      <c r="F84" s="32"/>
      <c r="G84" s="32"/>
      <c r="H84" s="32"/>
      <c r="I84" s="32"/>
      <c r="J84" s="32"/>
    </row>
    <row r="85" s="26" customFormat="1" ht="15" customHeight="1" spans="1:10">
      <c r="A85" s="13" t="s">
        <v>1719</v>
      </c>
      <c r="B85" s="13"/>
      <c r="C85" s="13"/>
      <c r="D85" s="13" t="s">
        <v>1613</v>
      </c>
      <c r="E85" s="14">
        <v>2.88</v>
      </c>
      <c r="F85" s="32"/>
      <c r="G85" s="32"/>
      <c r="H85" s="32"/>
      <c r="I85" s="32"/>
      <c r="J85" s="32"/>
    </row>
    <row r="86" s="26" customFormat="1" ht="15" customHeight="1" spans="1:10">
      <c r="A86" s="13" t="s">
        <v>1720</v>
      </c>
      <c r="B86" s="13"/>
      <c r="C86" s="13"/>
      <c r="D86" s="13" t="s">
        <v>1721</v>
      </c>
      <c r="E86" s="14">
        <v>0.45</v>
      </c>
      <c r="F86" s="32"/>
      <c r="G86" s="32"/>
      <c r="H86" s="32"/>
      <c r="I86" s="32"/>
      <c r="J86" s="32"/>
    </row>
    <row r="87" s="26" customFormat="1" ht="15" customHeight="1" spans="1:10">
      <c r="A87" s="13" t="s">
        <v>1722</v>
      </c>
      <c r="B87" s="13"/>
      <c r="C87" s="13"/>
      <c r="D87" s="13" t="s">
        <v>1621</v>
      </c>
      <c r="E87" s="14">
        <v>2.06</v>
      </c>
      <c r="F87" s="32"/>
      <c r="G87" s="32"/>
      <c r="H87" s="32"/>
      <c r="I87" s="32"/>
      <c r="J87" s="32"/>
    </row>
    <row r="88" s="26" customFormat="1" ht="15" customHeight="1" spans="1:10">
      <c r="A88" s="13" t="s">
        <v>1723</v>
      </c>
      <c r="B88" s="13"/>
      <c r="C88" s="13"/>
      <c r="D88" s="13" t="s">
        <v>1724</v>
      </c>
      <c r="E88" s="14">
        <v>29.11</v>
      </c>
      <c r="F88" s="32"/>
      <c r="G88" s="32"/>
      <c r="H88" s="32"/>
      <c r="I88" s="32"/>
      <c r="J88" s="32"/>
    </row>
    <row r="89" s="26" customFormat="1" ht="15" customHeight="1" spans="1:10">
      <c r="A89" s="13" t="s">
        <v>1725</v>
      </c>
      <c r="B89" s="13"/>
      <c r="C89" s="13"/>
      <c r="D89" s="13" t="s">
        <v>1726</v>
      </c>
      <c r="E89" s="14">
        <v>810.7</v>
      </c>
      <c r="F89" s="32"/>
      <c r="G89" s="32"/>
      <c r="H89" s="32"/>
      <c r="I89" s="32"/>
      <c r="J89" s="32"/>
    </row>
    <row r="90" s="26" customFormat="1" ht="15" customHeight="1" spans="1:10">
      <c r="A90" s="13" t="s">
        <v>1727</v>
      </c>
      <c r="B90" s="13"/>
      <c r="C90" s="13"/>
      <c r="D90" s="13" t="s">
        <v>1593</v>
      </c>
      <c r="E90" s="14">
        <v>174.43</v>
      </c>
      <c r="F90" s="32"/>
      <c r="G90" s="32"/>
      <c r="H90" s="32"/>
      <c r="I90" s="32"/>
      <c r="J90" s="32"/>
    </row>
    <row r="91" s="26" customFormat="1" ht="15" customHeight="1" spans="1:10">
      <c r="A91" s="13" t="s">
        <v>1728</v>
      </c>
      <c r="B91" s="13"/>
      <c r="C91" s="13"/>
      <c r="D91" s="13" t="s">
        <v>1613</v>
      </c>
      <c r="E91" s="14">
        <v>7.76</v>
      </c>
      <c r="F91" s="32"/>
      <c r="G91" s="32"/>
      <c r="H91" s="32"/>
      <c r="I91" s="32"/>
      <c r="J91" s="32"/>
    </row>
    <row r="92" s="26" customFormat="1" ht="15" customHeight="1" spans="1:10">
      <c r="A92" s="13" t="s">
        <v>1729</v>
      </c>
      <c r="B92" s="13"/>
      <c r="C92" s="13"/>
      <c r="D92" s="13" t="s">
        <v>1621</v>
      </c>
      <c r="E92" s="14">
        <v>602.49</v>
      </c>
      <c r="F92" s="32"/>
      <c r="G92" s="32"/>
      <c r="H92" s="32"/>
      <c r="I92" s="32"/>
      <c r="J92" s="32"/>
    </row>
    <row r="93" s="26" customFormat="1" ht="15" customHeight="1" spans="1:10">
      <c r="A93" s="13" t="s">
        <v>1730</v>
      </c>
      <c r="B93" s="13"/>
      <c r="C93" s="13"/>
      <c r="D93" s="13" t="s">
        <v>1726</v>
      </c>
      <c r="E93" s="14">
        <v>26.01</v>
      </c>
      <c r="F93" s="32"/>
      <c r="G93" s="32"/>
      <c r="H93" s="32"/>
      <c r="I93" s="32"/>
      <c r="J93" s="32"/>
    </row>
    <row r="94" s="26" customFormat="1" ht="15" customHeight="1" spans="1:10">
      <c r="A94" s="13" t="s">
        <v>1731</v>
      </c>
      <c r="B94" s="13"/>
      <c r="C94" s="13"/>
      <c r="D94" s="13" t="s">
        <v>1732</v>
      </c>
      <c r="E94" s="14">
        <v>1990.76</v>
      </c>
      <c r="F94" s="32"/>
      <c r="G94" s="32"/>
      <c r="H94" s="32"/>
      <c r="I94" s="32"/>
      <c r="J94" s="32"/>
    </row>
    <row r="95" s="26" customFormat="1" ht="15" customHeight="1" spans="1:10">
      <c r="A95" s="13" t="s">
        <v>1733</v>
      </c>
      <c r="B95" s="13"/>
      <c r="C95" s="13"/>
      <c r="D95" s="13" t="s">
        <v>1593</v>
      </c>
      <c r="E95" s="14">
        <v>854.68</v>
      </c>
      <c r="F95" s="32"/>
      <c r="G95" s="32"/>
      <c r="H95" s="32"/>
      <c r="I95" s="32"/>
      <c r="J95" s="32"/>
    </row>
    <row r="96" s="26" customFormat="1" ht="15" customHeight="1" spans="1:10">
      <c r="A96" s="13" t="s">
        <v>1734</v>
      </c>
      <c r="B96" s="13"/>
      <c r="C96" s="13"/>
      <c r="D96" s="13" t="s">
        <v>1613</v>
      </c>
      <c r="E96" s="14">
        <v>70.41</v>
      </c>
      <c r="F96" s="32"/>
      <c r="G96" s="32"/>
      <c r="H96" s="32"/>
      <c r="I96" s="32"/>
      <c r="J96" s="32"/>
    </row>
    <row r="97" s="26" customFormat="1" ht="15" customHeight="1" spans="1:10">
      <c r="A97" s="13" t="s">
        <v>1735</v>
      </c>
      <c r="B97" s="13"/>
      <c r="C97" s="13"/>
      <c r="D97" s="13" t="s">
        <v>1736</v>
      </c>
      <c r="E97" s="14">
        <v>2</v>
      </c>
      <c r="F97" s="32"/>
      <c r="G97" s="32"/>
      <c r="H97" s="32"/>
      <c r="I97" s="32"/>
      <c r="J97" s="32"/>
    </row>
    <row r="98" s="26" customFormat="1" ht="15" customHeight="1" spans="1:10">
      <c r="A98" s="13" t="s">
        <v>1737</v>
      </c>
      <c r="B98" s="13"/>
      <c r="C98" s="13"/>
      <c r="D98" s="13" t="s">
        <v>1621</v>
      </c>
      <c r="E98" s="14">
        <v>827.82</v>
      </c>
      <c r="F98" s="32"/>
      <c r="G98" s="32"/>
      <c r="H98" s="32"/>
      <c r="I98" s="32"/>
      <c r="J98" s="32"/>
    </row>
    <row r="99" s="26" customFormat="1" ht="15" customHeight="1" spans="1:10">
      <c r="A99" s="13" t="s">
        <v>1738</v>
      </c>
      <c r="B99" s="13"/>
      <c r="C99" s="13"/>
      <c r="D99" s="13" t="s">
        <v>1739</v>
      </c>
      <c r="E99" s="14">
        <v>235.84</v>
      </c>
      <c r="F99" s="32"/>
      <c r="G99" s="32"/>
      <c r="H99" s="32"/>
      <c r="I99" s="32"/>
      <c r="J99" s="32"/>
    </row>
    <row r="100" s="26" customFormat="1" ht="15" customHeight="1" spans="1:10">
      <c r="A100" s="13" t="s">
        <v>1740</v>
      </c>
      <c r="B100" s="13"/>
      <c r="C100" s="13"/>
      <c r="D100" s="13" t="s">
        <v>1741</v>
      </c>
      <c r="E100" s="14">
        <v>18</v>
      </c>
      <c r="F100" s="32"/>
      <c r="G100" s="32"/>
      <c r="H100" s="32"/>
      <c r="I100" s="32"/>
      <c r="J100" s="32"/>
    </row>
    <row r="101" s="26" customFormat="1" ht="15" customHeight="1" spans="1:10">
      <c r="A101" s="13" t="s">
        <v>1742</v>
      </c>
      <c r="B101" s="13"/>
      <c r="C101" s="13"/>
      <c r="D101" s="13" t="s">
        <v>1741</v>
      </c>
      <c r="E101" s="14">
        <v>18</v>
      </c>
      <c r="F101" s="32"/>
      <c r="G101" s="32"/>
      <c r="H101" s="32"/>
      <c r="I101" s="32"/>
      <c r="J101" s="32"/>
    </row>
    <row r="102" s="26" customFormat="1" ht="15" customHeight="1" spans="1:10">
      <c r="A102" s="13" t="s">
        <v>1743</v>
      </c>
      <c r="B102" s="13"/>
      <c r="C102" s="13"/>
      <c r="D102" s="13" t="s">
        <v>534</v>
      </c>
      <c r="E102" s="14">
        <v>13701.41</v>
      </c>
      <c r="F102" s="32"/>
      <c r="G102" s="32"/>
      <c r="H102" s="32"/>
      <c r="I102" s="32"/>
      <c r="J102" s="32"/>
    </row>
    <row r="103" s="26" customFormat="1" ht="15" customHeight="1" spans="1:10">
      <c r="A103" s="13" t="s">
        <v>1744</v>
      </c>
      <c r="B103" s="13"/>
      <c r="C103" s="13"/>
      <c r="D103" s="13" t="s">
        <v>1745</v>
      </c>
      <c r="E103" s="14">
        <v>12853.34</v>
      </c>
      <c r="F103" s="32"/>
      <c r="G103" s="32"/>
      <c r="H103" s="32"/>
      <c r="I103" s="32"/>
      <c r="J103" s="32"/>
    </row>
    <row r="104" s="26" customFormat="1" ht="15" customHeight="1" spans="1:10">
      <c r="A104" s="13" t="s">
        <v>1746</v>
      </c>
      <c r="B104" s="13"/>
      <c r="C104" s="13"/>
      <c r="D104" s="13" t="s">
        <v>1593</v>
      </c>
      <c r="E104" s="14">
        <v>8014.54</v>
      </c>
      <c r="F104" s="32"/>
      <c r="G104" s="32"/>
      <c r="H104" s="32"/>
      <c r="I104" s="32"/>
      <c r="J104" s="32"/>
    </row>
    <row r="105" s="26" customFormat="1" ht="15" customHeight="1" spans="1:10">
      <c r="A105" s="13" t="s">
        <v>1747</v>
      </c>
      <c r="B105" s="13"/>
      <c r="C105" s="13"/>
      <c r="D105" s="13" t="s">
        <v>1613</v>
      </c>
      <c r="E105" s="14">
        <v>189.39</v>
      </c>
      <c r="F105" s="32"/>
      <c r="G105" s="32"/>
      <c r="H105" s="32"/>
      <c r="I105" s="32"/>
      <c r="J105" s="32"/>
    </row>
    <row r="106" s="26" customFormat="1" ht="15" customHeight="1" spans="1:10">
      <c r="A106" s="13" t="s">
        <v>1748</v>
      </c>
      <c r="B106" s="13"/>
      <c r="C106" s="13"/>
      <c r="D106" s="13" t="s">
        <v>1621</v>
      </c>
      <c r="E106" s="14">
        <v>221.54</v>
      </c>
      <c r="F106" s="32"/>
      <c r="G106" s="32"/>
      <c r="H106" s="32"/>
      <c r="I106" s="32"/>
      <c r="J106" s="32"/>
    </row>
    <row r="107" s="26" customFormat="1" ht="15" customHeight="1" spans="1:10">
      <c r="A107" s="13" t="s">
        <v>1749</v>
      </c>
      <c r="B107" s="13"/>
      <c r="C107" s="13"/>
      <c r="D107" s="13" t="s">
        <v>1750</v>
      </c>
      <c r="E107" s="14">
        <v>4427.86</v>
      </c>
      <c r="F107" s="32"/>
      <c r="G107" s="32"/>
      <c r="H107" s="32"/>
      <c r="I107" s="32"/>
      <c r="J107" s="32"/>
    </row>
    <row r="108" s="26" customFormat="1" ht="15" customHeight="1" spans="1:10">
      <c r="A108" s="13" t="s">
        <v>1751</v>
      </c>
      <c r="B108" s="13"/>
      <c r="C108" s="13"/>
      <c r="D108" s="13" t="s">
        <v>1752</v>
      </c>
      <c r="E108" s="14">
        <v>848.07</v>
      </c>
      <c r="F108" s="32"/>
      <c r="G108" s="32"/>
      <c r="H108" s="32"/>
      <c r="I108" s="32"/>
      <c r="J108" s="32"/>
    </row>
    <row r="109" s="26" customFormat="1" ht="15" customHeight="1" spans="1:10">
      <c r="A109" s="13" t="s">
        <v>1753</v>
      </c>
      <c r="B109" s="13"/>
      <c r="C109" s="13"/>
      <c r="D109" s="13" t="s">
        <v>1593</v>
      </c>
      <c r="E109" s="14">
        <v>635.13</v>
      </c>
      <c r="F109" s="32"/>
      <c r="G109" s="32"/>
      <c r="H109" s="32"/>
      <c r="I109" s="32"/>
      <c r="J109" s="32"/>
    </row>
    <row r="110" s="26" customFormat="1" ht="15" customHeight="1" spans="1:10">
      <c r="A110" s="13" t="s">
        <v>1754</v>
      </c>
      <c r="B110" s="13"/>
      <c r="C110" s="13"/>
      <c r="D110" s="13" t="s">
        <v>1613</v>
      </c>
      <c r="E110" s="14">
        <v>26.7</v>
      </c>
      <c r="F110" s="32"/>
      <c r="G110" s="32"/>
      <c r="H110" s="32"/>
      <c r="I110" s="32"/>
      <c r="J110" s="32"/>
    </row>
    <row r="111" s="26" customFormat="1" ht="15" customHeight="1" spans="1:10">
      <c r="A111" s="13" t="s">
        <v>1755</v>
      </c>
      <c r="B111" s="13"/>
      <c r="C111" s="13"/>
      <c r="D111" s="13" t="s">
        <v>1756</v>
      </c>
      <c r="E111" s="14">
        <v>22.74</v>
      </c>
      <c r="F111" s="32"/>
      <c r="G111" s="32"/>
      <c r="H111" s="32"/>
      <c r="I111" s="32"/>
      <c r="J111" s="32"/>
    </row>
    <row r="112" s="26" customFormat="1" ht="15" customHeight="1" spans="1:10">
      <c r="A112" s="13" t="s">
        <v>1757</v>
      </c>
      <c r="B112" s="13"/>
      <c r="C112" s="13"/>
      <c r="D112" s="13" t="s">
        <v>1621</v>
      </c>
      <c r="E112" s="14">
        <v>8.65</v>
      </c>
      <c r="F112" s="32"/>
      <c r="G112" s="32"/>
      <c r="H112" s="32"/>
      <c r="I112" s="32"/>
      <c r="J112" s="32"/>
    </row>
    <row r="113" s="26" customFormat="1" ht="15" customHeight="1" spans="1:10">
      <c r="A113" s="13" t="s">
        <v>1758</v>
      </c>
      <c r="B113" s="13"/>
      <c r="C113" s="13"/>
      <c r="D113" s="13" t="s">
        <v>1759</v>
      </c>
      <c r="E113" s="14">
        <v>154.85</v>
      </c>
      <c r="F113" s="32"/>
      <c r="G113" s="32"/>
      <c r="H113" s="32"/>
      <c r="I113" s="32"/>
      <c r="J113" s="32"/>
    </row>
    <row r="114" s="26" customFormat="1" ht="15" customHeight="1" spans="1:10">
      <c r="A114" s="13" t="s">
        <v>1760</v>
      </c>
      <c r="B114" s="13"/>
      <c r="C114" s="13"/>
      <c r="D114" s="13" t="s">
        <v>585</v>
      </c>
      <c r="E114" s="14">
        <v>38398.1</v>
      </c>
      <c r="F114" s="32"/>
      <c r="G114" s="32"/>
      <c r="H114" s="32"/>
      <c r="I114" s="32"/>
      <c r="J114" s="32"/>
    </row>
    <row r="115" s="26" customFormat="1" ht="15" customHeight="1" spans="1:10">
      <c r="A115" s="13" t="s">
        <v>1761</v>
      </c>
      <c r="B115" s="13"/>
      <c r="C115" s="13"/>
      <c r="D115" s="13" t="s">
        <v>1762</v>
      </c>
      <c r="E115" s="14">
        <v>1098.85</v>
      </c>
      <c r="F115" s="32"/>
      <c r="G115" s="32"/>
      <c r="H115" s="32"/>
      <c r="I115" s="32"/>
      <c r="J115" s="32"/>
    </row>
    <row r="116" s="26" customFormat="1" ht="15" customHeight="1" spans="1:10">
      <c r="A116" s="13" t="s">
        <v>1763</v>
      </c>
      <c r="B116" s="13"/>
      <c r="C116" s="13"/>
      <c r="D116" s="13" t="s">
        <v>1593</v>
      </c>
      <c r="E116" s="14">
        <v>150.5</v>
      </c>
      <c r="F116" s="32"/>
      <c r="G116" s="32"/>
      <c r="H116" s="32"/>
      <c r="I116" s="32"/>
      <c r="J116" s="32"/>
    </row>
    <row r="117" s="26" customFormat="1" ht="15" customHeight="1" spans="1:10">
      <c r="A117" s="13" t="s">
        <v>1764</v>
      </c>
      <c r="B117" s="13"/>
      <c r="C117" s="13"/>
      <c r="D117" s="13" t="s">
        <v>1765</v>
      </c>
      <c r="E117" s="14">
        <v>948.35</v>
      </c>
      <c r="F117" s="32"/>
      <c r="G117" s="32"/>
      <c r="H117" s="32"/>
      <c r="I117" s="32"/>
      <c r="J117" s="32"/>
    </row>
    <row r="118" s="26" customFormat="1" ht="15" customHeight="1" spans="1:10">
      <c r="A118" s="13" t="s">
        <v>1766</v>
      </c>
      <c r="B118" s="13"/>
      <c r="C118" s="13"/>
      <c r="D118" s="13" t="s">
        <v>1767</v>
      </c>
      <c r="E118" s="14">
        <v>32554.42</v>
      </c>
      <c r="F118" s="32"/>
      <c r="G118" s="32"/>
      <c r="H118" s="32"/>
      <c r="I118" s="32"/>
      <c r="J118" s="32"/>
    </row>
    <row r="119" s="26" customFormat="1" ht="15" customHeight="1" spans="1:10">
      <c r="A119" s="13" t="s">
        <v>1768</v>
      </c>
      <c r="B119" s="13"/>
      <c r="C119" s="13"/>
      <c r="D119" s="13" t="s">
        <v>1769</v>
      </c>
      <c r="E119" s="14">
        <v>1810.98</v>
      </c>
      <c r="F119" s="32"/>
      <c r="G119" s="32"/>
      <c r="H119" s="32"/>
      <c r="I119" s="32"/>
      <c r="J119" s="32"/>
    </row>
    <row r="120" s="26" customFormat="1" ht="15" customHeight="1" spans="1:10">
      <c r="A120" s="13" t="s">
        <v>1770</v>
      </c>
      <c r="B120" s="13"/>
      <c r="C120" s="13"/>
      <c r="D120" s="13" t="s">
        <v>1771</v>
      </c>
      <c r="E120" s="14">
        <v>15527.78</v>
      </c>
      <c r="F120" s="32"/>
      <c r="G120" s="32"/>
      <c r="H120" s="32"/>
      <c r="I120" s="32"/>
      <c r="J120" s="32"/>
    </row>
    <row r="121" s="26" customFormat="1" ht="15" customHeight="1" spans="1:10">
      <c r="A121" s="13" t="s">
        <v>1772</v>
      </c>
      <c r="B121" s="13"/>
      <c r="C121" s="13"/>
      <c r="D121" s="13" t="s">
        <v>1773</v>
      </c>
      <c r="E121" s="14">
        <v>9657.52</v>
      </c>
      <c r="F121" s="32"/>
      <c r="G121" s="32"/>
      <c r="H121" s="32"/>
      <c r="I121" s="32"/>
      <c r="J121" s="32"/>
    </row>
    <row r="122" s="26" customFormat="1" ht="15" customHeight="1" spans="1:10">
      <c r="A122" s="13" t="s">
        <v>1774</v>
      </c>
      <c r="B122" s="13"/>
      <c r="C122" s="13"/>
      <c r="D122" s="13" t="s">
        <v>1775</v>
      </c>
      <c r="E122" s="14">
        <v>4003.83</v>
      </c>
      <c r="F122" s="32"/>
      <c r="G122" s="32"/>
      <c r="H122" s="32"/>
      <c r="I122" s="32"/>
      <c r="J122" s="32"/>
    </row>
    <row r="123" s="26" customFormat="1" ht="15" customHeight="1" spans="1:10">
      <c r="A123" s="13" t="s">
        <v>1776</v>
      </c>
      <c r="B123" s="13"/>
      <c r="C123" s="13"/>
      <c r="D123" s="13" t="s">
        <v>1777</v>
      </c>
      <c r="E123" s="14">
        <v>1554.31</v>
      </c>
      <c r="F123" s="32"/>
      <c r="G123" s="32"/>
      <c r="H123" s="32"/>
      <c r="I123" s="32"/>
      <c r="J123" s="32"/>
    </row>
    <row r="124" s="26" customFormat="1" ht="15" customHeight="1" spans="1:10">
      <c r="A124" s="13" t="s">
        <v>1778</v>
      </c>
      <c r="B124" s="13"/>
      <c r="C124" s="13"/>
      <c r="D124" s="13" t="s">
        <v>1779</v>
      </c>
      <c r="E124" s="14">
        <v>1090.85</v>
      </c>
      <c r="F124" s="32"/>
      <c r="G124" s="32"/>
      <c r="H124" s="32"/>
      <c r="I124" s="32"/>
      <c r="J124" s="32"/>
    </row>
    <row r="125" s="26" customFormat="1" ht="15" customHeight="1" spans="1:10">
      <c r="A125" s="13" t="s">
        <v>1780</v>
      </c>
      <c r="B125" s="13"/>
      <c r="C125" s="13"/>
      <c r="D125" s="13" t="s">
        <v>1781</v>
      </c>
      <c r="E125" s="14">
        <v>1090.85</v>
      </c>
      <c r="F125" s="32"/>
      <c r="G125" s="32"/>
      <c r="H125" s="32"/>
      <c r="I125" s="32"/>
      <c r="J125" s="32"/>
    </row>
    <row r="126" s="26" customFormat="1" ht="15" customHeight="1" spans="1:10">
      <c r="A126" s="13" t="s">
        <v>1782</v>
      </c>
      <c r="B126" s="13"/>
      <c r="C126" s="13"/>
      <c r="D126" s="13" t="s">
        <v>1783</v>
      </c>
      <c r="E126" s="14">
        <v>56.84</v>
      </c>
      <c r="F126" s="32"/>
      <c r="G126" s="32"/>
      <c r="H126" s="32"/>
      <c r="I126" s="32"/>
      <c r="J126" s="32"/>
    </row>
    <row r="127" s="26" customFormat="1" ht="15" customHeight="1" spans="1:10">
      <c r="A127" s="13" t="s">
        <v>1784</v>
      </c>
      <c r="B127" s="13"/>
      <c r="C127" s="13"/>
      <c r="D127" s="13" t="s">
        <v>1785</v>
      </c>
      <c r="E127" s="14">
        <v>56.84</v>
      </c>
      <c r="F127" s="32"/>
      <c r="G127" s="32"/>
      <c r="H127" s="32"/>
      <c r="I127" s="32"/>
      <c r="J127" s="32"/>
    </row>
    <row r="128" s="26" customFormat="1" ht="15" customHeight="1" spans="1:10">
      <c r="A128" s="13" t="s">
        <v>1786</v>
      </c>
      <c r="B128" s="13"/>
      <c r="C128" s="13"/>
      <c r="D128" s="13" t="s">
        <v>1787</v>
      </c>
      <c r="E128" s="14">
        <v>527.22</v>
      </c>
      <c r="F128" s="32"/>
      <c r="G128" s="32"/>
      <c r="H128" s="32"/>
      <c r="I128" s="32"/>
      <c r="J128" s="32"/>
    </row>
    <row r="129" s="26" customFormat="1" ht="15" customHeight="1" spans="1:10">
      <c r="A129" s="13" t="s">
        <v>1788</v>
      </c>
      <c r="B129" s="13"/>
      <c r="C129" s="13"/>
      <c r="D129" s="13" t="s">
        <v>1789</v>
      </c>
      <c r="E129" s="14">
        <v>527.22</v>
      </c>
      <c r="F129" s="32"/>
      <c r="G129" s="32"/>
      <c r="H129" s="32"/>
      <c r="I129" s="32"/>
      <c r="J129" s="32"/>
    </row>
    <row r="130" s="26" customFormat="1" ht="15" customHeight="1" spans="1:10">
      <c r="A130" s="13" t="s">
        <v>1790</v>
      </c>
      <c r="B130" s="13"/>
      <c r="C130" s="13"/>
      <c r="D130" s="13" t="s">
        <v>1791</v>
      </c>
      <c r="E130" s="14">
        <v>667.16</v>
      </c>
      <c r="F130" s="32"/>
      <c r="G130" s="32"/>
      <c r="H130" s="32"/>
      <c r="I130" s="32"/>
      <c r="J130" s="32"/>
    </row>
    <row r="131" s="26" customFormat="1" ht="15" customHeight="1" spans="1:10">
      <c r="A131" s="13" t="s">
        <v>1792</v>
      </c>
      <c r="B131" s="13"/>
      <c r="C131" s="13"/>
      <c r="D131" s="13" t="s">
        <v>1793</v>
      </c>
      <c r="E131" s="14">
        <v>483.82</v>
      </c>
      <c r="F131" s="32"/>
      <c r="G131" s="32"/>
      <c r="H131" s="32"/>
      <c r="I131" s="32"/>
      <c r="J131" s="32"/>
    </row>
    <row r="132" s="26" customFormat="1" ht="15" customHeight="1" spans="1:10">
      <c r="A132" s="13" t="s">
        <v>1794</v>
      </c>
      <c r="B132" s="13"/>
      <c r="C132" s="13"/>
      <c r="D132" s="13" t="s">
        <v>1795</v>
      </c>
      <c r="E132" s="14">
        <v>183.34</v>
      </c>
      <c r="F132" s="32"/>
      <c r="G132" s="32"/>
      <c r="H132" s="32"/>
      <c r="I132" s="32"/>
      <c r="J132" s="32"/>
    </row>
    <row r="133" s="26" customFormat="1" ht="15" customHeight="1" spans="1:10">
      <c r="A133" s="13" t="s">
        <v>1796</v>
      </c>
      <c r="B133" s="13"/>
      <c r="C133" s="13"/>
      <c r="D133" s="13" t="s">
        <v>1797</v>
      </c>
      <c r="E133" s="14">
        <v>2214.35</v>
      </c>
      <c r="F133" s="32"/>
      <c r="G133" s="32"/>
      <c r="H133" s="32"/>
      <c r="I133" s="32"/>
      <c r="J133" s="32"/>
    </row>
    <row r="134" s="26" customFormat="1" ht="15" customHeight="1" spans="1:10">
      <c r="A134" s="13" t="s">
        <v>1798</v>
      </c>
      <c r="B134" s="13"/>
      <c r="C134" s="13"/>
      <c r="D134" s="13" t="s">
        <v>1799</v>
      </c>
      <c r="E134" s="14">
        <v>2214.35</v>
      </c>
      <c r="F134" s="32"/>
      <c r="G134" s="32"/>
      <c r="H134" s="32"/>
      <c r="I134" s="32"/>
      <c r="J134" s="32"/>
    </row>
    <row r="135" s="26" customFormat="1" ht="15" customHeight="1" spans="1:10">
      <c r="A135" s="13" t="s">
        <v>1800</v>
      </c>
      <c r="B135" s="13"/>
      <c r="C135" s="13"/>
      <c r="D135" s="13" t="s">
        <v>1801</v>
      </c>
      <c r="E135" s="14">
        <v>188.41</v>
      </c>
      <c r="F135" s="32"/>
      <c r="G135" s="32"/>
      <c r="H135" s="32"/>
      <c r="I135" s="32"/>
      <c r="J135" s="32"/>
    </row>
    <row r="136" s="26" customFormat="1" ht="15" customHeight="1" spans="1:10">
      <c r="A136" s="13" t="s">
        <v>1802</v>
      </c>
      <c r="B136" s="13"/>
      <c r="C136" s="13"/>
      <c r="D136" s="13" t="s">
        <v>1801</v>
      </c>
      <c r="E136" s="14">
        <v>188.41</v>
      </c>
      <c r="F136" s="32"/>
      <c r="G136" s="32"/>
      <c r="H136" s="32"/>
      <c r="I136" s="32"/>
      <c r="J136" s="32"/>
    </row>
    <row r="137" s="26" customFormat="1" ht="15" customHeight="1" spans="1:10">
      <c r="A137" s="13" t="s">
        <v>1803</v>
      </c>
      <c r="B137" s="13"/>
      <c r="C137" s="13"/>
      <c r="D137" s="13" t="s">
        <v>238</v>
      </c>
      <c r="E137" s="14">
        <v>1312.54</v>
      </c>
      <c r="F137" s="32"/>
      <c r="G137" s="32"/>
      <c r="H137" s="32"/>
      <c r="I137" s="32"/>
      <c r="J137" s="32"/>
    </row>
    <row r="138" s="26" customFormat="1" ht="15" customHeight="1" spans="1:10">
      <c r="A138" s="13" t="s">
        <v>1804</v>
      </c>
      <c r="B138" s="13"/>
      <c r="C138" s="13"/>
      <c r="D138" s="13" t="s">
        <v>1805</v>
      </c>
      <c r="E138" s="14">
        <v>0.91</v>
      </c>
      <c r="F138" s="32"/>
      <c r="G138" s="32"/>
      <c r="H138" s="32"/>
      <c r="I138" s="32"/>
      <c r="J138" s="32"/>
    </row>
    <row r="139" s="26" customFormat="1" ht="15" customHeight="1" spans="1:10">
      <c r="A139" s="13" t="s">
        <v>1806</v>
      </c>
      <c r="B139" s="13"/>
      <c r="C139" s="13"/>
      <c r="D139" s="13" t="s">
        <v>1593</v>
      </c>
      <c r="E139" s="14">
        <v>0.91</v>
      </c>
      <c r="F139" s="32"/>
      <c r="G139" s="32"/>
      <c r="H139" s="32"/>
      <c r="I139" s="32"/>
      <c r="J139" s="32"/>
    </row>
    <row r="140" s="26" customFormat="1" ht="15" customHeight="1" spans="1:10">
      <c r="A140" s="13" t="s">
        <v>1807</v>
      </c>
      <c r="B140" s="13"/>
      <c r="C140" s="13"/>
      <c r="D140" s="13" t="s">
        <v>1808</v>
      </c>
      <c r="E140" s="14">
        <v>27.24</v>
      </c>
      <c r="F140" s="32"/>
      <c r="G140" s="32"/>
      <c r="H140" s="32"/>
      <c r="I140" s="32"/>
      <c r="J140" s="32"/>
    </row>
    <row r="141" s="26" customFormat="1" ht="15" customHeight="1" spans="1:10">
      <c r="A141" s="13" t="s">
        <v>1809</v>
      </c>
      <c r="B141" s="13"/>
      <c r="C141" s="13"/>
      <c r="D141" s="13" t="s">
        <v>1810</v>
      </c>
      <c r="E141" s="14">
        <v>27.24</v>
      </c>
      <c r="F141" s="32"/>
      <c r="G141" s="32"/>
      <c r="H141" s="32"/>
      <c r="I141" s="32"/>
      <c r="J141" s="32"/>
    </row>
    <row r="142" s="26" customFormat="1" ht="15" customHeight="1" spans="1:10">
      <c r="A142" s="13" t="s">
        <v>1811</v>
      </c>
      <c r="B142" s="13"/>
      <c r="C142" s="13"/>
      <c r="D142" s="13" t="s">
        <v>1812</v>
      </c>
      <c r="E142" s="14">
        <v>116.44</v>
      </c>
      <c r="F142" s="32"/>
      <c r="G142" s="32"/>
      <c r="H142" s="32"/>
      <c r="I142" s="32"/>
      <c r="J142" s="32"/>
    </row>
    <row r="143" s="26" customFormat="1" ht="15" customHeight="1" spans="1:10">
      <c r="A143" s="13" t="s">
        <v>1813</v>
      </c>
      <c r="B143" s="13"/>
      <c r="C143" s="13"/>
      <c r="D143" s="13" t="s">
        <v>1814</v>
      </c>
      <c r="E143" s="14">
        <v>86.46</v>
      </c>
      <c r="F143" s="32"/>
      <c r="G143" s="32"/>
      <c r="H143" s="32"/>
      <c r="I143" s="32"/>
      <c r="J143" s="32"/>
    </row>
    <row r="144" s="26" customFormat="1" ht="15" customHeight="1" spans="1:10">
      <c r="A144" s="13" t="s">
        <v>1815</v>
      </c>
      <c r="B144" s="13"/>
      <c r="C144" s="13"/>
      <c r="D144" s="13" t="s">
        <v>1816</v>
      </c>
      <c r="E144" s="14">
        <v>9.97</v>
      </c>
      <c r="F144" s="32"/>
      <c r="G144" s="32"/>
      <c r="H144" s="32"/>
      <c r="I144" s="32"/>
      <c r="J144" s="32"/>
    </row>
    <row r="145" s="26" customFormat="1" ht="15" customHeight="1" spans="1:10">
      <c r="A145" s="13" t="s">
        <v>1817</v>
      </c>
      <c r="B145" s="13"/>
      <c r="C145" s="13"/>
      <c r="D145" s="13" t="s">
        <v>1818</v>
      </c>
      <c r="E145" s="14">
        <v>20</v>
      </c>
      <c r="F145" s="32"/>
      <c r="G145" s="32"/>
      <c r="H145" s="32"/>
      <c r="I145" s="32"/>
      <c r="J145" s="32"/>
    </row>
    <row r="146" s="26" customFormat="1" ht="15" customHeight="1" spans="1:10">
      <c r="A146" s="13" t="s">
        <v>1819</v>
      </c>
      <c r="B146" s="13"/>
      <c r="C146" s="13"/>
      <c r="D146" s="13" t="s">
        <v>1820</v>
      </c>
      <c r="E146" s="14">
        <v>17.95</v>
      </c>
      <c r="F146" s="32"/>
      <c r="G146" s="32"/>
      <c r="H146" s="32"/>
      <c r="I146" s="32"/>
      <c r="J146" s="32"/>
    </row>
    <row r="147" s="26" customFormat="1" ht="15" customHeight="1" spans="1:10">
      <c r="A147" s="13" t="s">
        <v>1821</v>
      </c>
      <c r="B147" s="13"/>
      <c r="C147" s="13"/>
      <c r="D147" s="13" t="s">
        <v>1822</v>
      </c>
      <c r="E147" s="14">
        <v>17.95</v>
      </c>
      <c r="F147" s="32"/>
      <c r="G147" s="32"/>
      <c r="H147" s="32"/>
      <c r="I147" s="32"/>
      <c r="J147" s="32"/>
    </row>
    <row r="148" s="26" customFormat="1" ht="15" customHeight="1" spans="1:10">
      <c r="A148" s="13" t="s">
        <v>1823</v>
      </c>
      <c r="B148" s="13"/>
      <c r="C148" s="13"/>
      <c r="D148" s="13" t="s">
        <v>1824</v>
      </c>
      <c r="E148" s="14">
        <v>1150</v>
      </c>
      <c r="F148" s="32"/>
      <c r="G148" s="32"/>
      <c r="H148" s="32"/>
      <c r="I148" s="32"/>
      <c r="J148" s="32"/>
    </row>
    <row r="149" s="26" customFormat="1" ht="15" customHeight="1" spans="1:10">
      <c r="A149" s="13" t="s">
        <v>1825</v>
      </c>
      <c r="B149" s="13"/>
      <c r="C149" s="13"/>
      <c r="D149" s="13" t="s">
        <v>1824</v>
      </c>
      <c r="E149" s="14">
        <v>1150</v>
      </c>
      <c r="F149" s="32"/>
      <c r="G149" s="32"/>
      <c r="H149" s="32"/>
      <c r="I149" s="32"/>
      <c r="J149" s="32"/>
    </row>
    <row r="150" s="26" customFormat="1" ht="15" customHeight="1" spans="1:10">
      <c r="A150" s="13" t="s">
        <v>1826</v>
      </c>
      <c r="B150" s="13"/>
      <c r="C150" s="13"/>
      <c r="D150" s="13" t="s">
        <v>239</v>
      </c>
      <c r="E150" s="14">
        <v>1992</v>
      </c>
      <c r="F150" s="32"/>
      <c r="G150" s="32"/>
      <c r="H150" s="32"/>
      <c r="I150" s="32"/>
      <c r="J150" s="32"/>
    </row>
    <row r="151" s="26" customFormat="1" ht="15" customHeight="1" spans="1:10">
      <c r="A151" s="13" t="s">
        <v>1827</v>
      </c>
      <c r="B151" s="13"/>
      <c r="C151" s="13"/>
      <c r="D151" s="13" t="s">
        <v>1828</v>
      </c>
      <c r="E151" s="14">
        <v>822.77</v>
      </c>
      <c r="F151" s="32"/>
      <c r="G151" s="32"/>
      <c r="H151" s="32"/>
      <c r="I151" s="32"/>
      <c r="J151" s="32"/>
    </row>
    <row r="152" s="26" customFormat="1" ht="15" customHeight="1" spans="1:10">
      <c r="A152" s="13" t="s">
        <v>1829</v>
      </c>
      <c r="B152" s="13"/>
      <c r="C152" s="13"/>
      <c r="D152" s="13" t="s">
        <v>1593</v>
      </c>
      <c r="E152" s="14">
        <v>138.48</v>
      </c>
      <c r="F152" s="32"/>
      <c r="G152" s="32"/>
      <c r="H152" s="32"/>
      <c r="I152" s="32"/>
      <c r="J152" s="32"/>
    </row>
    <row r="153" s="26" customFormat="1" ht="15" customHeight="1" spans="1:10">
      <c r="A153" s="13" t="s">
        <v>1830</v>
      </c>
      <c r="B153" s="13"/>
      <c r="C153" s="13"/>
      <c r="D153" s="13" t="s">
        <v>1831</v>
      </c>
      <c r="E153" s="14">
        <v>684.3</v>
      </c>
      <c r="F153" s="32"/>
      <c r="G153" s="32"/>
      <c r="H153" s="32"/>
      <c r="I153" s="32"/>
      <c r="J153" s="32"/>
    </row>
    <row r="154" s="26" customFormat="1" ht="15" customHeight="1" spans="1:10">
      <c r="A154" s="13" t="s">
        <v>1832</v>
      </c>
      <c r="B154" s="13"/>
      <c r="C154" s="13"/>
      <c r="D154" s="13" t="s">
        <v>1833</v>
      </c>
      <c r="E154" s="14">
        <v>0.4</v>
      </c>
      <c r="F154" s="32"/>
      <c r="G154" s="32"/>
      <c r="H154" s="32"/>
      <c r="I154" s="32"/>
      <c r="J154" s="32"/>
    </row>
    <row r="155" s="26" customFormat="1" ht="15" customHeight="1" spans="1:10">
      <c r="A155" s="13" t="s">
        <v>1834</v>
      </c>
      <c r="B155" s="13"/>
      <c r="C155" s="13"/>
      <c r="D155" s="13" t="s">
        <v>1835</v>
      </c>
      <c r="E155" s="14">
        <v>0.4</v>
      </c>
      <c r="F155" s="32"/>
      <c r="G155" s="32"/>
      <c r="H155" s="32"/>
      <c r="I155" s="32"/>
      <c r="J155" s="32"/>
    </row>
    <row r="156" s="26" customFormat="1" ht="15" customHeight="1" spans="1:10">
      <c r="A156" s="13" t="s">
        <v>1836</v>
      </c>
      <c r="B156" s="13"/>
      <c r="C156" s="13"/>
      <c r="D156" s="13" t="s">
        <v>1837</v>
      </c>
      <c r="E156" s="14">
        <v>209.78</v>
      </c>
      <c r="F156" s="32"/>
      <c r="G156" s="32"/>
      <c r="H156" s="32"/>
      <c r="I156" s="32"/>
      <c r="J156" s="32"/>
    </row>
    <row r="157" s="26" customFormat="1" ht="15" customHeight="1" spans="1:10">
      <c r="A157" s="13" t="s">
        <v>1838</v>
      </c>
      <c r="B157" s="13"/>
      <c r="C157" s="13"/>
      <c r="D157" s="13" t="s">
        <v>1839</v>
      </c>
      <c r="E157" s="14">
        <v>208.28</v>
      </c>
      <c r="F157" s="32"/>
      <c r="G157" s="32"/>
      <c r="H157" s="32"/>
      <c r="I157" s="32"/>
      <c r="J157" s="32"/>
    </row>
    <row r="158" s="26" customFormat="1" ht="15" customHeight="1" spans="1:10">
      <c r="A158" s="13" t="s">
        <v>1840</v>
      </c>
      <c r="B158" s="13"/>
      <c r="C158" s="13"/>
      <c r="D158" s="13" t="s">
        <v>1841</v>
      </c>
      <c r="E158" s="14">
        <v>1.5</v>
      </c>
      <c r="F158" s="32"/>
      <c r="G158" s="32"/>
      <c r="H158" s="32"/>
      <c r="I158" s="32"/>
      <c r="J158" s="32"/>
    </row>
    <row r="159" s="26" customFormat="1" ht="15" customHeight="1" spans="1:10">
      <c r="A159" s="13" t="s">
        <v>1842</v>
      </c>
      <c r="B159" s="13"/>
      <c r="C159" s="13"/>
      <c r="D159" s="13" t="s">
        <v>1843</v>
      </c>
      <c r="E159" s="14">
        <v>12.19</v>
      </c>
      <c r="F159" s="32"/>
      <c r="G159" s="32"/>
      <c r="H159" s="32"/>
      <c r="I159" s="32"/>
      <c r="J159" s="32"/>
    </row>
    <row r="160" s="26" customFormat="1" ht="15" customHeight="1" spans="1:10">
      <c r="A160" s="13" t="s">
        <v>1844</v>
      </c>
      <c r="B160" s="13"/>
      <c r="C160" s="13"/>
      <c r="D160" s="13" t="s">
        <v>1845</v>
      </c>
      <c r="E160" s="14">
        <v>12.19</v>
      </c>
      <c r="F160" s="32"/>
      <c r="G160" s="32"/>
      <c r="H160" s="32"/>
      <c r="I160" s="32"/>
      <c r="J160" s="32"/>
    </row>
    <row r="161" s="26" customFormat="1" ht="15" customHeight="1" spans="1:10">
      <c r="A161" s="13" t="s">
        <v>1846</v>
      </c>
      <c r="B161" s="13"/>
      <c r="C161" s="13"/>
      <c r="D161" s="13" t="s">
        <v>1847</v>
      </c>
      <c r="E161" s="14">
        <v>902.79</v>
      </c>
      <c r="F161" s="32"/>
      <c r="G161" s="32"/>
      <c r="H161" s="32"/>
      <c r="I161" s="32"/>
      <c r="J161" s="32"/>
    </row>
    <row r="162" s="26" customFormat="1" ht="15" customHeight="1" spans="1:10">
      <c r="A162" s="13" t="s">
        <v>1848</v>
      </c>
      <c r="B162" s="13"/>
      <c r="C162" s="13"/>
      <c r="D162" s="13" t="s">
        <v>1849</v>
      </c>
      <c r="E162" s="14">
        <v>13.76</v>
      </c>
      <c r="F162" s="32"/>
      <c r="G162" s="32"/>
      <c r="H162" s="32"/>
      <c r="I162" s="32"/>
      <c r="J162" s="32"/>
    </row>
    <row r="163" s="26" customFormat="1" ht="15" customHeight="1" spans="1:10">
      <c r="A163" s="13" t="s">
        <v>1850</v>
      </c>
      <c r="B163" s="13"/>
      <c r="C163" s="13"/>
      <c r="D163" s="13" t="s">
        <v>1851</v>
      </c>
      <c r="E163" s="14">
        <v>889.02</v>
      </c>
      <c r="F163" s="32"/>
      <c r="G163" s="32"/>
      <c r="H163" s="32"/>
      <c r="I163" s="32"/>
      <c r="J163" s="32"/>
    </row>
    <row r="164" s="26" customFormat="1" ht="15" customHeight="1" spans="1:10">
      <c r="A164" s="13" t="s">
        <v>1852</v>
      </c>
      <c r="B164" s="13"/>
      <c r="C164" s="13"/>
      <c r="D164" s="13" t="s">
        <v>1853</v>
      </c>
      <c r="E164" s="14">
        <v>44.07</v>
      </c>
      <c r="F164" s="32"/>
      <c r="G164" s="32"/>
      <c r="H164" s="32"/>
      <c r="I164" s="32"/>
      <c r="J164" s="32"/>
    </row>
    <row r="165" s="26" customFormat="1" ht="15" customHeight="1" spans="1:10">
      <c r="A165" s="13" t="s">
        <v>1854</v>
      </c>
      <c r="B165" s="13"/>
      <c r="C165" s="13"/>
      <c r="D165" s="13" t="s">
        <v>1855</v>
      </c>
      <c r="E165" s="14">
        <v>20</v>
      </c>
      <c r="F165" s="32"/>
      <c r="G165" s="32"/>
      <c r="H165" s="32"/>
      <c r="I165" s="32"/>
      <c r="J165" s="32"/>
    </row>
    <row r="166" s="26" customFormat="1" ht="15" customHeight="1" spans="1:10">
      <c r="A166" s="13" t="s">
        <v>1856</v>
      </c>
      <c r="B166" s="13"/>
      <c r="C166" s="13"/>
      <c r="D166" s="13" t="s">
        <v>1853</v>
      </c>
      <c r="E166" s="14">
        <v>24.07</v>
      </c>
      <c r="F166" s="32"/>
      <c r="G166" s="32"/>
      <c r="H166" s="32"/>
      <c r="I166" s="32"/>
      <c r="J166" s="32"/>
    </row>
    <row r="167" s="26" customFormat="1" ht="15" customHeight="1" spans="1:10">
      <c r="A167" s="13" t="s">
        <v>1857</v>
      </c>
      <c r="B167" s="13"/>
      <c r="C167" s="13"/>
      <c r="D167" s="13" t="s">
        <v>240</v>
      </c>
      <c r="E167" s="14">
        <v>26735.3</v>
      </c>
      <c r="F167" s="32"/>
      <c r="G167" s="32"/>
      <c r="H167" s="32"/>
      <c r="I167" s="32"/>
      <c r="J167" s="32"/>
    </row>
    <row r="168" s="26" customFormat="1" ht="15" customHeight="1" spans="1:10">
      <c r="A168" s="13" t="s">
        <v>1858</v>
      </c>
      <c r="B168" s="13"/>
      <c r="C168" s="13"/>
      <c r="D168" s="13" t="s">
        <v>1859</v>
      </c>
      <c r="E168" s="14">
        <v>1629.46</v>
      </c>
      <c r="F168" s="32"/>
      <c r="G168" s="32"/>
      <c r="H168" s="32"/>
      <c r="I168" s="32"/>
      <c r="J168" s="32"/>
    </row>
    <row r="169" s="26" customFormat="1" ht="15" customHeight="1" spans="1:10">
      <c r="A169" s="13" t="s">
        <v>1860</v>
      </c>
      <c r="B169" s="13"/>
      <c r="C169" s="13"/>
      <c r="D169" s="13" t="s">
        <v>1593</v>
      </c>
      <c r="E169" s="14">
        <v>326.52</v>
      </c>
      <c r="F169" s="32"/>
      <c r="G169" s="32"/>
      <c r="H169" s="32"/>
      <c r="I169" s="32"/>
      <c r="J169" s="32"/>
    </row>
    <row r="170" s="26" customFormat="1" ht="15" customHeight="1" spans="1:10">
      <c r="A170" s="13" t="s">
        <v>1861</v>
      </c>
      <c r="B170" s="13"/>
      <c r="C170" s="13"/>
      <c r="D170" s="13" t="s">
        <v>1613</v>
      </c>
      <c r="E170" s="14">
        <v>49.71</v>
      </c>
      <c r="F170" s="32"/>
      <c r="G170" s="32"/>
      <c r="H170" s="32"/>
      <c r="I170" s="32"/>
      <c r="J170" s="32"/>
    </row>
    <row r="171" s="26" customFormat="1" ht="15" customHeight="1" spans="1:10">
      <c r="A171" s="13" t="s">
        <v>1862</v>
      </c>
      <c r="B171" s="13"/>
      <c r="C171" s="13"/>
      <c r="D171" s="13" t="s">
        <v>1863</v>
      </c>
      <c r="E171" s="14">
        <v>825.97</v>
      </c>
      <c r="F171" s="32"/>
      <c r="G171" s="32"/>
      <c r="H171" s="32"/>
      <c r="I171" s="32"/>
      <c r="J171" s="32"/>
    </row>
    <row r="172" s="26" customFormat="1" ht="15" customHeight="1" spans="1:10">
      <c r="A172" s="13" t="s">
        <v>1864</v>
      </c>
      <c r="B172" s="13"/>
      <c r="C172" s="13"/>
      <c r="D172" s="13" t="s">
        <v>1621</v>
      </c>
      <c r="E172" s="14">
        <v>9.36</v>
      </c>
      <c r="F172" s="32"/>
      <c r="G172" s="32"/>
      <c r="H172" s="32"/>
      <c r="I172" s="32"/>
      <c r="J172" s="32"/>
    </row>
    <row r="173" s="26" customFormat="1" ht="15" customHeight="1" spans="1:10">
      <c r="A173" s="13" t="s">
        <v>1865</v>
      </c>
      <c r="B173" s="13"/>
      <c r="C173" s="13"/>
      <c r="D173" s="13" t="s">
        <v>1866</v>
      </c>
      <c r="E173" s="14">
        <v>417.89</v>
      </c>
      <c r="F173" s="32"/>
      <c r="G173" s="32"/>
      <c r="H173" s="32"/>
      <c r="I173" s="32"/>
      <c r="J173" s="32"/>
    </row>
    <row r="174" s="26" customFormat="1" ht="15" customHeight="1" spans="1:10">
      <c r="A174" s="13" t="s">
        <v>1867</v>
      </c>
      <c r="B174" s="13"/>
      <c r="C174" s="13"/>
      <c r="D174" s="13" t="s">
        <v>1868</v>
      </c>
      <c r="E174" s="14">
        <v>1783.86</v>
      </c>
      <c r="F174" s="32"/>
      <c r="G174" s="32"/>
      <c r="H174" s="32"/>
      <c r="I174" s="32"/>
      <c r="J174" s="32"/>
    </row>
    <row r="175" s="26" customFormat="1" ht="15" customHeight="1" spans="1:10">
      <c r="A175" s="13" t="s">
        <v>1869</v>
      </c>
      <c r="B175" s="13"/>
      <c r="C175" s="13"/>
      <c r="D175" s="13" t="s">
        <v>1870</v>
      </c>
      <c r="E175" s="14">
        <v>8.77</v>
      </c>
      <c r="F175" s="32"/>
      <c r="G175" s="32"/>
      <c r="H175" s="32"/>
      <c r="I175" s="32"/>
      <c r="J175" s="32"/>
    </row>
    <row r="176" s="26" customFormat="1" ht="15" customHeight="1" spans="1:10">
      <c r="A176" s="13" t="s">
        <v>1871</v>
      </c>
      <c r="B176" s="13"/>
      <c r="C176" s="13"/>
      <c r="D176" s="13" t="s">
        <v>1872</v>
      </c>
      <c r="E176" s="14">
        <v>529.63</v>
      </c>
      <c r="F176" s="32"/>
      <c r="G176" s="32"/>
      <c r="H176" s="32"/>
      <c r="I176" s="32"/>
      <c r="J176" s="32"/>
    </row>
    <row r="177" s="26" customFormat="1" ht="15" customHeight="1" spans="1:10">
      <c r="A177" s="13" t="s">
        <v>1873</v>
      </c>
      <c r="B177" s="13"/>
      <c r="C177" s="13"/>
      <c r="D177" s="13" t="s">
        <v>1874</v>
      </c>
      <c r="E177" s="14">
        <v>1245.45</v>
      </c>
      <c r="F177" s="32"/>
      <c r="G177" s="32"/>
      <c r="H177" s="32"/>
      <c r="I177" s="32"/>
      <c r="J177" s="32"/>
    </row>
    <row r="178" s="26" customFormat="1" ht="15" customHeight="1" spans="1:10">
      <c r="A178" s="13" t="s">
        <v>1875</v>
      </c>
      <c r="B178" s="13"/>
      <c r="C178" s="13"/>
      <c r="D178" s="13" t="s">
        <v>1876</v>
      </c>
      <c r="E178" s="14">
        <v>10949.99</v>
      </c>
      <c r="F178" s="32"/>
      <c r="G178" s="32"/>
      <c r="H178" s="32"/>
      <c r="I178" s="32"/>
      <c r="J178" s="32"/>
    </row>
    <row r="179" s="26" customFormat="1" ht="15" customHeight="1" spans="1:10">
      <c r="A179" s="13" t="s">
        <v>1877</v>
      </c>
      <c r="B179" s="13"/>
      <c r="C179" s="13"/>
      <c r="D179" s="13" t="s">
        <v>1878</v>
      </c>
      <c r="E179" s="14">
        <v>467.84</v>
      </c>
      <c r="F179" s="32"/>
      <c r="G179" s="32"/>
      <c r="H179" s="32"/>
      <c r="I179" s="32"/>
      <c r="J179" s="32"/>
    </row>
    <row r="180" s="26" customFormat="1" ht="15" customHeight="1" spans="1:10">
      <c r="A180" s="13" t="s">
        <v>1879</v>
      </c>
      <c r="B180" s="13"/>
      <c r="C180" s="13"/>
      <c r="D180" s="13" t="s">
        <v>1880</v>
      </c>
      <c r="E180" s="14">
        <v>981.38</v>
      </c>
      <c r="F180" s="32"/>
      <c r="G180" s="32"/>
      <c r="H180" s="32"/>
      <c r="I180" s="32"/>
      <c r="J180" s="32"/>
    </row>
    <row r="181" s="26" customFormat="1" ht="15" customHeight="1" spans="1:10">
      <c r="A181" s="13" t="s">
        <v>1881</v>
      </c>
      <c r="B181" s="13"/>
      <c r="C181" s="13"/>
      <c r="D181" s="13" t="s">
        <v>1882</v>
      </c>
      <c r="E181" s="14">
        <v>7377.18</v>
      </c>
      <c r="F181" s="32"/>
      <c r="G181" s="32"/>
      <c r="H181" s="32"/>
      <c r="I181" s="32"/>
      <c r="J181" s="32"/>
    </row>
    <row r="182" s="26" customFormat="1" ht="15" customHeight="1" spans="1:10">
      <c r="A182" s="13" t="s">
        <v>1883</v>
      </c>
      <c r="B182" s="13"/>
      <c r="C182" s="13"/>
      <c r="D182" s="13" t="s">
        <v>1884</v>
      </c>
      <c r="E182" s="14">
        <v>2123.58</v>
      </c>
      <c r="F182" s="32"/>
      <c r="G182" s="32"/>
      <c r="H182" s="32"/>
      <c r="I182" s="32"/>
      <c r="J182" s="32"/>
    </row>
    <row r="183" s="26" customFormat="1" ht="15" customHeight="1" spans="1:10">
      <c r="A183" s="13" t="s">
        <v>1885</v>
      </c>
      <c r="B183" s="13"/>
      <c r="C183" s="13"/>
      <c r="D183" s="13" t="s">
        <v>1886</v>
      </c>
      <c r="E183" s="14">
        <v>864.25</v>
      </c>
      <c r="F183" s="32"/>
      <c r="G183" s="32"/>
      <c r="H183" s="32"/>
      <c r="I183" s="32"/>
      <c r="J183" s="32"/>
    </row>
    <row r="184" s="26" customFormat="1" ht="15" customHeight="1" spans="1:10">
      <c r="A184" s="13" t="s">
        <v>1887</v>
      </c>
      <c r="B184" s="13"/>
      <c r="C184" s="13"/>
      <c r="D184" s="13" t="s">
        <v>1888</v>
      </c>
      <c r="E184" s="14">
        <v>620.26</v>
      </c>
      <c r="F184" s="32"/>
      <c r="G184" s="32"/>
      <c r="H184" s="32"/>
      <c r="I184" s="32"/>
      <c r="J184" s="32"/>
    </row>
    <row r="185" s="26" customFormat="1" ht="15" customHeight="1" spans="1:10">
      <c r="A185" s="13" t="s">
        <v>1889</v>
      </c>
      <c r="B185" s="13"/>
      <c r="C185" s="13"/>
      <c r="D185" s="13" t="s">
        <v>1890</v>
      </c>
      <c r="E185" s="14">
        <v>166.74</v>
      </c>
      <c r="F185" s="32"/>
      <c r="G185" s="32"/>
      <c r="H185" s="32"/>
      <c r="I185" s="32"/>
      <c r="J185" s="32"/>
    </row>
    <row r="186" s="26" customFormat="1" ht="15" customHeight="1" spans="1:10">
      <c r="A186" s="13" t="s">
        <v>1891</v>
      </c>
      <c r="B186" s="13"/>
      <c r="C186" s="13"/>
      <c r="D186" s="13" t="s">
        <v>1892</v>
      </c>
      <c r="E186" s="14">
        <v>77.25</v>
      </c>
      <c r="F186" s="32"/>
      <c r="G186" s="32"/>
      <c r="H186" s="32"/>
      <c r="I186" s="32"/>
      <c r="J186" s="32"/>
    </row>
    <row r="187" s="26" customFormat="1" ht="15" customHeight="1" spans="1:10">
      <c r="A187" s="13" t="s">
        <v>1893</v>
      </c>
      <c r="B187" s="13"/>
      <c r="C187" s="13"/>
      <c r="D187" s="13" t="s">
        <v>1894</v>
      </c>
      <c r="E187" s="14">
        <v>3815.1</v>
      </c>
      <c r="F187" s="32"/>
      <c r="G187" s="32"/>
      <c r="H187" s="32"/>
      <c r="I187" s="32"/>
      <c r="J187" s="32"/>
    </row>
    <row r="188" s="26" customFormat="1" ht="15" customHeight="1" spans="1:10">
      <c r="A188" s="13" t="s">
        <v>1895</v>
      </c>
      <c r="B188" s="13"/>
      <c r="C188" s="13"/>
      <c r="D188" s="13" t="s">
        <v>1896</v>
      </c>
      <c r="E188" s="14">
        <v>1886.7</v>
      </c>
      <c r="F188" s="32"/>
      <c r="G188" s="32"/>
      <c r="H188" s="32"/>
      <c r="I188" s="32"/>
      <c r="J188" s="32"/>
    </row>
    <row r="189" s="26" customFormat="1" ht="15" customHeight="1" spans="1:10">
      <c r="A189" s="13" t="s">
        <v>1897</v>
      </c>
      <c r="B189" s="13"/>
      <c r="C189" s="13"/>
      <c r="D189" s="13" t="s">
        <v>1898</v>
      </c>
      <c r="E189" s="14">
        <v>20</v>
      </c>
      <c r="F189" s="32"/>
      <c r="G189" s="32"/>
      <c r="H189" s="32"/>
      <c r="I189" s="32"/>
      <c r="J189" s="32"/>
    </row>
    <row r="190" s="26" customFormat="1" ht="15" customHeight="1" spans="1:10">
      <c r="A190" s="13" t="s">
        <v>1899</v>
      </c>
      <c r="B190" s="13"/>
      <c r="C190" s="13"/>
      <c r="D190" s="13" t="s">
        <v>1900</v>
      </c>
      <c r="E190" s="14">
        <v>305.88</v>
      </c>
      <c r="F190" s="32"/>
      <c r="G190" s="32"/>
      <c r="H190" s="32"/>
      <c r="I190" s="32"/>
      <c r="J190" s="32"/>
    </row>
    <row r="191" s="26" customFormat="1" ht="15" customHeight="1" spans="1:10">
      <c r="A191" s="13" t="s">
        <v>1901</v>
      </c>
      <c r="B191" s="13"/>
      <c r="C191" s="13"/>
      <c r="D191" s="13" t="s">
        <v>1902</v>
      </c>
      <c r="E191" s="14">
        <v>198.3</v>
      </c>
      <c r="F191" s="32"/>
      <c r="G191" s="32"/>
      <c r="H191" s="32"/>
      <c r="I191" s="32"/>
      <c r="J191" s="32"/>
    </row>
    <row r="192" s="26" customFormat="1" ht="15" customHeight="1" spans="1:10">
      <c r="A192" s="13" t="s">
        <v>1903</v>
      </c>
      <c r="B192" s="13"/>
      <c r="C192" s="13"/>
      <c r="D192" s="13" t="s">
        <v>1904</v>
      </c>
      <c r="E192" s="14">
        <v>10.41</v>
      </c>
      <c r="F192" s="32"/>
      <c r="G192" s="32"/>
      <c r="H192" s="32"/>
      <c r="I192" s="32"/>
      <c r="J192" s="32"/>
    </row>
    <row r="193" s="26" customFormat="1" ht="15" customHeight="1" spans="1:10">
      <c r="A193" s="13" t="s">
        <v>1905</v>
      </c>
      <c r="B193" s="13"/>
      <c r="C193" s="13"/>
      <c r="D193" s="13" t="s">
        <v>1906</v>
      </c>
      <c r="E193" s="14">
        <v>1393.82</v>
      </c>
      <c r="F193" s="32"/>
      <c r="G193" s="32"/>
      <c r="H193" s="32"/>
      <c r="I193" s="32"/>
      <c r="J193" s="32"/>
    </row>
    <row r="194" s="26" customFormat="1" ht="15" customHeight="1" spans="1:10">
      <c r="A194" s="13" t="s">
        <v>1907</v>
      </c>
      <c r="B194" s="13"/>
      <c r="C194" s="13"/>
      <c r="D194" s="13" t="s">
        <v>1908</v>
      </c>
      <c r="E194" s="14">
        <v>269.53</v>
      </c>
      <c r="F194" s="32"/>
      <c r="G194" s="32"/>
      <c r="H194" s="32"/>
      <c r="I194" s="32"/>
      <c r="J194" s="32"/>
    </row>
    <row r="195" s="26" customFormat="1" ht="15" customHeight="1" spans="1:10">
      <c r="A195" s="13" t="s">
        <v>1909</v>
      </c>
      <c r="B195" s="13"/>
      <c r="C195" s="13"/>
      <c r="D195" s="13" t="s">
        <v>1910</v>
      </c>
      <c r="E195" s="14">
        <v>139.25</v>
      </c>
      <c r="F195" s="32"/>
      <c r="G195" s="32"/>
      <c r="H195" s="32"/>
      <c r="I195" s="32"/>
      <c r="J195" s="32"/>
    </row>
    <row r="196" s="26" customFormat="1" ht="15" customHeight="1" spans="1:10">
      <c r="A196" s="13" t="s">
        <v>1911</v>
      </c>
      <c r="B196" s="13"/>
      <c r="C196" s="13"/>
      <c r="D196" s="13" t="s">
        <v>1912</v>
      </c>
      <c r="E196" s="14">
        <v>90.97</v>
      </c>
      <c r="F196" s="32"/>
      <c r="G196" s="32"/>
      <c r="H196" s="32"/>
      <c r="I196" s="32"/>
      <c r="J196" s="32"/>
    </row>
    <row r="197" s="26" customFormat="1" ht="15" customHeight="1" spans="1:10">
      <c r="A197" s="13" t="s">
        <v>1913</v>
      </c>
      <c r="B197" s="13"/>
      <c r="C197" s="13"/>
      <c r="D197" s="13" t="s">
        <v>1914</v>
      </c>
      <c r="E197" s="14">
        <v>19.34</v>
      </c>
      <c r="F197" s="32"/>
      <c r="G197" s="32"/>
      <c r="H197" s="32"/>
      <c r="I197" s="32"/>
      <c r="J197" s="32"/>
    </row>
    <row r="198" s="26" customFormat="1" ht="15" customHeight="1" spans="1:10">
      <c r="A198" s="13" t="s">
        <v>1915</v>
      </c>
      <c r="B198" s="13"/>
      <c r="C198" s="13"/>
      <c r="D198" s="13" t="s">
        <v>1916</v>
      </c>
      <c r="E198" s="14">
        <v>12.16</v>
      </c>
      <c r="F198" s="32"/>
      <c r="G198" s="32"/>
      <c r="H198" s="32"/>
      <c r="I198" s="32"/>
      <c r="J198" s="32"/>
    </row>
    <row r="199" s="26" customFormat="1" ht="15" customHeight="1" spans="1:10">
      <c r="A199" s="13" t="s">
        <v>1917</v>
      </c>
      <c r="B199" s="13"/>
      <c r="C199" s="13"/>
      <c r="D199" s="13" t="s">
        <v>1918</v>
      </c>
      <c r="E199" s="14">
        <v>7.81</v>
      </c>
      <c r="F199" s="32"/>
      <c r="G199" s="32"/>
      <c r="H199" s="32"/>
      <c r="I199" s="32"/>
      <c r="J199" s="32"/>
    </row>
    <row r="200" s="26" customFormat="1" ht="15" customHeight="1" spans="1:10">
      <c r="A200" s="13" t="s">
        <v>1919</v>
      </c>
      <c r="B200" s="13"/>
      <c r="C200" s="13"/>
      <c r="D200" s="13" t="s">
        <v>1920</v>
      </c>
      <c r="E200" s="14">
        <v>527.43</v>
      </c>
      <c r="F200" s="32"/>
      <c r="G200" s="32"/>
      <c r="H200" s="32"/>
      <c r="I200" s="32"/>
      <c r="J200" s="32"/>
    </row>
    <row r="201" s="26" customFormat="1" ht="15" customHeight="1" spans="1:10">
      <c r="A201" s="13" t="s">
        <v>1921</v>
      </c>
      <c r="B201" s="13"/>
      <c r="C201" s="13"/>
      <c r="D201" s="13" t="s">
        <v>1922</v>
      </c>
      <c r="E201" s="14">
        <v>111.59</v>
      </c>
      <c r="F201" s="32"/>
      <c r="G201" s="32"/>
      <c r="H201" s="32"/>
      <c r="I201" s="32"/>
      <c r="J201" s="32"/>
    </row>
    <row r="202" s="26" customFormat="1" ht="15" customHeight="1" spans="1:10">
      <c r="A202" s="13" t="s">
        <v>1923</v>
      </c>
      <c r="B202" s="13"/>
      <c r="C202" s="13"/>
      <c r="D202" s="13" t="s">
        <v>1924</v>
      </c>
      <c r="E202" s="14">
        <v>280</v>
      </c>
      <c r="F202" s="32"/>
      <c r="G202" s="32"/>
      <c r="H202" s="32"/>
      <c r="I202" s="32"/>
      <c r="J202" s="32"/>
    </row>
    <row r="203" s="26" customFormat="1" ht="15" customHeight="1" spans="1:10">
      <c r="A203" s="13" t="s">
        <v>1925</v>
      </c>
      <c r="B203" s="13"/>
      <c r="C203" s="13"/>
      <c r="D203" s="13" t="s">
        <v>1926</v>
      </c>
      <c r="E203" s="14">
        <v>135.83</v>
      </c>
      <c r="F203" s="32"/>
      <c r="G203" s="32"/>
      <c r="H203" s="32"/>
      <c r="I203" s="32"/>
      <c r="J203" s="32"/>
    </row>
    <row r="204" s="26" customFormat="1" ht="15" customHeight="1" spans="1:10">
      <c r="A204" s="13" t="s">
        <v>1927</v>
      </c>
      <c r="B204" s="13"/>
      <c r="C204" s="13"/>
      <c r="D204" s="13" t="s">
        <v>1928</v>
      </c>
      <c r="E204" s="14">
        <v>928.56</v>
      </c>
      <c r="F204" s="32"/>
      <c r="G204" s="32"/>
      <c r="H204" s="32"/>
      <c r="I204" s="32"/>
      <c r="J204" s="32"/>
    </row>
    <row r="205" s="26" customFormat="1" ht="15" customHeight="1" spans="1:10">
      <c r="A205" s="13" t="s">
        <v>1929</v>
      </c>
      <c r="B205" s="13"/>
      <c r="C205" s="13"/>
      <c r="D205" s="13" t="s">
        <v>1593</v>
      </c>
      <c r="E205" s="14">
        <v>129.22</v>
      </c>
      <c r="F205" s="32"/>
      <c r="G205" s="32"/>
      <c r="H205" s="32"/>
      <c r="I205" s="32"/>
      <c r="J205" s="32"/>
    </row>
    <row r="206" s="26" customFormat="1" ht="15" customHeight="1" spans="1:10">
      <c r="A206" s="13" t="s">
        <v>1930</v>
      </c>
      <c r="B206" s="13"/>
      <c r="C206" s="13"/>
      <c r="D206" s="13" t="s">
        <v>1613</v>
      </c>
      <c r="E206" s="14">
        <v>2.61</v>
      </c>
      <c r="F206" s="32"/>
      <c r="G206" s="32"/>
      <c r="H206" s="32"/>
      <c r="I206" s="32"/>
      <c r="J206" s="32"/>
    </row>
    <row r="207" s="26" customFormat="1" ht="15" customHeight="1" spans="1:10">
      <c r="A207" s="13" t="s">
        <v>1931</v>
      </c>
      <c r="B207" s="13"/>
      <c r="C207" s="13"/>
      <c r="D207" s="13" t="s">
        <v>1932</v>
      </c>
      <c r="E207" s="14">
        <v>171.29</v>
      </c>
      <c r="F207" s="32"/>
      <c r="G207" s="32"/>
      <c r="H207" s="32"/>
      <c r="I207" s="32"/>
      <c r="J207" s="32"/>
    </row>
    <row r="208" s="26" customFormat="1" ht="15" customHeight="1" spans="1:10">
      <c r="A208" s="13" t="s">
        <v>1933</v>
      </c>
      <c r="B208" s="13"/>
      <c r="C208" s="13"/>
      <c r="D208" s="13" t="s">
        <v>1934</v>
      </c>
      <c r="E208" s="14">
        <v>67.7</v>
      </c>
      <c r="F208" s="32"/>
      <c r="G208" s="32"/>
      <c r="H208" s="32"/>
      <c r="I208" s="32"/>
      <c r="J208" s="32"/>
    </row>
    <row r="209" s="26" customFormat="1" ht="15" customHeight="1" spans="1:10">
      <c r="A209" s="13" t="s">
        <v>1935</v>
      </c>
      <c r="B209" s="13"/>
      <c r="C209" s="13"/>
      <c r="D209" s="13" t="s">
        <v>1936</v>
      </c>
      <c r="E209" s="14">
        <v>330.68</v>
      </c>
      <c r="F209" s="32"/>
      <c r="G209" s="32"/>
      <c r="H209" s="32"/>
      <c r="I209" s="32"/>
      <c r="J209" s="32"/>
    </row>
    <row r="210" s="26" customFormat="1" ht="15" customHeight="1" spans="1:10">
      <c r="A210" s="13" t="s">
        <v>1937</v>
      </c>
      <c r="B210" s="13"/>
      <c r="C210" s="13"/>
      <c r="D210" s="13" t="s">
        <v>1938</v>
      </c>
      <c r="E210" s="14">
        <v>227.06</v>
      </c>
      <c r="F210" s="32"/>
      <c r="G210" s="32"/>
      <c r="H210" s="32"/>
      <c r="I210" s="32"/>
      <c r="J210" s="32"/>
    </row>
    <row r="211" s="26" customFormat="1" ht="15" customHeight="1" spans="1:10">
      <c r="A211" s="13" t="s">
        <v>1939</v>
      </c>
      <c r="B211" s="13"/>
      <c r="C211" s="13"/>
      <c r="D211" s="13" t="s">
        <v>1940</v>
      </c>
      <c r="E211" s="14">
        <v>9.04</v>
      </c>
      <c r="F211" s="32"/>
      <c r="G211" s="32"/>
      <c r="H211" s="32"/>
      <c r="I211" s="32"/>
      <c r="J211" s="32"/>
    </row>
    <row r="212" s="26" customFormat="1" ht="15" customHeight="1" spans="1:10">
      <c r="A212" s="13" t="s">
        <v>1941</v>
      </c>
      <c r="B212" s="13"/>
      <c r="C212" s="13"/>
      <c r="D212" s="13" t="s">
        <v>1621</v>
      </c>
      <c r="E212" s="14">
        <v>0.9</v>
      </c>
      <c r="F212" s="32"/>
      <c r="G212" s="32"/>
      <c r="H212" s="32"/>
      <c r="I212" s="32"/>
      <c r="J212" s="32"/>
    </row>
    <row r="213" s="26" customFormat="1" ht="15" customHeight="1" spans="1:10">
      <c r="A213" s="13" t="s">
        <v>1942</v>
      </c>
      <c r="B213" s="13"/>
      <c r="C213" s="13"/>
      <c r="D213" s="13" t="s">
        <v>1943</v>
      </c>
      <c r="E213" s="14">
        <v>8.14</v>
      </c>
      <c r="F213" s="32"/>
      <c r="G213" s="32"/>
      <c r="H213" s="32"/>
      <c r="I213" s="32"/>
      <c r="J213" s="32"/>
    </row>
    <row r="214" s="26" customFormat="1" ht="15" customHeight="1" spans="1:10">
      <c r="A214" s="13" t="s">
        <v>1944</v>
      </c>
      <c r="B214" s="13"/>
      <c r="C214" s="13"/>
      <c r="D214" s="13" t="s">
        <v>1945</v>
      </c>
      <c r="E214" s="14">
        <v>2353.81</v>
      </c>
      <c r="F214" s="32"/>
      <c r="G214" s="32"/>
      <c r="H214" s="32"/>
      <c r="I214" s="32"/>
      <c r="J214" s="32"/>
    </row>
    <row r="215" s="26" customFormat="1" ht="15" customHeight="1" spans="1:10">
      <c r="A215" s="13" t="s">
        <v>1946</v>
      </c>
      <c r="B215" s="13"/>
      <c r="C215" s="13"/>
      <c r="D215" s="13" t="s">
        <v>1947</v>
      </c>
      <c r="E215" s="14">
        <v>282.76</v>
      </c>
      <c r="F215" s="32"/>
      <c r="G215" s="32"/>
      <c r="H215" s="32"/>
      <c r="I215" s="32"/>
      <c r="J215" s="32"/>
    </row>
    <row r="216" s="26" customFormat="1" ht="15" customHeight="1" spans="1:10">
      <c r="A216" s="13" t="s">
        <v>1948</v>
      </c>
      <c r="B216" s="13"/>
      <c r="C216" s="13"/>
      <c r="D216" s="13" t="s">
        <v>1949</v>
      </c>
      <c r="E216" s="14">
        <v>2071.05</v>
      </c>
      <c r="F216" s="32"/>
      <c r="G216" s="32"/>
      <c r="H216" s="32"/>
      <c r="I216" s="32"/>
      <c r="J216" s="32"/>
    </row>
    <row r="217" s="26" customFormat="1" ht="15" customHeight="1" spans="1:10">
      <c r="A217" s="13" t="s">
        <v>1950</v>
      </c>
      <c r="B217" s="13"/>
      <c r="C217" s="13"/>
      <c r="D217" s="13" t="s">
        <v>1951</v>
      </c>
      <c r="E217" s="14">
        <v>72.81</v>
      </c>
      <c r="F217" s="32"/>
      <c r="G217" s="32"/>
      <c r="H217" s="32"/>
      <c r="I217" s="32"/>
      <c r="J217" s="32"/>
    </row>
    <row r="218" s="26" customFormat="1" ht="15" customHeight="1" spans="1:10">
      <c r="A218" s="13" t="s">
        <v>1952</v>
      </c>
      <c r="B218" s="13"/>
      <c r="C218" s="13"/>
      <c r="D218" s="13" t="s">
        <v>1953</v>
      </c>
      <c r="E218" s="14">
        <v>56.03</v>
      </c>
      <c r="F218" s="32"/>
      <c r="G218" s="32"/>
      <c r="H218" s="32"/>
      <c r="I218" s="32"/>
      <c r="J218" s="32"/>
    </row>
    <row r="219" s="26" customFormat="1" ht="15" customHeight="1" spans="1:10">
      <c r="A219" s="13" t="s">
        <v>1954</v>
      </c>
      <c r="B219" s="13"/>
      <c r="C219" s="13"/>
      <c r="D219" s="13" t="s">
        <v>1955</v>
      </c>
      <c r="E219" s="14">
        <v>16.78</v>
      </c>
      <c r="F219" s="32"/>
      <c r="G219" s="32"/>
      <c r="H219" s="32"/>
      <c r="I219" s="32"/>
      <c r="J219" s="32"/>
    </row>
    <row r="220" s="26" customFormat="1" ht="15" customHeight="1" spans="1:10">
      <c r="A220" s="13" t="s">
        <v>1956</v>
      </c>
      <c r="B220" s="13"/>
      <c r="C220" s="13"/>
      <c r="D220" s="13" t="s">
        <v>1957</v>
      </c>
      <c r="E220" s="14">
        <v>2300.03</v>
      </c>
      <c r="F220" s="32"/>
      <c r="G220" s="32"/>
      <c r="H220" s="32"/>
      <c r="I220" s="32"/>
      <c r="J220" s="32"/>
    </row>
    <row r="221" s="26" customFormat="1" ht="15" customHeight="1" spans="1:10">
      <c r="A221" s="13" t="s">
        <v>1958</v>
      </c>
      <c r="B221" s="13"/>
      <c r="C221" s="13"/>
      <c r="D221" s="13" t="s">
        <v>1959</v>
      </c>
      <c r="E221" s="14">
        <v>2300.03</v>
      </c>
      <c r="F221" s="32"/>
      <c r="G221" s="32"/>
      <c r="H221" s="32"/>
      <c r="I221" s="32"/>
      <c r="J221" s="32"/>
    </row>
    <row r="222" s="26" customFormat="1" ht="15" customHeight="1" spans="1:10">
      <c r="A222" s="13" t="s">
        <v>1960</v>
      </c>
      <c r="B222" s="13"/>
      <c r="C222" s="13"/>
      <c r="D222" s="13" t="s">
        <v>1961</v>
      </c>
      <c r="E222" s="14">
        <v>49.28</v>
      </c>
      <c r="F222" s="32"/>
      <c r="G222" s="32"/>
      <c r="H222" s="32"/>
      <c r="I222" s="32"/>
      <c r="J222" s="32"/>
    </row>
    <row r="223" s="26" customFormat="1" ht="15" customHeight="1" spans="1:10">
      <c r="A223" s="13" t="s">
        <v>1962</v>
      </c>
      <c r="B223" s="13"/>
      <c r="C223" s="13"/>
      <c r="D223" s="13" t="s">
        <v>1963</v>
      </c>
      <c r="E223" s="14">
        <v>49.28</v>
      </c>
      <c r="F223" s="32"/>
      <c r="G223" s="32"/>
      <c r="H223" s="32"/>
      <c r="I223" s="32"/>
      <c r="J223" s="32"/>
    </row>
    <row r="224" s="26" customFormat="1" ht="15" customHeight="1" spans="1:10">
      <c r="A224" s="13" t="s">
        <v>1964</v>
      </c>
      <c r="B224" s="13"/>
      <c r="C224" s="13"/>
      <c r="D224" s="13" t="s">
        <v>1965</v>
      </c>
      <c r="E224" s="14">
        <v>787.92</v>
      </c>
      <c r="F224" s="32"/>
      <c r="G224" s="32"/>
      <c r="H224" s="32"/>
      <c r="I224" s="32"/>
      <c r="J224" s="32"/>
    </row>
    <row r="225" s="26" customFormat="1" ht="15" customHeight="1" spans="1:10">
      <c r="A225" s="13" t="s">
        <v>1966</v>
      </c>
      <c r="B225" s="13"/>
      <c r="C225" s="13"/>
      <c r="D225" s="13" t="s">
        <v>1593</v>
      </c>
      <c r="E225" s="14">
        <v>442.82</v>
      </c>
      <c r="F225" s="32"/>
      <c r="G225" s="32"/>
      <c r="H225" s="32"/>
      <c r="I225" s="32"/>
      <c r="J225" s="32"/>
    </row>
    <row r="226" s="26" customFormat="1" ht="15" customHeight="1" spans="1:10">
      <c r="A226" s="13" t="s">
        <v>1967</v>
      </c>
      <c r="B226" s="13"/>
      <c r="C226" s="13"/>
      <c r="D226" s="13" t="s">
        <v>1968</v>
      </c>
      <c r="E226" s="14">
        <v>34</v>
      </c>
      <c r="F226" s="32"/>
      <c r="G226" s="32"/>
      <c r="H226" s="32"/>
      <c r="I226" s="32"/>
      <c r="J226" s="32"/>
    </row>
    <row r="227" s="26" customFormat="1" ht="15" customHeight="1" spans="1:10">
      <c r="A227" s="13" t="s">
        <v>1969</v>
      </c>
      <c r="B227" s="13"/>
      <c r="C227" s="13"/>
      <c r="D227" s="13" t="s">
        <v>1621</v>
      </c>
      <c r="E227" s="14">
        <v>173.54</v>
      </c>
      <c r="F227" s="32"/>
      <c r="G227" s="32"/>
      <c r="H227" s="32"/>
      <c r="I227" s="32"/>
      <c r="J227" s="32"/>
    </row>
    <row r="228" s="26" customFormat="1" ht="15" customHeight="1" spans="1:10">
      <c r="A228" s="13" t="s">
        <v>1970</v>
      </c>
      <c r="B228" s="13"/>
      <c r="C228" s="13"/>
      <c r="D228" s="13" t="s">
        <v>1971</v>
      </c>
      <c r="E228" s="14">
        <v>137.55</v>
      </c>
      <c r="F228" s="32"/>
      <c r="G228" s="32"/>
      <c r="H228" s="32"/>
      <c r="I228" s="32"/>
      <c r="J228" s="32"/>
    </row>
    <row r="229" s="26" customFormat="1" ht="15" customHeight="1" spans="1:10">
      <c r="A229" s="13" t="s">
        <v>1972</v>
      </c>
      <c r="B229" s="13"/>
      <c r="C229" s="13"/>
      <c r="D229" s="13" t="s">
        <v>1973</v>
      </c>
      <c r="E229" s="14">
        <v>394.25</v>
      </c>
      <c r="F229" s="32"/>
      <c r="G229" s="32"/>
      <c r="H229" s="32"/>
      <c r="I229" s="32"/>
      <c r="J229" s="32"/>
    </row>
    <row r="230" s="26" customFormat="1" ht="15" customHeight="1" spans="1:10">
      <c r="A230" s="13" t="s">
        <v>1974</v>
      </c>
      <c r="B230" s="13"/>
      <c r="C230" s="13"/>
      <c r="D230" s="13" t="s">
        <v>1973</v>
      </c>
      <c r="E230" s="14">
        <v>394.25</v>
      </c>
      <c r="F230" s="32"/>
      <c r="G230" s="32"/>
      <c r="H230" s="32"/>
      <c r="I230" s="32"/>
      <c r="J230" s="32"/>
    </row>
    <row r="231" s="26" customFormat="1" ht="15" customHeight="1" spans="1:10">
      <c r="A231" s="13" t="s">
        <v>1975</v>
      </c>
      <c r="B231" s="13"/>
      <c r="C231" s="13"/>
      <c r="D231" s="13" t="s">
        <v>830</v>
      </c>
      <c r="E231" s="14">
        <v>19107.05</v>
      </c>
      <c r="F231" s="32"/>
      <c r="G231" s="32"/>
      <c r="H231" s="32"/>
      <c r="I231" s="32"/>
      <c r="J231" s="32"/>
    </row>
    <row r="232" s="26" customFormat="1" ht="15" customHeight="1" spans="1:10">
      <c r="A232" s="13" t="s">
        <v>1976</v>
      </c>
      <c r="B232" s="13"/>
      <c r="C232" s="13"/>
      <c r="D232" s="13" t="s">
        <v>1977</v>
      </c>
      <c r="E232" s="14">
        <v>1040.31</v>
      </c>
      <c r="F232" s="32"/>
      <c r="G232" s="32"/>
      <c r="H232" s="32"/>
      <c r="I232" s="32"/>
      <c r="J232" s="32"/>
    </row>
    <row r="233" s="26" customFormat="1" ht="15" customHeight="1" spans="1:10">
      <c r="A233" s="13" t="s">
        <v>1978</v>
      </c>
      <c r="B233" s="13"/>
      <c r="C233" s="13"/>
      <c r="D233" s="13" t="s">
        <v>1593</v>
      </c>
      <c r="E233" s="14">
        <v>216.12</v>
      </c>
      <c r="F233" s="32"/>
      <c r="G233" s="32"/>
      <c r="H233" s="32"/>
      <c r="I233" s="32"/>
      <c r="J233" s="32"/>
    </row>
    <row r="234" s="26" customFormat="1" ht="15" customHeight="1" spans="1:10">
      <c r="A234" s="13" t="s">
        <v>1979</v>
      </c>
      <c r="B234" s="13"/>
      <c r="C234" s="13"/>
      <c r="D234" s="13" t="s">
        <v>1980</v>
      </c>
      <c r="E234" s="14">
        <v>824.18</v>
      </c>
      <c r="F234" s="32"/>
      <c r="G234" s="32"/>
      <c r="H234" s="32"/>
      <c r="I234" s="32"/>
      <c r="J234" s="32"/>
    </row>
    <row r="235" s="26" customFormat="1" ht="15" customHeight="1" spans="1:10">
      <c r="A235" s="13" t="s">
        <v>1981</v>
      </c>
      <c r="B235" s="13"/>
      <c r="C235" s="13"/>
      <c r="D235" s="13" t="s">
        <v>1982</v>
      </c>
      <c r="E235" s="14">
        <v>270.88</v>
      </c>
      <c r="F235" s="32"/>
      <c r="G235" s="32"/>
      <c r="H235" s="32"/>
      <c r="I235" s="32"/>
      <c r="J235" s="32"/>
    </row>
    <row r="236" s="26" customFormat="1" ht="15" customHeight="1" spans="1:10">
      <c r="A236" s="13" t="s">
        <v>1983</v>
      </c>
      <c r="B236" s="13"/>
      <c r="C236" s="13"/>
      <c r="D236" s="13" t="s">
        <v>1984</v>
      </c>
      <c r="E236" s="14">
        <v>232.97</v>
      </c>
      <c r="F236" s="32"/>
      <c r="G236" s="32"/>
      <c r="H236" s="32"/>
      <c r="I236" s="32"/>
      <c r="J236" s="32"/>
    </row>
    <row r="237" s="26" customFormat="1" ht="15" customHeight="1" spans="1:10">
      <c r="A237" s="13" t="s">
        <v>1985</v>
      </c>
      <c r="B237" s="13"/>
      <c r="C237" s="13"/>
      <c r="D237" s="13" t="s">
        <v>1986</v>
      </c>
      <c r="E237" s="14">
        <v>37.91</v>
      </c>
      <c r="F237" s="32"/>
      <c r="G237" s="32"/>
      <c r="H237" s="32"/>
      <c r="I237" s="32"/>
      <c r="J237" s="32"/>
    </row>
    <row r="238" s="26" customFormat="1" ht="15" customHeight="1" spans="1:10">
      <c r="A238" s="13" t="s">
        <v>1987</v>
      </c>
      <c r="B238" s="13"/>
      <c r="C238" s="13"/>
      <c r="D238" s="13" t="s">
        <v>1988</v>
      </c>
      <c r="E238" s="14">
        <v>1464.61</v>
      </c>
      <c r="F238" s="32"/>
      <c r="G238" s="32"/>
      <c r="H238" s="32"/>
      <c r="I238" s="32"/>
      <c r="J238" s="32"/>
    </row>
    <row r="239" s="26" customFormat="1" ht="15" customHeight="1" spans="1:10">
      <c r="A239" s="13" t="s">
        <v>1989</v>
      </c>
      <c r="B239" s="13"/>
      <c r="C239" s="13"/>
      <c r="D239" s="13" t="s">
        <v>1990</v>
      </c>
      <c r="E239" s="14">
        <v>1464.61</v>
      </c>
      <c r="F239" s="32"/>
      <c r="G239" s="32"/>
      <c r="H239" s="32"/>
      <c r="I239" s="32"/>
      <c r="J239" s="32"/>
    </row>
    <row r="240" s="26" customFormat="1" ht="15" customHeight="1" spans="1:10">
      <c r="A240" s="13" t="s">
        <v>1991</v>
      </c>
      <c r="B240" s="13"/>
      <c r="C240" s="13"/>
      <c r="D240" s="13" t="s">
        <v>1992</v>
      </c>
      <c r="E240" s="14">
        <v>9285</v>
      </c>
      <c r="F240" s="32"/>
      <c r="G240" s="32"/>
      <c r="H240" s="32"/>
      <c r="I240" s="32"/>
      <c r="J240" s="32"/>
    </row>
    <row r="241" s="26" customFormat="1" ht="15" customHeight="1" spans="1:10">
      <c r="A241" s="13" t="s">
        <v>1993</v>
      </c>
      <c r="B241" s="13"/>
      <c r="C241" s="13"/>
      <c r="D241" s="13" t="s">
        <v>1994</v>
      </c>
      <c r="E241" s="14">
        <v>622.49</v>
      </c>
      <c r="F241" s="32"/>
      <c r="G241" s="32"/>
      <c r="H241" s="32"/>
      <c r="I241" s="32"/>
      <c r="J241" s="32"/>
    </row>
    <row r="242" s="26" customFormat="1" ht="15" customHeight="1" spans="1:10">
      <c r="A242" s="13" t="s">
        <v>1995</v>
      </c>
      <c r="B242" s="13"/>
      <c r="C242" s="13"/>
      <c r="D242" s="13" t="s">
        <v>1996</v>
      </c>
      <c r="E242" s="14">
        <v>168.91</v>
      </c>
      <c r="F242" s="32"/>
      <c r="G242" s="32"/>
      <c r="H242" s="32"/>
      <c r="I242" s="32"/>
      <c r="J242" s="32"/>
    </row>
    <row r="243" s="26" customFormat="1" ht="15" customHeight="1" spans="1:10">
      <c r="A243" s="13" t="s">
        <v>1997</v>
      </c>
      <c r="B243" s="13"/>
      <c r="C243" s="13"/>
      <c r="D243" s="13" t="s">
        <v>1998</v>
      </c>
      <c r="E243" s="14">
        <v>380.72</v>
      </c>
      <c r="F243" s="32"/>
      <c r="G243" s="32"/>
      <c r="H243" s="32"/>
      <c r="I243" s="32"/>
      <c r="J243" s="32"/>
    </row>
    <row r="244" s="26" customFormat="1" ht="15" customHeight="1" spans="1:10">
      <c r="A244" s="13" t="s">
        <v>1999</v>
      </c>
      <c r="B244" s="13"/>
      <c r="C244" s="13"/>
      <c r="D244" s="13" t="s">
        <v>2000</v>
      </c>
      <c r="E244" s="14">
        <v>2245.49</v>
      </c>
      <c r="F244" s="32"/>
      <c r="G244" s="32"/>
      <c r="H244" s="32"/>
      <c r="I244" s="32"/>
      <c r="J244" s="32"/>
    </row>
    <row r="245" s="26" customFormat="1" ht="15" customHeight="1" spans="1:10">
      <c r="A245" s="13" t="s">
        <v>2001</v>
      </c>
      <c r="B245" s="13"/>
      <c r="C245" s="13"/>
      <c r="D245" s="13" t="s">
        <v>2002</v>
      </c>
      <c r="E245" s="14">
        <v>6.69</v>
      </c>
      <c r="F245" s="32"/>
      <c r="G245" s="32"/>
      <c r="H245" s="32"/>
      <c r="I245" s="32"/>
      <c r="J245" s="32"/>
    </row>
    <row r="246" s="26" customFormat="1" ht="15" customHeight="1" spans="1:10">
      <c r="A246" s="13" t="s">
        <v>2003</v>
      </c>
      <c r="B246" s="13"/>
      <c r="C246" s="13"/>
      <c r="D246" s="13" t="s">
        <v>2004</v>
      </c>
      <c r="E246" s="14">
        <v>5770.7</v>
      </c>
      <c r="F246" s="32"/>
      <c r="G246" s="32"/>
      <c r="H246" s="32"/>
      <c r="I246" s="32"/>
      <c r="J246" s="32"/>
    </row>
    <row r="247" s="26" customFormat="1" ht="15" customHeight="1" spans="1:10">
      <c r="A247" s="13" t="s">
        <v>2005</v>
      </c>
      <c r="B247" s="13"/>
      <c r="C247" s="13"/>
      <c r="D247" s="13" t="s">
        <v>2006</v>
      </c>
      <c r="E247" s="14">
        <v>90</v>
      </c>
      <c r="F247" s="32"/>
      <c r="G247" s="32"/>
      <c r="H247" s="32"/>
      <c r="I247" s="32"/>
      <c r="J247" s="32"/>
    </row>
    <row r="248" s="26" customFormat="1" ht="15" customHeight="1" spans="1:10">
      <c r="A248" s="13" t="s">
        <v>2007</v>
      </c>
      <c r="B248" s="13"/>
      <c r="C248" s="13"/>
      <c r="D248" s="13" t="s">
        <v>2008</v>
      </c>
      <c r="E248" s="14">
        <v>63.5</v>
      </c>
      <c r="F248" s="32"/>
      <c r="G248" s="32"/>
      <c r="H248" s="32"/>
      <c r="I248" s="32"/>
      <c r="J248" s="32"/>
    </row>
    <row r="249" s="26" customFormat="1" ht="15" customHeight="1" spans="1:10">
      <c r="A249" s="13" t="s">
        <v>2009</v>
      </c>
      <c r="B249" s="13"/>
      <c r="C249" s="13"/>
      <c r="D249" s="13" t="s">
        <v>2010</v>
      </c>
      <c r="E249" s="14">
        <v>63.5</v>
      </c>
      <c r="F249" s="32"/>
      <c r="G249" s="32"/>
      <c r="H249" s="32"/>
      <c r="I249" s="32"/>
      <c r="J249" s="32"/>
    </row>
    <row r="250" s="26" customFormat="1" ht="15" customHeight="1" spans="1:10">
      <c r="A250" s="13" t="s">
        <v>2011</v>
      </c>
      <c r="B250" s="13"/>
      <c r="C250" s="13"/>
      <c r="D250" s="13" t="s">
        <v>2012</v>
      </c>
      <c r="E250" s="14">
        <v>3431.86</v>
      </c>
      <c r="F250" s="32"/>
      <c r="G250" s="32"/>
      <c r="H250" s="32"/>
      <c r="I250" s="32"/>
      <c r="J250" s="32"/>
    </row>
    <row r="251" s="26" customFormat="1" ht="15" customHeight="1" spans="1:10">
      <c r="A251" s="13" t="s">
        <v>2013</v>
      </c>
      <c r="B251" s="13"/>
      <c r="C251" s="13"/>
      <c r="D251" s="13" t="s">
        <v>2014</v>
      </c>
      <c r="E251" s="14">
        <v>3431.86</v>
      </c>
      <c r="F251" s="32"/>
      <c r="G251" s="32"/>
      <c r="H251" s="32"/>
      <c r="I251" s="32"/>
      <c r="J251" s="32"/>
    </row>
    <row r="252" s="26" customFormat="1" ht="15" customHeight="1" spans="1:10">
      <c r="A252" s="13" t="s">
        <v>2015</v>
      </c>
      <c r="B252" s="13"/>
      <c r="C252" s="13"/>
      <c r="D252" s="13" t="s">
        <v>2016</v>
      </c>
      <c r="E252" s="14">
        <v>3206.35</v>
      </c>
      <c r="F252" s="32"/>
      <c r="G252" s="32"/>
      <c r="H252" s="32"/>
      <c r="I252" s="32"/>
      <c r="J252" s="32"/>
    </row>
    <row r="253" s="26" customFormat="1" ht="15" customHeight="1" spans="1:10">
      <c r="A253" s="13" t="s">
        <v>2017</v>
      </c>
      <c r="B253" s="13"/>
      <c r="C253" s="13"/>
      <c r="D253" s="13" t="s">
        <v>2018</v>
      </c>
      <c r="E253" s="14">
        <v>520.71</v>
      </c>
      <c r="F253" s="32"/>
      <c r="G253" s="32"/>
      <c r="H253" s="32"/>
      <c r="I253" s="32"/>
      <c r="J253" s="32"/>
    </row>
    <row r="254" s="26" customFormat="1" ht="15" customHeight="1" spans="1:10">
      <c r="A254" s="13" t="s">
        <v>2019</v>
      </c>
      <c r="B254" s="13"/>
      <c r="C254" s="13"/>
      <c r="D254" s="13" t="s">
        <v>2020</v>
      </c>
      <c r="E254" s="14">
        <v>2685.3</v>
      </c>
      <c r="F254" s="32"/>
      <c r="G254" s="32"/>
      <c r="H254" s="32"/>
      <c r="I254" s="32"/>
      <c r="J254" s="32"/>
    </row>
    <row r="255" s="26" customFormat="1" ht="15" customHeight="1" spans="1:10">
      <c r="A255" s="13" t="s">
        <v>2021</v>
      </c>
      <c r="B255" s="13"/>
      <c r="C255" s="13"/>
      <c r="D255" s="13" t="s">
        <v>2022</v>
      </c>
      <c r="E255" s="14">
        <v>0.34</v>
      </c>
      <c r="F255" s="32"/>
      <c r="G255" s="32"/>
      <c r="H255" s="32"/>
      <c r="I255" s="32"/>
      <c r="J255" s="32"/>
    </row>
    <row r="256" s="26" customFormat="1" ht="15" customHeight="1" spans="1:10">
      <c r="A256" s="13" t="s">
        <v>2023</v>
      </c>
      <c r="B256" s="13"/>
      <c r="C256" s="13"/>
      <c r="D256" s="13" t="s">
        <v>2024</v>
      </c>
      <c r="E256" s="14">
        <v>87.79</v>
      </c>
      <c r="F256" s="32"/>
      <c r="G256" s="32"/>
      <c r="H256" s="32"/>
      <c r="I256" s="32"/>
      <c r="J256" s="32"/>
    </row>
    <row r="257" s="26" customFormat="1" ht="15" customHeight="1" spans="1:10">
      <c r="A257" s="13" t="s">
        <v>2025</v>
      </c>
      <c r="B257" s="13"/>
      <c r="C257" s="13"/>
      <c r="D257" s="13" t="s">
        <v>2026</v>
      </c>
      <c r="E257" s="14">
        <v>87.79</v>
      </c>
      <c r="F257" s="32"/>
      <c r="G257" s="32"/>
      <c r="H257" s="32"/>
      <c r="I257" s="32"/>
      <c r="J257" s="32"/>
    </row>
    <row r="258" s="26" customFormat="1" ht="15" customHeight="1" spans="1:10">
      <c r="A258" s="13" t="s">
        <v>2027</v>
      </c>
      <c r="B258" s="13"/>
      <c r="C258" s="13"/>
      <c r="D258" s="13" t="s">
        <v>2028</v>
      </c>
      <c r="E258" s="14">
        <v>256.76</v>
      </c>
      <c r="F258" s="32"/>
      <c r="G258" s="32"/>
      <c r="H258" s="32"/>
      <c r="I258" s="32"/>
      <c r="J258" s="32"/>
    </row>
    <row r="259" s="26" customFormat="1" ht="15" customHeight="1" spans="1:10">
      <c r="A259" s="13" t="s">
        <v>2029</v>
      </c>
      <c r="B259" s="13"/>
      <c r="C259" s="13"/>
      <c r="D259" s="13" t="s">
        <v>1593</v>
      </c>
      <c r="E259" s="14">
        <v>101.53</v>
      </c>
      <c r="F259" s="32"/>
      <c r="G259" s="32"/>
      <c r="H259" s="32"/>
      <c r="I259" s="32"/>
      <c r="J259" s="32"/>
    </row>
    <row r="260" s="26" customFormat="1" ht="15" customHeight="1" spans="1:10">
      <c r="A260" s="13" t="s">
        <v>2030</v>
      </c>
      <c r="B260" s="13"/>
      <c r="C260" s="13"/>
      <c r="D260" s="13" t="s">
        <v>1621</v>
      </c>
      <c r="E260" s="14">
        <v>140.14</v>
      </c>
      <c r="F260" s="32"/>
      <c r="G260" s="32"/>
      <c r="H260" s="32"/>
      <c r="I260" s="32"/>
      <c r="J260" s="32"/>
    </row>
    <row r="261" s="26" customFormat="1" ht="15" customHeight="1" spans="1:10">
      <c r="A261" s="13" t="s">
        <v>2031</v>
      </c>
      <c r="B261" s="13"/>
      <c r="C261" s="13"/>
      <c r="D261" s="13" t="s">
        <v>2032</v>
      </c>
      <c r="E261" s="14">
        <v>15.09</v>
      </c>
      <c r="F261" s="32"/>
      <c r="G261" s="32"/>
      <c r="H261" s="32"/>
      <c r="I261" s="32"/>
      <c r="J261" s="32"/>
    </row>
    <row r="262" s="26" customFormat="1" ht="15" customHeight="1" spans="1:10">
      <c r="A262" s="13" t="s">
        <v>2033</v>
      </c>
      <c r="B262" s="13"/>
      <c r="C262" s="13"/>
      <c r="D262" s="13" t="s">
        <v>241</v>
      </c>
      <c r="E262" s="14">
        <v>4652.8</v>
      </c>
      <c r="F262" s="32"/>
      <c r="G262" s="32"/>
      <c r="H262" s="32"/>
      <c r="I262" s="32"/>
      <c r="J262" s="32"/>
    </row>
    <row r="263" s="26" customFormat="1" ht="15" customHeight="1" spans="1:10">
      <c r="A263" s="13" t="s">
        <v>2034</v>
      </c>
      <c r="B263" s="13"/>
      <c r="C263" s="13"/>
      <c r="D263" s="13" t="s">
        <v>2035</v>
      </c>
      <c r="E263" s="14">
        <v>468.03</v>
      </c>
      <c r="F263" s="32"/>
      <c r="G263" s="32"/>
      <c r="H263" s="32"/>
      <c r="I263" s="32"/>
      <c r="J263" s="32"/>
    </row>
    <row r="264" s="26" customFormat="1" ht="15" customHeight="1" spans="1:10">
      <c r="A264" s="13" t="s">
        <v>2036</v>
      </c>
      <c r="B264" s="13"/>
      <c r="C264" s="13"/>
      <c r="D264" s="13" t="s">
        <v>2037</v>
      </c>
      <c r="E264" s="14">
        <v>468.03</v>
      </c>
      <c r="F264" s="32"/>
      <c r="G264" s="32"/>
      <c r="H264" s="32"/>
      <c r="I264" s="32"/>
      <c r="J264" s="32"/>
    </row>
    <row r="265" s="26" customFormat="1" ht="15" customHeight="1" spans="1:10">
      <c r="A265" s="13" t="s">
        <v>2038</v>
      </c>
      <c r="B265" s="13"/>
      <c r="C265" s="13"/>
      <c r="D265" s="13" t="s">
        <v>2039</v>
      </c>
      <c r="E265" s="14">
        <v>619.02</v>
      </c>
      <c r="F265" s="32"/>
      <c r="G265" s="32"/>
      <c r="H265" s="32"/>
      <c r="I265" s="32"/>
      <c r="J265" s="32"/>
    </row>
    <row r="266" s="26" customFormat="1" ht="15" customHeight="1" spans="1:10">
      <c r="A266" s="13" t="s">
        <v>2040</v>
      </c>
      <c r="B266" s="13"/>
      <c r="C266" s="13"/>
      <c r="D266" s="13" t="s">
        <v>2041</v>
      </c>
      <c r="E266" s="14">
        <v>619.02</v>
      </c>
      <c r="F266" s="32"/>
      <c r="G266" s="32"/>
      <c r="H266" s="32"/>
      <c r="I266" s="32"/>
      <c r="J266" s="32"/>
    </row>
    <row r="267" s="26" customFormat="1" ht="15" customHeight="1" spans="1:10">
      <c r="A267" s="13" t="s">
        <v>2042</v>
      </c>
      <c r="B267" s="13"/>
      <c r="C267" s="13"/>
      <c r="D267" s="13" t="s">
        <v>2043</v>
      </c>
      <c r="E267" s="14">
        <v>56.6</v>
      </c>
      <c r="F267" s="32"/>
      <c r="G267" s="32"/>
      <c r="H267" s="32"/>
      <c r="I267" s="32"/>
      <c r="J267" s="32"/>
    </row>
    <row r="268" s="26" customFormat="1" ht="15" customHeight="1" spans="1:10">
      <c r="A268" s="13" t="s">
        <v>2044</v>
      </c>
      <c r="B268" s="13"/>
      <c r="C268" s="13"/>
      <c r="D268" s="13" t="s">
        <v>2045</v>
      </c>
      <c r="E268" s="14">
        <v>6.6</v>
      </c>
      <c r="F268" s="32"/>
      <c r="G268" s="32"/>
      <c r="H268" s="32"/>
      <c r="I268" s="32"/>
      <c r="J268" s="32"/>
    </row>
    <row r="269" s="26" customFormat="1" ht="15" customHeight="1" spans="1:10">
      <c r="A269" s="13" t="s">
        <v>2046</v>
      </c>
      <c r="B269" s="13"/>
      <c r="C269" s="13"/>
      <c r="D269" s="13" t="s">
        <v>2047</v>
      </c>
      <c r="E269" s="14">
        <v>50</v>
      </c>
      <c r="F269" s="32"/>
      <c r="G269" s="32"/>
      <c r="H269" s="32"/>
      <c r="I269" s="32"/>
      <c r="J269" s="32"/>
    </row>
    <row r="270" s="26" customFormat="1" ht="15" customHeight="1" spans="1:10">
      <c r="A270" s="13" t="s">
        <v>2048</v>
      </c>
      <c r="B270" s="13"/>
      <c r="C270" s="13"/>
      <c r="D270" s="13" t="s">
        <v>2049</v>
      </c>
      <c r="E270" s="14">
        <v>609.15</v>
      </c>
      <c r="F270" s="32"/>
      <c r="G270" s="32"/>
      <c r="H270" s="32"/>
      <c r="I270" s="32"/>
      <c r="J270" s="32"/>
    </row>
    <row r="271" s="26" customFormat="1" ht="15" customHeight="1" spans="1:10">
      <c r="A271" s="13" t="s">
        <v>2050</v>
      </c>
      <c r="B271" s="13"/>
      <c r="C271" s="13"/>
      <c r="D271" s="13" t="s">
        <v>2051</v>
      </c>
      <c r="E271" s="14">
        <v>609.15</v>
      </c>
      <c r="F271" s="32"/>
      <c r="G271" s="32"/>
      <c r="H271" s="32"/>
      <c r="I271" s="32"/>
      <c r="J271" s="32"/>
    </row>
    <row r="272" s="26" customFormat="1" ht="15" customHeight="1" spans="1:10">
      <c r="A272" s="13" t="s">
        <v>2052</v>
      </c>
      <c r="B272" s="13"/>
      <c r="C272" s="13"/>
      <c r="D272" s="13" t="s">
        <v>2053</v>
      </c>
      <c r="E272" s="14">
        <v>2100</v>
      </c>
      <c r="F272" s="32"/>
      <c r="G272" s="32"/>
      <c r="H272" s="32"/>
      <c r="I272" s="32"/>
      <c r="J272" s="32"/>
    </row>
    <row r="273" s="26" customFormat="1" ht="15" customHeight="1" spans="1:10">
      <c r="A273" s="13" t="s">
        <v>2054</v>
      </c>
      <c r="B273" s="13"/>
      <c r="C273" s="13"/>
      <c r="D273" s="13" t="s">
        <v>2053</v>
      </c>
      <c r="E273" s="14">
        <v>2100</v>
      </c>
      <c r="F273" s="32"/>
      <c r="G273" s="32"/>
      <c r="H273" s="32"/>
      <c r="I273" s="32"/>
      <c r="J273" s="32"/>
    </row>
    <row r="274" s="26" customFormat="1" ht="15" customHeight="1" spans="1:10">
      <c r="A274" s="13" t="s">
        <v>2055</v>
      </c>
      <c r="B274" s="13"/>
      <c r="C274" s="13"/>
      <c r="D274" s="13" t="s">
        <v>2056</v>
      </c>
      <c r="E274" s="14">
        <v>800</v>
      </c>
      <c r="F274" s="32"/>
      <c r="G274" s="32"/>
      <c r="H274" s="32"/>
      <c r="I274" s="32"/>
      <c r="J274" s="32"/>
    </row>
    <row r="275" s="26" customFormat="1" ht="15" customHeight="1" spans="1:10">
      <c r="A275" s="13" t="s">
        <v>2057</v>
      </c>
      <c r="B275" s="13"/>
      <c r="C275" s="13"/>
      <c r="D275" s="13" t="s">
        <v>2056</v>
      </c>
      <c r="E275" s="14">
        <v>800</v>
      </c>
      <c r="F275" s="32"/>
      <c r="G275" s="32"/>
      <c r="H275" s="32"/>
      <c r="I275" s="32"/>
      <c r="J275" s="32"/>
    </row>
    <row r="276" s="26" customFormat="1" ht="15" customHeight="1" spans="1:10">
      <c r="A276" s="13" t="s">
        <v>2058</v>
      </c>
      <c r="B276" s="13"/>
      <c r="C276" s="13"/>
      <c r="D276" s="13" t="s">
        <v>242</v>
      </c>
      <c r="E276" s="14">
        <v>16587.62</v>
      </c>
      <c r="F276" s="32"/>
      <c r="G276" s="32"/>
      <c r="H276" s="32"/>
      <c r="I276" s="32"/>
      <c r="J276" s="32"/>
    </row>
    <row r="277" s="26" customFormat="1" ht="15" customHeight="1" spans="1:10">
      <c r="A277" s="13" t="s">
        <v>2059</v>
      </c>
      <c r="B277" s="13"/>
      <c r="C277" s="13"/>
      <c r="D277" s="13" t="s">
        <v>2060</v>
      </c>
      <c r="E277" s="14">
        <v>6090.88</v>
      </c>
      <c r="F277" s="32"/>
      <c r="G277" s="32"/>
      <c r="H277" s="32"/>
      <c r="I277" s="32"/>
      <c r="J277" s="32"/>
    </row>
    <row r="278" s="26" customFormat="1" ht="15" customHeight="1" spans="1:10">
      <c r="A278" s="13" t="s">
        <v>2061</v>
      </c>
      <c r="B278" s="13"/>
      <c r="C278" s="13"/>
      <c r="D278" s="13" t="s">
        <v>1593</v>
      </c>
      <c r="E278" s="14">
        <v>248.71</v>
      </c>
      <c r="F278" s="32"/>
      <c r="G278" s="32"/>
      <c r="H278" s="32"/>
      <c r="I278" s="32"/>
      <c r="J278" s="32"/>
    </row>
    <row r="279" s="26" customFormat="1" ht="15" customHeight="1" spans="1:10">
      <c r="A279" s="13" t="s">
        <v>2062</v>
      </c>
      <c r="B279" s="13"/>
      <c r="C279" s="13"/>
      <c r="D279" s="13" t="s">
        <v>1613</v>
      </c>
      <c r="E279" s="14">
        <v>28.94</v>
      </c>
      <c r="F279" s="32"/>
      <c r="G279" s="32"/>
      <c r="H279" s="32"/>
      <c r="I279" s="32"/>
      <c r="J279" s="32"/>
    </row>
    <row r="280" s="26" customFormat="1" ht="15" customHeight="1" spans="1:10">
      <c r="A280" s="13" t="s">
        <v>2063</v>
      </c>
      <c r="B280" s="13"/>
      <c r="C280" s="13"/>
      <c r="D280" s="13" t="s">
        <v>2064</v>
      </c>
      <c r="E280" s="14">
        <v>414.14</v>
      </c>
      <c r="F280" s="32"/>
      <c r="G280" s="32"/>
      <c r="H280" s="32"/>
      <c r="I280" s="32"/>
      <c r="J280" s="32"/>
    </row>
    <row r="281" s="26" customFormat="1" ht="15" customHeight="1" spans="1:10">
      <c r="A281" s="13" t="s">
        <v>2065</v>
      </c>
      <c r="B281" s="13"/>
      <c r="C281" s="13"/>
      <c r="D281" s="13" t="s">
        <v>2066</v>
      </c>
      <c r="E281" s="14">
        <v>339.11</v>
      </c>
      <c r="F281" s="32"/>
      <c r="G281" s="32"/>
      <c r="H281" s="32"/>
      <c r="I281" s="32"/>
      <c r="J281" s="32"/>
    </row>
    <row r="282" s="26" customFormat="1" ht="15" customHeight="1" spans="1:10">
      <c r="A282" s="13" t="s">
        <v>2067</v>
      </c>
      <c r="B282" s="13"/>
      <c r="C282" s="13"/>
      <c r="D282" s="13" t="s">
        <v>2068</v>
      </c>
      <c r="E282" s="14">
        <v>5059.98</v>
      </c>
      <c r="F282" s="32"/>
      <c r="G282" s="32"/>
      <c r="H282" s="32"/>
      <c r="I282" s="32"/>
      <c r="J282" s="32"/>
    </row>
    <row r="283" s="26" customFormat="1" ht="15" customHeight="1" spans="1:10">
      <c r="A283" s="13" t="s">
        <v>2069</v>
      </c>
      <c r="B283" s="13"/>
      <c r="C283" s="13"/>
      <c r="D283" s="13" t="s">
        <v>2070</v>
      </c>
      <c r="E283" s="14">
        <v>10148.23</v>
      </c>
      <c r="F283" s="32"/>
      <c r="G283" s="32"/>
      <c r="H283" s="32"/>
      <c r="I283" s="32"/>
      <c r="J283" s="32"/>
    </row>
    <row r="284" s="26" customFormat="1" ht="15" customHeight="1" spans="1:10">
      <c r="A284" s="13" t="s">
        <v>2071</v>
      </c>
      <c r="B284" s="13"/>
      <c r="C284" s="13"/>
      <c r="D284" s="13" t="s">
        <v>2072</v>
      </c>
      <c r="E284" s="14">
        <v>308.29</v>
      </c>
      <c r="F284" s="32"/>
      <c r="G284" s="32"/>
      <c r="H284" s="32"/>
      <c r="I284" s="32"/>
      <c r="J284" s="32"/>
    </row>
    <row r="285" s="26" customFormat="1" ht="15" customHeight="1" spans="1:10">
      <c r="A285" s="13" t="s">
        <v>2073</v>
      </c>
      <c r="B285" s="13"/>
      <c r="C285" s="13"/>
      <c r="D285" s="13" t="s">
        <v>2074</v>
      </c>
      <c r="E285" s="14">
        <v>9839.94</v>
      </c>
      <c r="F285" s="32"/>
      <c r="G285" s="32"/>
      <c r="H285" s="32"/>
      <c r="I285" s="32"/>
      <c r="J285" s="32"/>
    </row>
    <row r="286" s="26" customFormat="1" ht="15" customHeight="1" spans="1:10">
      <c r="A286" s="13" t="s">
        <v>2075</v>
      </c>
      <c r="B286" s="13"/>
      <c r="C286" s="13"/>
      <c r="D286" s="13" t="s">
        <v>2076</v>
      </c>
      <c r="E286" s="14">
        <v>348.5</v>
      </c>
      <c r="F286" s="32"/>
      <c r="G286" s="32"/>
      <c r="H286" s="32"/>
      <c r="I286" s="32"/>
      <c r="J286" s="32"/>
    </row>
    <row r="287" s="26" customFormat="1" ht="15" customHeight="1" spans="1:10">
      <c r="A287" s="13" t="s">
        <v>2077</v>
      </c>
      <c r="B287" s="13"/>
      <c r="C287" s="13"/>
      <c r="D287" s="13" t="s">
        <v>2076</v>
      </c>
      <c r="E287" s="14">
        <v>348.5</v>
      </c>
      <c r="F287" s="32"/>
      <c r="G287" s="32"/>
      <c r="H287" s="32"/>
      <c r="I287" s="32"/>
      <c r="J287" s="32"/>
    </row>
    <row r="288" spans="1:10">
      <c r="A288" s="13" t="s">
        <v>2078</v>
      </c>
      <c r="B288" s="13"/>
      <c r="C288" s="13"/>
      <c r="D288" s="13" t="s">
        <v>243</v>
      </c>
      <c r="E288" s="14">
        <v>49489.29</v>
      </c>
      <c r="F288" s="33"/>
      <c r="G288" s="33"/>
      <c r="H288" s="33"/>
      <c r="I288" s="33"/>
      <c r="J288" s="33"/>
    </row>
    <row r="289" spans="1:10">
      <c r="A289" s="13" t="s">
        <v>2079</v>
      </c>
      <c r="B289" s="13"/>
      <c r="C289" s="13"/>
      <c r="D289" s="13" t="s">
        <v>2080</v>
      </c>
      <c r="E289" s="14">
        <v>32019.21</v>
      </c>
      <c r="F289" s="33"/>
      <c r="G289" s="33"/>
      <c r="H289" s="33"/>
      <c r="I289" s="33"/>
      <c r="J289" s="33"/>
    </row>
    <row r="290" spans="1:10">
      <c r="A290" s="13" t="s">
        <v>2081</v>
      </c>
      <c r="B290" s="13"/>
      <c r="C290" s="13"/>
      <c r="D290" s="13" t="s">
        <v>1593</v>
      </c>
      <c r="E290" s="14">
        <v>181.25</v>
      </c>
      <c r="F290" s="33"/>
      <c r="G290" s="33"/>
      <c r="H290" s="33"/>
      <c r="I290" s="33"/>
      <c r="J290" s="33"/>
    </row>
    <row r="291" spans="1:10">
      <c r="A291" s="13" t="s">
        <v>2082</v>
      </c>
      <c r="B291" s="13"/>
      <c r="C291" s="13"/>
      <c r="D291" s="13" t="s">
        <v>1621</v>
      </c>
      <c r="E291" s="14">
        <v>2048.45</v>
      </c>
      <c r="F291" s="33"/>
      <c r="G291" s="33"/>
      <c r="H291" s="33"/>
      <c r="I291" s="33"/>
      <c r="J291" s="33"/>
    </row>
    <row r="292" spans="1:10">
      <c r="A292" s="13" t="s">
        <v>2083</v>
      </c>
      <c r="B292" s="13"/>
      <c r="C292" s="13"/>
      <c r="D292" s="13" t="s">
        <v>2084</v>
      </c>
      <c r="E292" s="14">
        <v>53.93</v>
      </c>
      <c r="F292" s="33"/>
      <c r="G292" s="33"/>
      <c r="H292" s="33"/>
      <c r="I292" s="33"/>
      <c r="J292" s="33"/>
    </row>
    <row r="293" spans="1:10">
      <c r="A293" s="13" t="s">
        <v>2085</v>
      </c>
      <c r="B293" s="13"/>
      <c r="C293" s="13"/>
      <c r="D293" s="13" t="s">
        <v>2086</v>
      </c>
      <c r="E293" s="14">
        <v>249.59</v>
      </c>
      <c r="F293" s="33"/>
      <c r="G293" s="33"/>
      <c r="H293" s="33"/>
      <c r="I293" s="33"/>
      <c r="J293" s="33"/>
    </row>
    <row r="294" spans="1:10">
      <c r="A294" s="13" t="s">
        <v>2087</v>
      </c>
      <c r="B294" s="13"/>
      <c r="C294" s="13"/>
      <c r="D294" s="13" t="s">
        <v>2088</v>
      </c>
      <c r="E294" s="14">
        <v>268.57</v>
      </c>
      <c r="F294" s="33"/>
      <c r="G294" s="33"/>
      <c r="H294" s="33"/>
      <c r="I294" s="33"/>
      <c r="J294" s="33"/>
    </row>
    <row r="295" spans="1:10">
      <c r="A295" s="13" t="s">
        <v>2089</v>
      </c>
      <c r="B295" s="13"/>
      <c r="C295" s="13"/>
      <c r="D295" s="13" t="s">
        <v>2090</v>
      </c>
      <c r="E295" s="14">
        <v>16859.32</v>
      </c>
      <c r="F295" s="33"/>
      <c r="G295" s="33"/>
      <c r="H295" s="33"/>
      <c r="I295" s="33"/>
      <c r="J295" s="33"/>
    </row>
    <row r="296" spans="1:10">
      <c r="A296" s="13" t="s">
        <v>2091</v>
      </c>
      <c r="B296" s="13"/>
      <c r="C296" s="13"/>
      <c r="D296" s="13" t="s">
        <v>2092</v>
      </c>
      <c r="E296" s="14">
        <v>215</v>
      </c>
      <c r="F296" s="33"/>
      <c r="G296" s="33"/>
      <c r="H296" s="33"/>
      <c r="I296" s="33"/>
      <c r="J296" s="33"/>
    </row>
    <row r="297" spans="1:10">
      <c r="A297" s="13" t="s">
        <v>2093</v>
      </c>
      <c r="B297" s="13"/>
      <c r="C297" s="13"/>
      <c r="D297" s="13" t="s">
        <v>2094</v>
      </c>
      <c r="E297" s="14">
        <v>591.07</v>
      </c>
      <c r="F297" s="33"/>
      <c r="G297" s="33"/>
      <c r="H297" s="33"/>
      <c r="I297" s="33"/>
      <c r="J297" s="33"/>
    </row>
    <row r="298" spans="1:10">
      <c r="A298" s="13" t="s">
        <v>2095</v>
      </c>
      <c r="B298" s="13"/>
      <c r="C298" s="13"/>
      <c r="D298" s="13" t="s">
        <v>2096</v>
      </c>
      <c r="E298" s="14">
        <v>20</v>
      </c>
      <c r="F298" s="33"/>
      <c r="G298" s="33"/>
      <c r="H298" s="33"/>
      <c r="I298" s="33"/>
      <c r="J298" s="33"/>
    </row>
    <row r="299" spans="1:10">
      <c r="A299" s="13" t="s">
        <v>2097</v>
      </c>
      <c r="B299" s="13"/>
      <c r="C299" s="13"/>
      <c r="D299" s="13" t="s">
        <v>2098</v>
      </c>
      <c r="E299" s="14">
        <v>1080.74</v>
      </c>
      <c r="F299" s="33"/>
      <c r="G299" s="33"/>
      <c r="H299" s="33"/>
      <c r="I299" s="33"/>
      <c r="J299" s="33"/>
    </row>
    <row r="300" spans="1:10">
      <c r="A300" s="13" t="s">
        <v>2099</v>
      </c>
      <c r="B300" s="13"/>
      <c r="C300" s="13"/>
      <c r="D300" s="13" t="s">
        <v>2100</v>
      </c>
      <c r="E300" s="14">
        <v>7075.59</v>
      </c>
      <c r="F300" s="33"/>
      <c r="G300" s="33"/>
      <c r="H300" s="33"/>
      <c r="I300" s="33"/>
      <c r="J300" s="33"/>
    </row>
    <row r="301" spans="1:10">
      <c r="A301" s="13" t="s">
        <v>2101</v>
      </c>
      <c r="B301" s="13"/>
      <c r="C301" s="13"/>
      <c r="D301" s="13" t="s">
        <v>2102</v>
      </c>
      <c r="E301" s="14">
        <v>3375.69</v>
      </c>
      <c r="F301" s="33"/>
      <c r="G301" s="33"/>
      <c r="H301" s="33"/>
      <c r="I301" s="33"/>
      <c r="J301" s="33"/>
    </row>
    <row r="302" spans="1:10">
      <c r="A302" s="13" t="s">
        <v>2103</v>
      </c>
      <c r="B302" s="13"/>
      <c r="C302" s="13"/>
      <c r="D302" s="13" t="s">
        <v>2104</v>
      </c>
      <c r="E302" s="14">
        <v>425.68</v>
      </c>
      <c r="F302" s="33"/>
      <c r="G302" s="33"/>
      <c r="H302" s="33"/>
      <c r="I302" s="33"/>
      <c r="J302" s="33"/>
    </row>
    <row r="303" spans="1:10">
      <c r="A303" s="13" t="s">
        <v>2105</v>
      </c>
      <c r="B303" s="13"/>
      <c r="C303" s="13"/>
      <c r="D303" s="13" t="s">
        <v>2106</v>
      </c>
      <c r="E303" s="14">
        <v>295.43</v>
      </c>
      <c r="F303" s="33"/>
      <c r="G303" s="33"/>
      <c r="H303" s="33"/>
      <c r="I303" s="33"/>
      <c r="J303" s="33"/>
    </row>
    <row r="304" spans="1:10">
      <c r="A304" s="13" t="s">
        <v>2107</v>
      </c>
      <c r="B304" s="13"/>
      <c r="C304" s="13"/>
      <c r="D304" s="13" t="s">
        <v>2108</v>
      </c>
      <c r="E304" s="14">
        <v>14.9</v>
      </c>
      <c r="F304" s="33"/>
      <c r="G304" s="33"/>
      <c r="H304" s="33"/>
      <c r="I304" s="33"/>
      <c r="J304" s="33"/>
    </row>
    <row r="305" spans="1:10">
      <c r="A305" s="13" t="s">
        <v>2109</v>
      </c>
      <c r="B305" s="13"/>
      <c r="C305" s="13"/>
      <c r="D305" s="13" t="s">
        <v>2110</v>
      </c>
      <c r="E305" s="14">
        <v>39.11</v>
      </c>
      <c r="F305" s="33"/>
      <c r="G305" s="33"/>
      <c r="H305" s="33"/>
      <c r="I305" s="33"/>
      <c r="J305" s="33"/>
    </row>
    <row r="306" spans="1:10">
      <c r="A306" s="13" t="s">
        <v>2111</v>
      </c>
      <c r="B306" s="13"/>
      <c r="C306" s="13"/>
      <c r="D306" s="13" t="s">
        <v>2112</v>
      </c>
      <c r="E306" s="14">
        <v>3</v>
      </c>
      <c r="F306" s="33"/>
      <c r="G306" s="33"/>
      <c r="H306" s="33"/>
      <c r="I306" s="33"/>
      <c r="J306" s="33"/>
    </row>
    <row r="307" spans="1:10">
      <c r="A307" s="13" t="s">
        <v>2113</v>
      </c>
      <c r="B307" s="13"/>
      <c r="C307" s="13"/>
      <c r="D307" s="13" t="s">
        <v>2114</v>
      </c>
      <c r="E307" s="14">
        <v>68.81</v>
      </c>
      <c r="F307" s="33"/>
      <c r="G307" s="33"/>
      <c r="H307" s="33"/>
      <c r="I307" s="33"/>
      <c r="J307" s="33"/>
    </row>
    <row r="308" spans="1:10">
      <c r="A308" s="13" t="s">
        <v>2115</v>
      </c>
      <c r="B308" s="13"/>
      <c r="C308" s="13"/>
      <c r="D308" s="13" t="s">
        <v>2116</v>
      </c>
      <c r="E308" s="14">
        <v>4.43</v>
      </c>
      <c r="F308" s="33"/>
      <c r="G308" s="33"/>
      <c r="H308" s="33"/>
      <c r="I308" s="33"/>
      <c r="J308" s="33"/>
    </row>
    <row r="309" spans="1:10">
      <c r="A309" s="13" t="s">
        <v>2117</v>
      </c>
      <c r="B309" s="13"/>
      <c r="C309" s="13"/>
      <c r="D309" s="13" t="s">
        <v>2118</v>
      </c>
      <c r="E309" s="14">
        <v>11430.76</v>
      </c>
      <c r="F309" s="33"/>
      <c r="G309" s="33"/>
      <c r="H309" s="33"/>
      <c r="I309" s="33"/>
      <c r="J309" s="33"/>
    </row>
    <row r="310" spans="1:10">
      <c r="A310" s="13" t="s">
        <v>2119</v>
      </c>
      <c r="B310" s="13"/>
      <c r="C310" s="13"/>
      <c r="D310" s="13" t="s">
        <v>1593</v>
      </c>
      <c r="E310" s="14">
        <v>111.95</v>
      </c>
      <c r="F310" s="33"/>
      <c r="G310" s="33"/>
      <c r="H310" s="33"/>
      <c r="I310" s="33"/>
      <c r="J310" s="33"/>
    </row>
    <row r="311" spans="1:10">
      <c r="A311" s="13" t="s">
        <v>2120</v>
      </c>
      <c r="B311" s="13"/>
      <c r="C311" s="13"/>
      <c r="D311" s="13" t="s">
        <v>2121</v>
      </c>
      <c r="E311" s="14">
        <v>846.54</v>
      </c>
      <c r="F311" s="33"/>
      <c r="G311" s="33"/>
      <c r="H311" s="33"/>
      <c r="I311" s="33"/>
      <c r="J311" s="33"/>
    </row>
    <row r="312" spans="1:10">
      <c r="A312" s="13" t="s">
        <v>2122</v>
      </c>
      <c r="B312" s="13"/>
      <c r="C312" s="13"/>
      <c r="D312" s="13" t="s">
        <v>2123</v>
      </c>
      <c r="E312" s="14">
        <v>398.91</v>
      </c>
      <c r="F312" s="33"/>
      <c r="G312" s="33"/>
      <c r="H312" s="33"/>
      <c r="I312" s="33"/>
      <c r="J312" s="33"/>
    </row>
    <row r="313" spans="1:10">
      <c r="A313" s="13" t="s">
        <v>2124</v>
      </c>
      <c r="B313" s="13"/>
      <c r="C313" s="13"/>
      <c r="D313" s="13" t="s">
        <v>2125</v>
      </c>
      <c r="E313" s="14">
        <v>210.35</v>
      </c>
      <c r="F313" s="33"/>
      <c r="G313" s="33"/>
      <c r="H313" s="33"/>
      <c r="I313" s="33"/>
      <c r="J313" s="33"/>
    </row>
    <row r="314" spans="1:10">
      <c r="A314" s="13" t="s">
        <v>2126</v>
      </c>
      <c r="B314" s="13"/>
      <c r="C314" s="13"/>
      <c r="D314" s="13" t="s">
        <v>2127</v>
      </c>
      <c r="E314" s="14">
        <v>94.05</v>
      </c>
      <c r="F314" s="33"/>
      <c r="G314" s="33"/>
      <c r="H314" s="33"/>
      <c r="I314" s="33"/>
      <c r="J314" s="33"/>
    </row>
    <row r="315" spans="1:10">
      <c r="A315" s="13" t="s">
        <v>2128</v>
      </c>
      <c r="B315" s="13"/>
      <c r="C315" s="13"/>
      <c r="D315" s="13" t="s">
        <v>2129</v>
      </c>
      <c r="E315" s="14">
        <v>649.87</v>
      </c>
      <c r="F315" s="33"/>
      <c r="G315" s="33"/>
      <c r="H315" s="33"/>
      <c r="I315" s="33"/>
      <c r="J315" s="33"/>
    </row>
    <row r="316" spans="1:10">
      <c r="A316" s="13" t="s">
        <v>2130</v>
      </c>
      <c r="B316" s="13"/>
      <c r="C316" s="13"/>
      <c r="D316" s="13" t="s">
        <v>2131</v>
      </c>
      <c r="E316" s="14">
        <v>960.52</v>
      </c>
      <c r="F316" s="33"/>
      <c r="G316" s="33"/>
      <c r="H316" s="33"/>
      <c r="I316" s="33"/>
      <c r="J316" s="33"/>
    </row>
    <row r="317" spans="1:10">
      <c r="A317" s="13" t="s">
        <v>2132</v>
      </c>
      <c r="B317" s="13"/>
      <c r="C317" s="13"/>
      <c r="D317" s="13" t="s">
        <v>2133</v>
      </c>
      <c r="E317" s="14">
        <v>671.48</v>
      </c>
      <c r="F317" s="33"/>
      <c r="G317" s="33"/>
      <c r="H317" s="33"/>
      <c r="I317" s="33"/>
      <c r="J317" s="33"/>
    </row>
    <row r="318" spans="1:10">
      <c r="A318" s="13" t="s">
        <v>2134</v>
      </c>
      <c r="B318" s="13"/>
      <c r="C318" s="13"/>
      <c r="D318" s="13" t="s">
        <v>2135</v>
      </c>
      <c r="E318" s="14">
        <v>9.6</v>
      </c>
      <c r="F318" s="33"/>
      <c r="G318" s="33"/>
      <c r="H318" s="33"/>
      <c r="I318" s="33"/>
      <c r="J318" s="33"/>
    </row>
    <row r="319" spans="1:10">
      <c r="A319" s="13" t="s">
        <v>2136</v>
      </c>
      <c r="B319" s="13"/>
      <c r="C319" s="13"/>
      <c r="D319" s="13" t="s">
        <v>2137</v>
      </c>
      <c r="E319" s="14">
        <v>137.55</v>
      </c>
      <c r="F319" s="33"/>
      <c r="G319" s="33"/>
      <c r="H319" s="33"/>
      <c r="I319" s="33"/>
      <c r="J319" s="33"/>
    </row>
    <row r="320" spans="1:10">
      <c r="A320" s="13" t="s">
        <v>2138</v>
      </c>
      <c r="B320" s="13"/>
      <c r="C320" s="13"/>
      <c r="D320" s="13" t="s">
        <v>2139</v>
      </c>
      <c r="E320" s="14">
        <v>7339.94</v>
      </c>
      <c r="F320" s="33"/>
      <c r="G320" s="33"/>
      <c r="H320" s="33"/>
      <c r="I320" s="33"/>
      <c r="J320" s="33"/>
    </row>
    <row r="321" spans="1:10">
      <c r="A321" s="13" t="s">
        <v>2140</v>
      </c>
      <c r="B321" s="13"/>
      <c r="C321" s="13"/>
      <c r="D321" s="13" t="s">
        <v>2141</v>
      </c>
      <c r="E321" s="14">
        <v>2587.02</v>
      </c>
      <c r="F321" s="33"/>
      <c r="G321" s="33"/>
      <c r="H321" s="33"/>
      <c r="I321" s="33"/>
      <c r="J321" s="33"/>
    </row>
    <row r="322" spans="1:10">
      <c r="A322" s="13" t="s">
        <v>2142</v>
      </c>
      <c r="B322" s="13"/>
      <c r="C322" s="13"/>
      <c r="D322" s="13" t="s">
        <v>2143</v>
      </c>
      <c r="E322" s="14">
        <v>369.98</v>
      </c>
      <c r="F322" s="33"/>
      <c r="G322" s="33"/>
      <c r="H322" s="33"/>
      <c r="I322" s="33"/>
      <c r="J322" s="33"/>
    </row>
    <row r="323" spans="1:10">
      <c r="A323" s="13" t="s">
        <v>2144</v>
      </c>
      <c r="B323" s="13"/>
      <c r="C323" s="13"/>
      <c r="D323" s="13" t="s">
        <v>2145</v>
      </c>
      <c r="E323" s="14">
        <v>598.78</v>
      </c>
      <c r="F323" s="33"/>
      <c r="G323" s="33"/>
      <c r="H323" s="33"/>
      <c r="I323" s="33"/>
      <c r="J323" s="33"/>
    </row>
    <row r="324" spans="1:10">
      <c r="A324" s="13" t="s">
        <v>2146</v>
      </c>
      <c r="B324" s="13"/>
      <c r="C324" s="13"/>
      <c r="D324" s="13" t="s">
        <v>2147</v>
      </c>
      <c r="E324" s="14">
        <v>110.5</v>
      </c>
      <c r="F324" s="33"/>
      <c r="G324" s="33"/>
      <c r="H324" s="33"/>
      <c r="I324" s="33"/>
      <c r="J324" s="33"/>
    </row>
    <row r="325" spans="1:10">
      <c r="A325" s="13" t="s">
        <v>2148</v>
      </c>
      <c r="B325" s="13"/>
      <c r="C325" s="13"/>
      <c r="D325" s="13" t="s">
        <v>1621</v>
      </c>
      <c r="E325" s="14">
        <v>80.04</v>
      </c>
      <c r="F325" s="33"/>
      <c r="G325" s="33"/>
      <c r="H325" s="33"/>
      <c r="I325" s="33"/>
      <c r="J325" s="33"/>
    </row>
    <row r="326" spans="1:10">
      <c r="A326" s="13" t="s">
        <v>2149</v>
      </c>
      <c r="B326" s="13"/>
      <c r="C326" s="13"/>
      <c r="D326" s="13" t="s">
        <v>2150</v>
      </c>
      <c r="E326" s="14">
        <v>1427.73</v>
      </c>
      <c r="F326" s="33"/>
      <c r="G326" s="33"/>
      <c r="H326" s="33"/>
      <c r="I326" s="33"/>
      <c r="J326" s="33"/>
    </row>
    <row r="327" spans="1:10">
      <c r="A327" s="13" t="s">
        <v>2151</v>
      </c>
      <c r="B327" s="13"/>
      <c r="C327" s="13"/>
      <c r="D327" s="13" t="s">
        <v>2152</v>
      </c>
      <c r="E327" s="14">
        <v>2520.06</v>
      </c>
      <c r="F327" s="33"/>
      <c r="G327" s="33"/>
      <c r="H327" s="33"/>
      <c r="I327" s="33"/>
      <c r="J327" s="33"/>
    </row>
    <row r="328" spans="1:10">
      <c r="A328" s="13" t="s">
        <v>2153</v>
      </c>
      <c r="B328" s="13"/>
      <c r="C328" s="13"/>
      <c r="D328" s="13" t="s">
        <v>2154</v>
      </c>
      <c r="E328" s="14">
        <v>624.22</v>
      </c>
      <c r="F328" s="33"/>
      <c r="G328" s="33"/>
      <c r="H328" s="33"/>
      <c r="I328" s="33"/>
      <c r="J328" s="33"/>
    </row>
    <row r="329" spans="1:10">
      <c r="A329" s="13" t="s">
        <v>2155</v>
      </c>
      <c r="B329" s="13"/>
      <c r="C329" s="13"/>
      <c r="D329" s="13" t="s">
        <v>2156</v>
      </c>
      <c r="E329" s="14">
        <v>485.32</v>
      </c>
      <c r="F329" s="33"/>
      <c r="G329" s="33"/>
      <c r="H329" s="33"/>
      <c r="I329" s="33"/>
      <c r="J329" s="33"/>
    </row>
    <row r="330" spans="1:10">
      <c r="A330" s="13" t="s">
        <v>2157</v>
      </c>
      <c r="B330" s="13"/>
      <c r="C330" s="13"/>
      <c r="D330" s="13" t="s">
        <v>2158</v>
      </c>
      <c r="E330" s="14">
        <v>1353.62</v>
      </c>
      <c r="F330" s="33"/>
      <c r="G330" s="33"/>
      <c r="H330" s="33"/>
      <c r="I330" s="33"/>
      <c r="J330" s="33"/>
    </row>
    <row r="331" spans="1:10">
      <c r="A331" s="13" t="s">
        <v>2159</v>
      </c>
      <c r="B331" s="13"/>
      <c r="C331" s="13"/>
      <c r="D331" s="13" t="s">
        <v>2160</v>
      </c>
      <c r="E331" s="14">
        <v>56.9</v>
      </c>
      <c r="F331" s="33"/>
      <c r="G331" s="33"/>
      <c r="H331" s="33"/>
      <c r="I331" s="33"/>
      <c r="J331" s="33"/>
    </row>
    <row r="332" spans="1:10">
      <c r="A332" s="13" t="s">
        <v>2161</v>
      </c>
      <c r="B332" s="13"/>
      <c r="C332" s="13"/>
      <c r="D332" s="13" t="s">
        <v>2162</v>
      </c>
      <c r="E332" s="14">
        <v>354.56</v>
      </c>
      <c r="F332" s="33"/>
      <c r="G332" s="33"/>
      <c r="H332" s="33"/>
      <c r="I332" s="33"/>
      <c r="J332" s="33"/>
    </row>
    <row r="333" spans="1:10">
      <c r="A333" s="13" t="s">
        <v>2163</v>
      </c>
      <c r="B333" s="13"/>
      <c r="C333" s="13"/>
      <c r="D333" s="13" t="s">
        <v>2164</v>
      </c>
      <c r="E333" s="14">
        <v>329.56</v>
      </c>
      <c r="F333" s="33"/>
      <c r="G333" s="33"/>
      <c r="H333" s="33"/>
      <c r="I333" s="33"/>
      <c r="J333" s="33"/>
    </row>
    <row r="334" spans="1:10">
      <c r="A334" s="13" t="s">
        <v>2165</v>
      </c>
      <c r="B334" s="13"/>
      <c r="C334" s="13"/>
      <c r="D334" s="13" t="s">
        <v>2166</v>
      </c>
      <c r="E334" s="14">
        <v>25</v>
      </c>
      <c r="F334" s="33"/>
      <c r="G334" s="33"/>
      <c r="H334" s="33"/>
      <c r="I334" s="33"/>
      <c r="J334" s="33"/>
    </row>
    <row r="335" spans="1:10">
      <c r="A335" s="13" t="s">
        <v>2167</v>
      </c>
      <c r="B335" s="13"/>
      <c r="C335" s="13"/>
      <c r="D335" s="13" t="s">
        <v>2168</v>
      </c>
      <c r="E335" s="14">
        <v>152</v>
      </c>
      <c r="F335" s="33"/>
      <c r="G335" s="33"/>
      <c r="H335" s="33"/>
      <c r="I335" s="33"/>
      <c r="J335" s="33"/>
    </row>
    <row r="336" spans="1:10">
      <c r="A336" s="13" t="s">
        <v>2169</v>
      </c>
      <c r="B336" s="13"/>
      <c r="C336" s="13"/>
      <c r="D336" s="13" t="s">
        <v>2168</v>
      </c>
      <c r="E336" s="14">
        <v>152</v>
      </c>
      <c r="F336" s="33"/>
      <c r="G336" s="33"/>
      <c r="H336" s="33"/>
      <c r="I336" s="33"/>
      <c r="J336" s="33"/>
    </row>
    <row r="337" spans="1:10">
      <c r="A337" s="13" t="s">
        <v>2170</v>
      </c>
      <c r="B337" s="13"/>
      <c r="C337" s="13"/>
      <c r="D337" s="13" t="s">
        <v>244</v>
      </c>
      <c r="E337" s="14">
        <v>10403.84</v>
      </c>
      <c r="F337" s="33"/>
      <c r="G337" s="33"/>
      <c r="H337" s="33"/>
      <c r="I337" s="33"/>
      <c r="J337" s="33"/>
    </row>
    <row r="338" spans="1:10">
      <c r="A338" s="13" t="s">
        <v>2171</v>
      </c>
      <c r="B338" s="13"/>
      <c r="C338" s="13"/>
      <c r="D338" s="13" t="s">
        <v>2172</v>
      </c>
      <c r="E338" s="14">
        <v>5316.14</v>
      </c>
      <c r="F338" s="33"/>
      <c r="G338" s="33"/>
      <c r="H338" s="33"/>
      <c r="I338" s="33"/>
      <c r="J338" s="33"/>
    </row>
    <row r="339" spans="1:10">
      <c r="A339" s="13" t="s">
        <v>2173</v>
      </c>
      <c r="B339" s="13"/>
      <c r="C339" s="13"/>
      <c r="D339" s="13" t="s">
        <v>1593</v>
      </c>
      <c r="E339" s="14">
        <v>264.26</v>
      </c>
      <c r="F339" s="33"/>
      <c r="G339" s="33"/>
      <c r="H339" s="33"/>
      <c r="I339" s="33"/>
      <c r="J339" s="33"/>
    </row>
    <row r="340" spans="1:10">
      <c r="A340" s="13" t="s">
        <v>2174</v>
      </c>
      <c r="B340" s="13"/>
      <c r="C340" s="13"/>
      <c r="D340" s="13" t="s">
        <v>1613</v>
      </c>
      <c r="E340" s="14">
        <v>129.52</v>
      </c>
      <c r="F340" s="33"/>
      <c r="G340" s="33"/>
      <c r="H340" s="33"/>
      <c r="I340" s="33"/>
      <c r="J340" s="33"/>
    </row>
    <row r="341" spans="1:10">
      <c r="A341" s="13" t="s">
        <v>2175</v>
      </c>
      <c r="B341" s="13"/>
      <c r="C341" s="13"/>
      <c r="D341" s="13" t="s">
        <v>2176</v>
      </c>
      <c r="E341" s="14">
        <v>4922.36</v>
      </c>
      <c r="F341" s="33"/>
      <c r="G341" s="33"/>
      <c r="H341" s="33"/>
      <c r="I341" s="33"/>
      <c r="J341" s="33"/>
    </row>
    <row r="342" spans="1:10">
      <c r="A342" s="13" t="s">
        <v>2177</v>
      </c>
      <c r="B342" s="13"/>
      <c r="C342" s="13"/>
      <c r="D342" s="13" t="s">
        <v>2178</v>
      </c>
      <c r="E342" s="14">
        <v>2971.1</v>
      </c>
      <c r="F342" s="33"/>
      <c r="G342" s="33"/>
      <c r="H342" s="33"/>
      <c r="I342" s="33"/>
      <c r="J342" s="33"/>
    </row>
    <row r="343" spans="1:10">
      <c r="A343" s="13" t="s">
        <v>2179</v>
      </c>
      <c r="B343" s="13"/>
      <c r="C343" s="13"/>
      <c r="D343" s="13" t="s">
        <v>2180</v>
      </c>
      <c r="E343" s="14">
        <v>2971.1</v>
      </c>
      <c r="F343" s="33"/>
      <c r="G343" s="33"/>
      <c r="H343" s="33"/>
      <c r="I343" s="33"/>
      <c r="J343" s="33"/>
    </row>
    <row r="344" spans="1:10">
      <c r="A344" s="13" t="s">
        <v>2181</v>
      </c>
      <c r="B344" s="13"/>
      <c r="C344" s="13"/>
      <c r="D344" s="13" t="s">
        <v>2182</v>
      </c>
      <c r="E344" s="14">
        <v>2116.6</v>
      </c>
      <c r="F344" s="33"/>
      <c r="G344" s="33"/>
      <c r="H344" s="33"/>
      <c r="I344" s="33"/>
      <c r="J344" s="33"/>
    </row>
    <row r="345" spans="1:10">
      <c r="A345" s="13" t="s">
        <v>2183</v>
      </c>
      <c r="B345" s="13"/>
      <c r="C345" s="13"/>
      <c r="D345" s="13" t="s">
        <v>2184</v>
      </c>
      <c r="E345" s="14">
        <v>78</v>
      </c>
      <c r="F345" s="33"/>
      <c r="G345" s="33"/>
      <c r="H345" s="33"/>
      <c r="I345" s="33"/>
      <c r="J345" s="33"/>
    </row>
    <row r="346" spans="1:10">
      <c r="A346" s="13" t="s">
        <v>2185</v>
      </c>
      <c r="B346" s="13"/>
      <c r="C346" s="13"/>
      <c r="D346" s="13" t="s">
        <v>2182</v>
      </c>
      <c r="E346" s="14">
        <v>2038.6</v>
      </c>
      <c r="F346" s="33"/>
      <c r="G346" s="33"/>
      <c r="H346" s="33"/>
      <c r="I346" s="33"/>
      <c r="J346" s="33"/>
    </row>
    <row r="347" spans="1:10">
      <c r="A347" s="13" t="s">
        <v>2186</v>
      </c>
      <c r="B347" s="13"/>
      <c r="C347" s="13"/>
      <c r="D347" s="13" t="s">
        <v>245</v>
      </c>
      <c r="E347" s="14">
        <v>5654.88</v>
      </c>
      <c r="F347" s="33"/>
      <c r="G347" s="33"/>
      <c r="H347" s="33"/>
      <c r="I347" s="33"/>
      <c r="J347" s="33"/>
    </row>
    <row r="348" spans="1:10">
      <c r="A348" s="13" t="s">
        <v>2187</v>
      </c>
      <c r="B348" s="13"/>
      <c r="C348" s="13"/>
      <c r="D348" s="13" t="s">
        <v>2188</v>
      </c>
      <c r="E348" s="14">
        <v>437.7</v>
      </c>
      <c r="F348" s="33"/>
      <c r="G348" s="33"/>
      <c r="H348" s="33"/>
      <c r="I348" s="33"/>
      <c r="J348" s="33"/>
    </row>
    <row r="349" spans="1:10">
      <c r="A349" s="13" t="s">
        <v>2189</v>
      </c>
      <c r="B349" s="13"/>
      <c r="C349" s="13"/>
      <c r="D349" s="13" t="s">
        <v>1593</v>
      </c>
      <c r="E349" s="14">
        <v>197.92</v>
      </c>
      <c r="F349" s="33"/>
      <c r="G349" s="33"/>
      <c r="H349" s="33"/>
      <c r="I349" s="33"/>
      <c r="J349" s="33"/>
    </row>
    <row r="350" spans="1:10">
      <c r="A350" s="13" t="s">
        <v>2190</v>
      </c>
      <c r="B350" s="13"/>
      <c r="C350" s="13"/>
      <c r="D350" s="13" t="s">
        <v>2191</v>
      </c>
      <c r="E350" s="14">
        <v>239.79</v>
      </c>
      <c r="F350" s="33"/>
      <c r="G350" s="33"/>
      <c r="H350" s="33"/>
      <c r="I350" s="33"/>
      <c r="J350" s="33"/>
    </row>
    <row r="351" spans="1:10">
      <c r="A351" s="13" t="s">
        <v>2192</v>
      </c>
      <c r="B351" s="13"/>
      <c r="C351" s="13"/>
      <c r="D351" s="13" t="s">
        <v>2193</v>
      </c>
      <c r="E351" s="14">
        <v>5217.18</v>
      </c>
      <c r="F351" s="33"/>
      <c r="G351" s="33"/>
      <c r="H351" s="33"/>
      <c r="I351" s="33"/>
      <c r="J351" s="33"/>
    </row>
    <row r="352" spans="1:10">
      <c r="A352" s="13" t="s">
        <v>2194</v>
      </c>
      <c r="B352" s="13"/>
      <c r="C352" s="13"/>
      <c r="D352" s="13" t="s">
        <v>2195</v>
      </c>
      <c r="E352" s="14">
        <v>5217.18</v>
      </c>
      <c r="F352" s="33"/>
      <c r="G352" s="33"/>
      <c r="H352" s="33"/>
      <c r="I352" s="33"/>
      <c r="J352" s="33"/>
    </row>
    <row r="353" spans="1:10">
      <c r="A353" s="13" t="s">
        <v>2196</v>
      </c>
      <c r="B353" s="13"/>
      <c r="C353" s="13"/>
      <c r="D353" s="13" t="s">
        <v>1160</v>
      </c>
      <c r="E353" s="14">
        <v>677.35</v>
      </c>
      <c r="F353" s="33"/>
      <c r="G353" s="33"/>
      <c r="H353" s="33"/>
      <c r="I353" s="33"/>
      <c r="J353" s="33"/>
    </row>
    <row r="354" spans="1:10">
      <c r="A354" s="13" t="s">
        <v>2197</v>
      </c>
      <c r="B354" s="13"/>
      <c r="C354" s="13"/>
      <c r="D354" s="13" t="s">
        <v>2198</v>
      </c>
      <c r="E354" s="14">
        <v>672.95</v>
      </c>
      <c r="F354" s="33"/>
      <c r="G354" s="33"/>
      <c r="H354" s="33"/>
      <c r="I354" s="33"/>
      <c r="J354" s="33"/>
    </row>
    <row r="355" spans="1:10">
      <c r="A355" s="13" t="s">
        <v>2199</v>
      </c>
      <c r="B355" s="13"/>
      <c r="C355" s="13"/>
      <c r="D355" s="13" t="s">
        <v>1593</v>
      </c>
      <c r="E355" s="14">
        <v>117.15</v>
      </c>
      <c r="F355" s="33"/>
      <c r="G355" s="33"/>
      <c r="H355" s="33"/>
      <c r="I355" s="33"/>
      <c r="J355" s="33"/>
    </row>
    <row r="356" spans="1:10">
      <c r="A356" s="13" t="s">
        <v>2200</v>
      </c>
      <c r="B356" s="13"/>
      <c r="C356" s="13"/>
      <c r="D356" s="13" t="s">
        <v>2201</v>
      </c>
      <c r="E356" s="14">
        <v>555.8</v>
      </c>
      <c r="F356" s="33"/>
      <c r="G356" s="33"/>
      <c r="H356" s="33"/>
      <c r="I356" s="33"/>
      <c r="J356" s="33"/>
    </row>
    <row r="357" spans="1:10">
      <c r="A357" s="13" t="s">
        <v>2202</v>
      </c>
      <c r="B357" s="13"/>
      <c r="C357" s="13"/>
      <c r="D357" s="13" t="s">
        <v>2203</v>
      </c>
      <c r="E357" s="14">
        <v>4.4</v>
      </c>
      <c r="F357" s="33"/>
      <c r="G357" s="33"/>
      <c r="H357" s="33"/>
      <c r="I357" s="33"/>
      <c r="J357" s="33"/>
    </row>
    <row r="358" spans="1:10">
      <c r="A358" s="13" t="s">
        <v>2204</v>
      </c>
      <c r="B358" s="13"/>
      <c r="C358" s="13"/>
      <c r="D358" s="13" t="s">
        <v>2205</v>
      </c>
      <c r="E358" s="14">
        <v>4.4</v>
      </c>
      <c r="F358" s="33"/>
      <c r="G358" s="33"/>
      <c r="H358" s="33"/>
      <c r="I358" s="33"/>
      <c r="J358" s="33"/>
    </row>
    <row r="359" spans="1:10">
      <c r="A359" s="13" t="s">
        <v>2206</v>
      </c>
      <c r="B359" s="13"/>
      <c r="C359" s="13"/>
      <c r="D359" s="13" t="s">
        <v>1207</v>
      </c>
      <c r="E359" s="14">
        <v>5006.48</v>
      </c>
      <c r="F359" s="33"/>
      <c r="G359" s="33"/>
      <c r="H359" s="33"/>
      <c r="I359" s="33"/>
      <c r="J359" s="33"/>
    </row>
    <row r="360" spans="1:10">
      <c r="A360" s="13" t="s">
        <v>2207</v>
      </c>
      <c r="B360" s="13"/>
      <c r="C360" s="13"/>
      <c r="D360" s="13" t="s">
        <v>2208</v>
      </c>
      <c r="E360" s="14">
        <v>5006.48</v>
      </c>
      <c r="F360" s="33"/>
      <c r="G360" s="33"/>
      <c r="H360" s="33"/>
      <c r="I360" s="33"/>
      <c r="J360" s="33"/>
    </row>
    <row r="361" spans="1:10">
      <c r="A361" s="13" t="s">
        <v>2209</v>
      </c>
      <c r="B361" s="13"/>
      <c r="C361" s="13"/>
      <c r="D361" s="13" t="s">
        <v>1593</v>
      </c>
      <c r="E361" s="14">
        <v>289.02</v>
      </c>
      <c r="F361" s="33"/>
      <c r="G361" s="33"/>
      <c r="H361" s="33"/>
      <c r="I361" s="33"/>
      <c r="J361" s="33"/>
    </row>
    <row r="362" spans="1:10">
      <c r="A362" s="13" t="s">
        <v>2210</v>
      </c>
      <c r="B362" s="13"/>
      <c r="C362" s="13"/>
      <c r="D362" s="13" t="s">
        <v>2211</v>
      </c>
      <c r="E362" s="14">
        <v>80</v>
      </c>
      <c r="F362" s="33"/>
      <c r="G362" s="33"/>
      <c r="H362" s="33"/>
      <c r="I362" s="33"/>
      <c r="J362" s="33"/>
    </row>
    <row r="363" spans="1:10">
      <c r="A363" s="13" t="s">
        <v>2212</v>
      </c>
      <c r="B363" s="13"/>
      <c r="C363" s="13"/>
      <c r="D363" s="13" t="s">
        <v>1621</v>
      </c>
      <c r="E363" s="14">
        <v>1233.43</v>
      </c>
      <c r="F363" s="33"/>
      <c r="G363" s="33"/>
      <c r="H363" s="33"/>
      <c r="I363" s="33"/>
      <c r="J363" s="33"/>
    </row>
    <row r="364" spans="1:10">
      <c r="A364" s="13" t="s">
        <v>2213</v>
      </c>
      <c r="B364" s="13"/>
      <c r="C364" s="13"/>
      <c r="D364" s="13" t="s">
        <v>2214</v>
      </c>
      <c r="E364" s="14">
        <v>3404.03</v>
      </c>
      <c r="F364" s="33"/>
      <c r="G364" s="33"/>
      <c r="H364" s="33"/>
      <c r="I364" s="33"/>
      <c r="J364" s="33"/>
    </row>
    <row r="365" spans="1:5">
      <c r="A365" s="13" t="s">
        <v>2215</v>
      </c>
      <c r="B365" s="13"/>
      <c r="C365" s="13"/>
      <c r="D365" s="13" t="s">
        <v>1245</v>
      </c>
      <c r="E365" s="14">
        <v>7451.86</v>
      </c>
    </row>
    <row r="366" spans="1:5">
      <c r="A366" s="13" t="s">
        <v>2216</v>
      </c>
      <c r="B366" s="13"/>
      <c r="C366" s="13"/>
      <c r="D366" s="13" t="s">
        <v>2217</v>
      </c>
      <c r="E366" s="14">
        <v>1825.44</v>
      </c>
    </row>
    <row r="367" spans="1:5">
      <c r="A367" s="13" t="s">
        <v>2218</v>
      </c>
      <c r="B367" s="13"/>
      <c r="C367" s="13"/>
      <c r="D367" s="13" t="s">
        <v>2219</v>
      </c>
      <c r="E367" s="14">
        <v>2.5</v>
      </c>
    </row>
    <row r="368" spans="1:5">
      <c r="A368" s="13" t="s">
        <v>2220</v>
      </c>
      <c r="B368" s="13"/>
      <c r="C368" s="13"/>
      <c r="D368" s="13" t="s">
        <v>2221</v>
      </c>
      <c r="E368" s="14">
        <v>1822.94</v>
      </c>
    </row>
    <row r="369" spans="1:5">
      <c r="A369" s="13" t="s">
        <v>2222</v>
      </c>
      <c r="B369" s="13"/>
      <c r="C369" s="13"/>
      <c r="D369" s="13" t="s">
        <v>2223</v>
      </c>
      <c r="E369" s="14">
        <v>5626.42</v>
      </c>
    </row>
    <row r="370" spans="1:5">
      <c r="A370" s="13" t="s">
        <v>2224</v>
      </c>
      <c r="B370" s="13"/>
      <c r="C370" s="13"/>
      <c r="D370" s="13" t="s">
        <v>2225</v>
      </c>
      <c r="E370" s="14">
        <v>5626.42</v>
      </c>
    </row>
    <row r="371" spans="1:5">
      <c r="A371" s="13" t="s">
        <v>2226</v>
      </c>
      <c r="B371" s="13"/>
      <c r="C371" s="13"/>
      <c r="D371" s="13" t="s">
        <v>1306</v>
      </c>
      <c r="E371" s="14">
        <v>1238.96</v>
      </c>
    </row>
    <row r="372" spans="1:5">
      <c r="A372" s="13" t="s">
        <v>2227</v>
      </c>
      <c r="B372" s="13"/>
      <c r="C372" s="13"/>
      <c r="D372" s="13" t="s">
        <v>2228</v>
      </c>
      <c r="E372" s="14">
        <v>494.15</v>
      </c>
    </row>
    <row r="373" spans="1:5">
      <c r="A373" s="13" t="s">
        <v>2229</v>
      </c>
      <c r="B373" s="13"/>
      <c r="C373" s="13"/>
      <c r="D373" s="13" t="s">
        <v>1593</v>
      </c>
      <c r="E373" s="14">
        <v>89.72</v>
      </c>
    </row>
    <row r="374" spans="1:5">
      <c r="A374" s="13" t="s">
        <v>2230</v>
      </c>
      <c r="B374" s="13"/>
      <c r="C374" s="13"/>
      <c r="D374" s="13" t="s">
        <v>2231</v>
      </c>
      <c r="E374" s="14">
        <v>5</v>
      </c>
    </row>
    <row r="375" spans="1:5">
      <c r="A375" s="13" t="s">
        <v>2232</v>
      </c>
      <c r="B375" s="13"/>
      <c r="C375" s="13"/>
      <c r="D375" s="13" t="s">
        <v>1621</v>
      </c>
      <c r="E375" s="14">
        <v>290.98</v>
      </c>
    </row>
    <row r="376" spans="1:5">
      <c r="A376" s="13" t="s">
        <v>2233</v>
      </c>
      <c r="B376" s="13"/>
      <c r="C376" s="13"/>
      <c r="D376" s="13" t="s">
        <v>2234</v>
      </c>
      <c r="E376" s="14">
        <v>108.45</v>
      </c>
    </row>
    <row r="377" spans="1:5">
      <c r="A377" s="13" t="s">
        <v>2235</v>
      </c>
      <c r="B377" s="13"/>
      <c r="C377" s="13"/>
      <c r="D377" s="13" t="s">
        <v>2236</v>
      </c>
      <c r="E377" s="14">
        <v>24.04</v>
      </c>
    </row>
    <row r="378" spans="1:5">
      <c r="A378" s="13" t="s">
        <v>2237</v>
      </c>
      <c r="B378" s="13"/>
      <c r="C378" s="13"/>
      <c r="D378" s="13" t="s">
        <v>2238</v>
      </c>
      <c r="E378" s="14">
        <v>24.04</v>
      </c>
    </row>
    <row r="379" spans="1:5">
      <c r="A379" s="13" t="s">
        <v>2239</v>
      </c>
      <c r="B379" s="13"/>
      <c r="C379" s="13"/>
      <c r="D379" s="13" t="s">
        <v>2240</v>
      </c>
      <c r="E379" s="14">
        <v>3</v>
      </c>
    </row>
    <row r="380" spans="1:5">
      <c r="A380" s="13" t="s">
        <v>2241</v>
      </c>
      <c r="B380" s="13"/>
      <c r="C380" s="13"/>
      <c r="D380" s="13" t="s">
        <v>2242</v>
      </c>
      <c r="E380" s="14">
        <v>3</v>
      </c>
    </row>
    <row r="381" spans="1:5">
      <c r="A381" s="13" t="s">
        <v>2243</v>
      </c>
      <c r="B381" s="13"/>
      <c r="C381" s="13"/>
      <c r="D381" s="13" t="s">
        <v>2244</v>
      </c>
      <c r="E381" s="14">
        <v>717.78</v>
      </c>
    </row>
    <row r="382" spans="1:5">
      <c r="A382" s="13" t="s">
        <v>2245</v>
      </c>
      <c r="B382" s="13"/>
      <c r="C382" s="13"/>
      <c r="D382" s="13" t="s">
        <v>2246</v>
      </c>
      <c r="E382" s="14">
        <v>16.04</v>
      </c>
    </row>
    <row r="383" spans="1:5">
      <c r="A383" s="13" t="s">
        <v>2247</v>
      </c>
      <c r="B383" s="13"/>
      <c r="C383" s="13"/>
      <c r="D383" s="13" t="s">
        <v>2248</v>
      </c>
      <c r="E383" s="14">
        <v>701.73</v>
      </c>
    </row>
    <row r="384" spans="1:5">
      <c r="A384" s="13" t="s">
        <v>2249</v>
      </c>
      <c r="B384" s="13"/>
      <c r="C384" s="13"/>
      <c r="D384" s="13" t="s">
        <v>121</v>
      </c>
      <c r="E384" s="14">
        <v>852.47</v>
      </c>
    </row>
    <row r="385" spans="1:5">
      <c r="A385" s="13" t="s">
        <v>2250</v>
      </c>
      <c r="B385" s="13"/>
      <c r="C385" s="13"/>
      <c r="D385" s="13" t="s">
        <v>121</v>
      </c>
      <c r="E385" s="14">
        <v>852.47</v>
      </c>
    </row>
    <row r="386" spans="1:5">
      <c r="A386" s="13" t="s">
        <v>2251</v>
      </c>
      <c r="B386" s="13"/>
      <c r="C386" s="13"/>
      <c r="D386" s="13" t="s">
        <v>121</v>
      </c>
      <c r="E386" s="14">
        <v>852.47</v>
      </c>
    </row>
    <row r="387" s="27" customFormat="1" ht="15.4" customHeight="1" spans="1:5">
      <c r="A387" s="34" t="s">
        <v>2252</v>
      </c>
      <c r="B387" s="35"/>
      <c r="C387" s="35"/>
      <c r="D387" s="35" t="s">
        <v>246</v>
      </c>
      <c r="E387" s="36">
        <v>6401</v>
      </c>
    </row>
    <row r="388" s="27" customFormat="1" spans="1:5">
      <c r="A388" s="34" t="s">
        <v>2253</v>
      </c>
      <c r="B388" s="35"/>
      <c r="C388" s="35"/>
      <c r="D388" s="35" t="s">
        <v>2254</v>
      </c>
      <c r="E388" s="36">
        <v>6401</v>
      </c>
    </row>
    <row r="389" s="27" customFormat="1" spans="1:5">
      <c r="A389" s="34" t="s">
        <v>2255</v>
      </c>
      <c r="B389" s="35"/>
      <c r="C389" s="35"/>
      <c r="D389" s="35" t="s">
        <v>2256</v>
      </c>
      <c r="E389" s="36">
        <v>6401</v>
      </c>
    </row>
  </sheetData>
  <mergeCells count="38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D4:D6"/>
    <mergeCell ref="E4:E6"/>
    <mergeCell ref="A4:C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workbookViewId="0">
      <selection activeCell="E6" sqref="E6"/>
    </sheetView>
  </sheetViews>
  <sheetFormatPr defaultColWidth="9" defaultRowHeight="14.4" outlineLevelCol="4"/>
  <cols>
    <col min="1" max="3" width="9" style="1"/>
    <col min="4" max="4" width="43.75" style="1" customWidth="1"/>
    <col min="5" max="5" width="17.5" style="1" customWidth="1"/>
    <col min="6" max="16384" width="9" style="1"/>
  </cols>
  <sheetData>
    <row r="1" s="1" customFormat="1" spans="1:5">
      <c r="A1" s="2" t="s">
        <v>2257</v>
      </c>
      <c r="B1" s="2"/>
      <c r="C1" s="2"/>
      <c r="D1" s="2"/>
      <c r="E1" s="2"/>
    </row>
    <row r="2" s="1" customFormat="1" spans="1:5">
      <c r="A2" s="2"/>
      <c r="B2" s="2"/>
      <c r="C2" s="2"/>
      <c r="D2" s="2"/>
      <c r="E2" s="2"/>
    </row>
    <row r="3" s="1" customFormat="1" ht="21" customHeight="1" spans="1:5">
      <c r="A3" s="3"/>
      <c r="B3" s="3"/>
      <c r="C3" s="3"/>
      <c r="D3" s="3"/>
      <c r="E3" s="4" t="s">
        <v>129</v>
      </c>
    </row>
    <row r="4" s="1" customFormat="1" ht="21" customHeight="1" spans="1:5">
      <c r="A4" s="5" t="s">
        <v>1588</v>
      </c>
      <c r="B4" s="6"/>
      <c r="C4" s="7"/>
      <c r="D4" s="8" t="s">
        <v>63</v>
      </c>
      <c r="E4" s="9" t="s">
        <v>5</v>
      </c>
    </row>
    <row r="5" s="1" customFormat="1" ht="21" customHeight="1" spans="1:5">
      <c r="A5" s="10"/>
      <c r="B5" s="11"/>
      <c r="C5" s="12"/>
      <c r="D5" s="8" t="s">
        <v>331</v>
      </c>
      <c r="E5" s="9">
        <v>14723.14</v>
      </c>
    </row>
    <row r="6" s="1" customFormat="1" ht="21" customHeight="1" spans="1:5">
      <c r="A6" s="13" t="s">
        <v>1826</v>
      </c>
      <c r="B6" s="13"/>
      <c r="C6" s="13"/>
      <c r="D6" s="13" t="s">
        <v>239</v>
      </c>
      <c r="E6" s="14">
        <v>19.31</v>
      </c>
    </row>
    <row r="7" s="1" customFormat="1" ht="24.75" customHeight="1" spans="1:5">
      <c r="A7" s="13" t="s">
        <v>2258</v>
      </c>
      <c r="B7" s="13"/>
      <c r="C7" s="13"/>
      <c r="D7" s="13" t="s">
        <v>2259</v>
      </c>
      <c r="E7" s="14">
        <v>19.31</v>
      </c>
    </row>
    <row r="8" s="1" customFormat="1" ht="21" customHeight="1" spans="1:5">
      <c r="A8" s="13" t="s">
        <v>2260</v>
      </c>
      <c r="B8" s="13"/>
      <c r="C8" s="13"/>
      <c r="D8" s="13" t="s">
        <v>2261</v>
      </c>
      <c r="E8" s="14">
        <v>19.31</v>
      </c>
    </row>
    <row r="9" s="1" customFormat="1" ht="21.75" customHeight="1" spans="1:5">
      <c r="A9" s="13" t="s">
        <v>1857</v>
      </c>
      <c r="B9" s="13"/>
      <c r="C9" s="13"/>
      <c r="D9" s="13" t="s">
        <v>240</v>
      </c>
      <c r="E9" s="14">
        <v>405.6</v>
      </c>
    </row>
    <row r="10" s="1" customFormat="1" ht="20.25" customHeight="1" spans="1:5">
      <c r="A10" s="13" t="s">
        <v>2262</v>
      </c>
      <c r="B10" s="13"/>
      <c r="C10" s="13"/>
      <c r="D10" s="13" t="s">
        <v>2263</v>
      </c>
      <c r="E10" s="14">
        <v>405.6</v>
      </c>
    </row>
    <row r="11" s="1" customFormat="1" ht="18.75" customHeight="1" spans="1:5">
      <c r="A11" s="13" t="s">
        <v>2264</v>
      </c>
      <c r="B11" s="13"/>
      <c r="C11" s="13"/>
      <c r="D11" s="13" t="s">
        <v>2265</v>
      </c>
      <c r="E11" s="14">
        <v>220</v>
      </c>
    </row>
    <row r="12" s="1" customFormat="1" ht="21.75" customHeight="1" spans="1:5">
      <c r="A12" s="13" t="s">
        <v>2266</v>
      </c>
      <c r="B12" s="13"/>
      <c r="C12" s="13"/>
      <c r="D12" s="13" t="s">
        <v>2267</v>
      </c>
      <c r="E12" s="14">
        <v>185.6</v>
      </c>
    </row>
    <row r="13" s="1" customFormat="1" ht="19.5" customHeight="1" spans="1:5">
      <c r="A13" s="13" t="s">
        <v>2058</v>
      </c>
      <c r="B13" s="13"/>
      <c r="C13" s="13"/>
      <c r="D13" s="13" t="s">
        <v>242</v>
      </c>
      <c r="E13" s="14">
        <v>6976.64</v>
      </c>
    </row>
    <row r="14" s="1" customFormat="1" ht="20.25" customHeight="1" spans="1:5">
      <c r="A14" s="13" t="s">
        <v>2268</v>
      </c>
      <c r="B14" s="13"/>
      <c r="C14" s="13"/>
      <c r="D14" s="13" t="s">
        <v>2269</v>
      </c>
      <c r="E14" s="14">
        <v>6310.94</v>
      </c>
    </row>
    <row r="15" s="1" customFormat="1" ht="22.5" customHeight="1" spans="1:5">
      <c r="A15" s="13" t="s">
        <v>2270</v>
      </c>
      <c r="B15" s="13"/>
      <c r="C15" s="13"/>
      <c r="D15" s="13" t="s">
        <v>2271</v>
      </c>
      <c r="E15" s="14">
        <v>4156.53</v>
      </c>
    </row>
    <row r="16" s="1" customFormat="1" ht="24.75" customHeight="1" spans="1:5">
      <c r="A16" s="13" t="s">
        <v>2272</v>
      </c>
      <c r="B16" s="13"/>
      <c r="C16" s="13"/>
      <c r="D16" s="13" t="s">
        <v>2273</v>
      </c>
      <c r="E16" s="14">
        <v>141.61</v>
      </c>
    </row>
    <row r="17" s="1" customFormat="1" ht="19.5" customHeight="1" spans="1:5">
      <c r="A17" s="13" t="s">
        <v>2274</v>
      </c>
      <c r="B17" s="13"/>
      <c r="C17" s="13"/>
      <c r="D17" s="13" t="s">
        <v>2275</v>
      </c>
      <c r="E17" s="14">
        <v>1283.71</v>
      </c>
    </row>
    <row r="18" s="1" customFormat="1" ht="18.75" customHeight="1" spans="1:5">
      <c r="A18" s="13" t="s">
        <v>2276</v>
      </c>
      <c r="B18" s="13"/>
      <c r="C18" s="13"/>
      <c r="D18" s="13" t="s">
        <v>2277</v>
      </c>
      <c r="E18" s="14">
        <v>729.08</v>
      </c>
    </row>
    <row r="19" s="1" customFormat="1" ht="19.5" customHeight="1" spans="1:5">
      <c r="A19" s="13" t="s">
        <v>2278</v>
      </c>
      <c r="B19" s="13"/>
      <c r="C19" s="13"/>
      <c r="D19" s="13" t="s">
        <v>2279</v>
      </c>
      <c r="E19" s="14">
        <v>665.71</v>
      </c>
    </row>
    <row r="20" s="1" customFormat="1" ht="21" customHeight="1" spans="1:5">
      <c r="A20" s="13" t="s">
        <v>2280</v>
      </c>
      <c r="B20" s="13"/>
      <c r="C20" s="13"/>
      <c r="D20" s="13" t="s">
        <v>2281</v>
      </c>
      <c r="E20" s="14">
        <v>285.72</v>
      </c>
    </row>
    <row r="21" s="1" customFormat="1" ht="22.5" customHeight="1" spans="1:5">
      <c r="A21" s="13" t="s">
        <v>2282</v>
      </c>
      <c r="B21" s="13"/>
      <c r="C21" s="13"/>
      <c r="D21" s="13" t="s">
        <v>2283</v>
      </c>
      <c r="E21" s="14">
        <v>379.99</v>
      </c>
    </row>
    <row r="22" s="1" customFormat="1" ht="23.25" customHeight="1" spans="1:5">
      <c r="A22" s="13" t="s">
        <v>2078</v>
      </c>
      <c r="B22" s="13"/>
      <c r="C22" s="13"/>
      <c r="D22" s="13" t="s">
        <v>243</v>
      </c>
      <c r="E22" s="14">
        <v>50</v>
      </c>
    </row>
    <row r="23" s="1" customFormat="1" ht="23.25" customHeight="1" spans="1:5">
      <c r="A23" s="13" t="s">
        <v>2284</v>
      </c>
      <c r="B23" s="13"/>
      <c r="C23" s="13"/>
      <c r="D23" s="13" t="s">
        <v>2285</v>
      </c>
      <c r="E23" s="14">
        <v>50</v>
      </c>
    </row>
    <row r="24" s="1" customFormat="1" ht="24.75" customHeight="1" spans="1:5">
      <c r="A24" s="13" t="s">
        <v>2286</v>
      </c>
      <c r="B24" s="13"/>
      <c r="C24" s="13"/>
      <c r="D24" s="13" t="s">
        <v>2287</v>
      </c>
      <c r="E24" s="14">
        <v>50</v>
      </c>
    </row>
    <row r="25" s="1" customFormat="1" ht="19.5" customHeight="1" spans="1:5">
      <c r="A25" s="13" t="s">
        <v>2249</v>
      </c>
      <c r="B25" s="13"/>
      <c r="C25" s="13"/>
      <c r="D25" s="13" t="s">
        <v>121</v>
      </c>
      <c r="E25" s="14">
        <v>357.36</v>
      </c>
    </row>
    <row r="26" s="1" customFormat="1" ht="18.75" customHeight="1" spans="1:5">
      <c r="A26" s="13" t="s">
        <v>2288</v>
      </c>
      <c r="B26" s="13"/>
      <c r="C26" s="13"/>
      <c r="D26" s="13" t="s">
        <v>267</v>
      </c>
      <c r="E26" s="14">
        <v>357.36</v>
      </c>
    </row>
    <row r="27" s="1" customFormat="1" ht="21" customHeight="1" spans="1:5">
      <c r="A27" s="13" t="s">
        <v>2289</v>
      </c>
      <c r="B27" s="13"/>
      <c r="C27" s="13"/>
      <c r="D27" s="13" t="s">
        <v>2290</v>
      </c>
      <c r="E27" s="14">
        <v>246.9</v>
      </c>
    </row>
    <row r="28" s="1" customFormat="1" ht="20.25" customHeight="1" spans="1:5">
      <c r="A28" s="13" t="s">
        <v>2291</v>
      </c>
      <c r="B28" s="13"/>
      <c r="C28" s="13"/>
      <c r="D28" s="13" t="s">
        <v>2292</v>
      </c>
      <c r="E28" s="14">
        <v>110.47</v>
      </c>
    </row>
    <row r="29" s="1" customFormat="1" ht="19.5" customHeight="1" spans="1:5">
      <c r="A29" s="13" t="s">
        <v>2252</v>
      </c>
      <c r="B29" s="13"/>
      <c r="C29" s="13"/>
      <c r="D29" s="13" t="s">
        <v>246</v>
      </c>
      <c r="E29" s="14">
        <v>6734.22</v>
      </c>
    </row>
    <row r="30" s="1" customFormat="1" ht="19.5" customHeight="1" spans="1:5">
      <c r="A30" s="13" t="s">
        <v>2293</v>
      </c>
      <c r="B30" s="13"/>
      <c r="C30" s="13"/>
      <c r="D30" s="13" t="s">
        <v>2294</v>
      </c>
      <c r="E30" s="14">
        <v>6734.22</v>
      </c>
    </row>
    <row r="31" s="1" customFormat="1" ht="20.25" customHeight="1" spans="1:5">
      <c r="A31" s="13" t="s">
        <v>2295</v>
      </c>
      <c r="B31" s="13"/>
      <c r="C31" s="13"/>
      <c r="D31" s="13" t="s">
        <v>2296</v>
      </c>
      <c r="E31" s="14">
        <v>3640.9</v>
      </c>
    </row>
    <row r="32" s="1" customFormat="1" ht="18.75" customHeight="1" spans="1:5">
      <c r="A32" s="13">
        <v>2320433</v>
      </c>
      <c r="B32" s="13"/>
      <c r="C32" s="13"/>
      <c r="D32" s="13" t="s">
        <v>2297</v>
      </c>
      <c r="E32" s="14">
        <v>2034.98</v>
      </c>
    </row>
    <row r="33" s="1" customFormat="1" ht="18.75" customHeight="1" spans="1:5">
      <c r="A33" s="13" t="s">
        <v>2298</v>
      </c>
      <c r="B33" s="13"/>
      <c r="C33" s="13"/>
      <c r="D33" s="13" t="s">
        <v>2299</v>
      </c>
      <c r="E33" s="14">
        <v>1058.35</v>
      </c>
    </row>
    <row r="34" s="1" customFormat="1" ht="19.5" customHeight="1" spans="1:5">
      <c r="A34" s="13" t="s">
        <v>2300</v>
      </c>
      <c r="B34" s="13"/>
      <c r="C34" s="13"/>
      <c r="D34" s="13" t="s">
        <v>248</v>
      </c>
      <c r="E34" s="14">
        <v>180</v>
      </c>
    </row>
    <row r="35" s="1" customFormat="1" ht="19.5" customHeight="1" spans="1:5">
      <c r="A35" s="15">
        <v>23401</v>
      </c>
      <c r="B35" s="16"/>
      <c r="C35" s="16"/>
      <c r="D35" s="16" t="s">
        <v>2301</v>
      </c>
      <c r="E35" s="17">
        <v>180</v>
      </c>
    </row>
    <row r="36" s="1" customFormat="1" ht="22.5" customHeight="1" spans="1:5">
      <c r="A36" s="18">
        <v>2340110</v>
      </c>
      <c r="B36" s="18"/>
      <c r="C36" s="18"/>
      <c r="D36" s="18" t="s">
        <v>2302</v>
      </c>
      <c r="E36" s="19">
        <v>180</v>
      </c>
    </row>
    <row r="37" s="1" customFormat="1" ht="21.75" customHeight="1" spans="1:5">
      <c r="A37" s="20"/>
      <c r="B37" s="21"/>
      <c r="C37" s="21"/>
      <c r="D37" s="22"/>
      <c r="E37" s="23"/>
    </row>
  </sheetData>
  <mergeCells count="34">
    <mergeCell ref="A4:C4"/>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1:E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F34" sqref="F34"/>
    </sheetView>
  </sheetViews>
  <sheetFormatPr defaultColWidth="8.88888888888889" defaultRowHeight="14.4" outlineLevelCol="1"/>
  <cols>
    <col min="1" max="1" width="38.8888888888889" style="46" customWidth="1"/>
    <col min="2" max="2" width="33.3333333333333" style="46" customWidth="1"/>
    <col min="3" max="16384" width="8.88888888888889" style="46"/>
  </cols>
  <sheetData>
    <row r="1" ht="22.2" spans="1:2">
      <c r="A1" s="47" t="s">
        <v>57</v>
      </c>
      <c r="B1" s="47"/>
    </row>
    <row r="2" spans="1:2">
      <c r="A2" s="48"/>
      <c r="B2" s="48"/>
    </row>
    <row r="3" spans="1:2">
      <c r="A3" s="48" t="s">
        <v>1</v>
      </c>
      <c r="B3" s="48"/>
    </row>
    <row r="5" ht="25" customHeight="1" spans="1:2">
      <c r="A5" s="58" t="s">
        <v>2</v>
      </c>
      <c r="B5" s="58" t="s">
        <v>5</v>
      </c>
    </row>
    <row r="6" ht="25" customHeight="1" spans="1:2">
      <c r="A6" s="59" t="s">
        <v>6</v>
      </c>
      <c r="B6" s="60">
        <v>56235</v>
      </c>
    </row>
    <row r="7" ht="25" customHeight="1" spans="1:2">
      <c r="A7" s="59" t="s">
        <v>7</v>
      </c>
      <c r="B7" s="60">
        <v>14228</v>
      </c>
    </row>
    <row r="8" ht="25" customHeight="1" spans="1:2">
      <c r="A8" s="59" t="s">
        <v>8</v>
      </c>
      <c r="B8" s="60">
        <v>6508</v>
      </c>
    </row>
    <row r="9" ht="25" customHeight="1" spans="1:2">
      <c r="A9" s="59" t="s">
        <v>9</v>
      </c>
      <c r="B9" s="60">
        <v>1106</v>
      </c>
    </row>
    <row r="10" ht="25" customHeight="1" spans="1:2">
      <c r="A10" s="59" t="s">
        <v>10</v>
      </c>
      <c r="B10" s="60">
        <v>5567</v>
      </c>
    </row>
    <row r="11" ht="25" customHeight="1" spans="1:2">
      <c r="A11" s="59" t="s">
        <v>11</v>
      </c>
      <c r="B11" s="60">
        <v>1557</v>
      </c>
    </row>
    <row r="12" ht="25" customHeight="1" spans="1:2">
      <c r="A12" s="59" t="s">
        <v>12</v>
      </c>
      <c r="B12" s="60">
        <v>3182</v>
      </c>
    </row>
    <row r="13" ht="25" customHeight="1" spans="1:2">
      <c r="A13" s="59" t="s">
        <v>13</v>
      </c>
      <c r="B13" s="60">
        <v>1577</v>
      </c>
    </row>
    <row r="14" ht="25" customHeight="1" spans="1:2">
      <c r="A14" s="59" t="s">
        <v>14</v>
      </c>
      <c r="B14" s="60">
        <v>7495</v>
      </c>
    </row>
    <row r="15" ht="25" customHeight="1" spans="1:2">
      <c r="A15" s="59" t="s">
        <v>15</v>
      </c>
      <c r="B15" s="60">
        <v>1468</v>
      </c>
    </row>
    <row r="16" ht="25" customHeight="1" spans="1:2">
      <c r="A16" s="59" t="s">
        <v>16</v>
      </c>
      <c r="B16" s="60">
        <v>7366</v>
      </c>
    </row>
    <row r="17" ht="25" customHeight="1" spans="1:2">
      <c r="A17" s="59" t="s">
        <v>17</v>
      </c>
      <c r="B17" s="60">
        <v>2479</v>
      </c>
    </row>
    <row r="18" ht="25" customHeight="1" spans="1:2">
      <c r="A18" s="59" t="s">
        <v>18</v>
      </c>
      <c r="B18" s="60">
        <v>3044</v>
      </c>
    </row>
    <row r="19" ht="25" customHeight="1" spans="1:2">
      <c r="A19" s="59" t="s">
        <v>19</v>
      </c>
      <c r="B19" s="60">
        <v>0</v>
      </c>
    </row>
    <row r="20" ht="25" customHeight="1" spans="1:2">
      <c r="A20" s="59" t="s">
        <v>20</v>
      </c>
      <c r="B20" s="60">
        <v>467</v>
      </c>
    </row>
    <row r="21" ht="25" customHeight="1" spans="1:2">
      <c r="A21" s="59" t="s">
        <v>21</v>
      </c>
      <c r="B21" s="60">
        <v>191</v>
      </c>
    </row>
    <row r="22" ht="25" customHeight="1" spans="1:2">
      <c r="A22" s="59" t="s">
        <v>22</v>
      </c>
      <c r="B22" s="60">
        <v>16002</v>
      </c>
    </row>
    <row r="23" ht="25" customHeight="1" spans="1:2">
      <c r="A23" s="59" t="s">
        <v>23</v>
      </c>
      <c r="B23" s="60">
        <v>1643</v>
      </c>
    </row>
    <row r="24" ht="25" customHeight="1" spans="1:2">
      <c r="A24" s="59" t="s">
        <v>24</v>
      </c>
      <c r="B24" s="60">
        <v>2364</v>
      </c>
    </row>
    <row r="25" ht="25" customHeight="1" spans="1:2">
      <c r="A25" s="59" t="s">
        <v>25</v>
      </c>
      <c r="B25" s="60">
        <v>4947</v>
      </c>
    </row>
    <row r="26" ht="25" customHeight="1" spans="1:2">
      <c r="A26" s="59" t="s">
        <v>26</v>
      </c>
      <c r="B26" s="60">
        <v>56</v>
      </c>
    </row>
    <row r="27" ht="25" customHeight="1" spans="1:2">
      <c r="A27" s="59" t="s">
        <v>27</v>
      </c>
      <c r="B27" s="60">
        <v>2619</v>
      </c>
    </row>
    <row r="28" ht="25" customHeight="1" spans="1:2">
      <c r="A28" s="59" t="s">
        <v>28</v>
      </c>
      <c r="B28" s="60">
        <v>4373</v>
      </c>
    </row>
    <row r="29" ht="25" customHeight="1" spans="1:2">
      <c r="A29" s="88"/>
      <c r="B29" s="88"/>
    </row>
    <row r="30" ht="25" customHeight="1" spans="1:2">
      <c r="A30" s="59"/>
      <c r="B30" s="60"/>
    </row>
    <row r="31" ht="25" customHeight="1" spans="1:2">
      <c r="A31" s="59"/>
      <c r="B31" s="60"/>
    </row>
    <row r="32" ht="25" customHeight="1" spans="1:2">
      <c r="A32" s="59"/>
      <c r="B32" s="60"/>
    </row>
    <row r="33" ht="25" customHeight="1" spans="1:2">
      <c r="A33" s="59"/>
      <c r="B33" s="60"/>
    </row>
    <row r="34" ht="25" customHeight="1" spans="1:2">
      <c r="A34" s="58" t="s">
        <v>29</v>
      </c>
      <c r="B34" s="60">
        <v>72237</v>
      </c>
    </row>
    <row r="35" ht="25" customHeight="1"/>
    <row r="36" ht="25" customHeight="1"/>
  </sheetData>
  <mergeCells count="3">
    <mergeCell ref="A1:B1"/>
    <mergeCell ref="A2:B2"/>
    <mergeCell ref="A3:B3"/>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C10" sqref="C10"/>
    </sheetView>
  </sheetViews>
  <sheetFormatPr defaultColWidth="8.88888888888889" defaultRowHeight="14.4" outlineLevelCol="1"/>
  <cols>
    <col min="1" max="1" width="39.1111111111111" style="46" customWidth="1"/>
    <col min="2" max="2" width="40.5555555555556" style="46" customWidth="1"/>
    <col min="3" max="16384" width="8.88888888888889" style="46"/>
  </cols>
  <sheetData>
    <row r="1" ht="22.2" spans="1:2">
      <c r="A1" s="47" t="s">
        <v>58</v>
      </c>
      <c r="B1" s="47"/>
    </row>
    <row r="2" spans="1:2">
      <c r="A2" s="48"/>
      <c r="B2" s="48"/>
    </row>
    <row r="3" spans="1:2">
      <c r="A3" s="48" t="s">
        <v>1</v>
      </c>
      <c r="B3" s="48"/>
    </row>
    <row r="4" ht="25" customHeight="1" spans="1:2">
      <c r="A4" s="58" t="s">
        <v>2</v>
      </c>
      <c r="B4" s="58" t="s">
        <v>5</v>
      </c>
    </row>
    <row r="5" ht="25" customHeight="1" spans="1:2">
      <c r="A5" s="59" t="s">
        <v>31</v>
      </c>
      <c r="B5" s="60">
        <v>24080</v>
      </c>
    </row>
    <row r="6" ht="25" customHeight="1" spans="1:2">
      <c r="A6" s="59" t="s">
        <v>32</v>
      </c>
      <c r="B6" s="60">
        <v>0</v>
      </c>
    </row>
    <row r="7" ht="25" customHeight="1" spans="1:2">
      <c r="A7" s="59" t="s">
        <v>33</v>
      </c>
      <c r="B7" s="60">
        <v>0</v>
      </c>
    </row>
    <row r="8" ht="25" customHeight="1" spans="1:2">
      <c r="A8" s="59" t="s">
        <v>34</v>
      </c>
      <c r="B8" s="60">
        <v>13729</v>
      </c>
    </row>
    <row r="9" ht="25" customHeight="1" spans="1:2">
      <c r="A9" s="59" t="s">
        <v>35</v>
      </c>
      <c r="B9" s="60">
        <v>38470</v>
      </c>
    </row>
    <row r="10" ht="25" customHeight="1" spans="1:2">
      <c r="A10" s="59" t="s">
        <v>36</v>
      </c>
      <c r="B10" s="60">
        <v>1377</v>
      </c>
    </row>
    <row r="11" ht="25" customHeight="1" spans="1:2">
      <c r="A11" s="59" t="s">
        <v>37</v>
      </c>
      <c r="B11" s="60">
        <v>1998</v>
      </c>
    </row>
    <row r="12" ht="25" customHeight="1" spans="1:2">
      <c r="A12" s="59" t="s">
        <v>38</v>
      </c>
      <c r="B12" s="60">
        <v>50529</v>
      </c>
    </row>
    <row r="13" ht="25" customHeight="1" spans="1:2">
      <c r="A13" s="59" t="s">
        <v>39</v>
      </c>
      <c r="B13" s="60">
        <v>30655</v>
      </c>
    </row>
    <row r="14" ht="25" customHeight="1" spans="1:2">
      <c r="A14" s="59" t="s">
        <v>40</v>
      </c>
      <c r="B14" s="60">
        <v>6421</v>
      </c>
    </row>
    <row r="15" ht="25" customHeight="1" spans="1:2">
      <c r="A15" s="59" t="s">
        <v>41</v>
      </c>
      <c r="B15" s="60">
        <v>17223</v>
      </c>
    </row>
    <row r="16" ht="25" customHeight="1" spans="1:2">
      <c r="A16" s="59" t="s">
        <v>42</v>
      </c>
      <c r="B16" s="60">
        <v>61565</v>
      </c>
    </row>
    <row r="17" ht="25" customHeight="1" spans="1:2">
      <c r="A17" s="59" t="s">
        <v>43</v>
      </c>
      <c r="B17" s="60">
        <v>29404</v>
      </c>
    </row>
    <row r="18" ht="25" customHeight="1" spans="1:2">
      <c r="A18" s="59" t="s">
        <v>44</v>
      </c>
      <c r="B18" s="60">
        <v>29192</v>
      </c>
    </row>
    <row r="19" ht="25" customHeight="1" spans="1:2">
      <c r="A19" s="59" t="s">
        <v>45</v>
      </c>
      <c r="B19" s="60">
        <v>705</v>
      </c>
    </row>
    <row r="20" ht="25" customHeight="1" spans="1:2">
      <c r="A20" s="59" t="s">
        <v>46</v>
      </c>
      <c r="B20" s="60">
        <v>30</v>
      </c>
    </row>
    <row r="21" ht="25" customHeight="1" spans="1:2">
      <c r="A21" s="59" t="s">
        <v>47</v>
      </c>
      <c r="B21" s="60">
        <v>0</v>
      </c>
    </row>
    <row r="22" ht="25" customHeight="1" spans="1:2">
      <c r="A22" s="59" t="s">
        <v>48</v>
      </c>
      <c r="B22" s="60">
        <v>7942</v>
      </c>
    </row>
    <row r="23" ht="25" customHeight="1" spans="1:2">
      <c r="A23" s="59" t="s">
        <v>49</v>
      </c>
      <c r="B23" s="60">
        <v>16178</v>
      </c>
    </row>
    <row r="24" ht="25" customHeight="1" spans="1:2">
      <c r="A24" s="59" t="s">
        <v>50</v>
      </c>
      <c r="B24" s="60">
        <v>22</v>
      </c>
    </row>
    <row r="25" ht="25" customHeight="1" spans="1:2">
      <c r="A25" s="59" t="s">
        <v>51</v>
      </c>
      <c r="B25" s="60">
        <v>1889</v>
      </c>
    </row>
    <row r="26" ht="25" customHeight="1" spans="1:2">
      <c r="A26" s="59" t="s">
        <v>59</v>
      </c>
      <c r="B26" s="60">
        <v>4666</v>
      </c>
    </row>
    <row r="27" ht="25" customHeight="1" spans="1:2">
      <c r="A27" s="59" t="s">
        <v>60</v>
      </c>
      <c r="B27" s="60">
        <v>6401</v>
      </c>
    </row>
    <row r="28" ht="25" customHeight="1" spans="1:2">
      <c r="A28" s="59" t="s">
        <v>61</v>
      </c>
      <c r="B28" s="60">
        <v>62</v>
      </c>
    </row>
    <row r="29" ht="25" customHeight="1" spans="1:2">
      <c r="A29" s="59"/>
      <c r="B29" s="60"/>
    </row>
    <row r="30" ht="25" customHeight="1" spans="1:2">
      <c r="A30" s="59"/>
      <c r="B30" s="60"/>
    </row>
    <row r="31" ht="25" customHeight="1" spans="1:2">
      <c r="A31" s="59"/>
      <c r="B31" s="60"/>
    </row>
    <row r="32" ht="25" customHeight="1" spans="1:2">
      <c r="A32" s="59"/>
      <c r="B32" s="60"/>
    </row>
    <row r="33" ht="25" customHeight="1" spans="1:2">
      <c r="A33" s="59"/>
      <c r="B33" s="60"/>
    </row>
    <row r="34" ht="25" customHeight="1" spans="1:2">
      <c r="A34" s="59"/>
      <c r="B34" s="60"/>
    </row>
    <row r="35" ht="25" customHeight="1" spans="1:2">
      <c r="A35" s="59"/>
      <c r="B35" s="60"/>
    </row>
    <row r="36" ht="25" customHeight="1" spans="1:2">
      <c r="A36" s="59"/>
      <c r="B36" s="60"/>
    </row>
    <row r="37" ht="25" customHeight="1" spans="1:2">
      <c r="A37" s="59"/>
      <c r="B37" s="60"/>
    </row>
    <row r="38" ht="25" customHeight="1" spans="1:2">
      <c r="A38" s="59"/>
      <c r="B38" s="60"/>
    </row>
    <row r="39" ht="25" customHeight="1" spans="1:2">
      <c r="A39" s="59"/>
      <c r="B39" s="60"/>
    </row>
    <row r="40" ht="25" customHeight="1" spans="1:2">
      <c r="A40" s="58" t="s">
        <v>56</v>
      </c>
      <c r="B40" s="60">
        <v>342538</v>
      </c>
    </row>
  </sheetData>
  <mergeCells count="3">
    <mergeCell ref="A1:B1"/>
    <mergeCell ref="A2:B2"/>
    <mergeCell ref="A3:B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1"/>
  <sheetViews>
    <sheetView workbookViewId="0">
      <selection activeCell="A12" sqref="A12"/>
    </sheetView>
  </sheetViews>
  <sheetFormatPr defaultColWidth="8.88888888888889" defaultRowHeight="14.4" outlineLevelCol="1"/>
  <cols>
    <col min="1" max="1" width="44" style="46" customWidth="1"/>
    <col min="2" max="2" width="31.8888888888889" style="46" customWidth="1"/>
    <col min="3" max="16384" width="8.88888888888889" style="46"/>
  </cols>
  <sheetData>
    <row r="1" ht="20.4" spans="1:2">
      <c r="A1" s="89" t="s">
        <v>62</v>
      </c>
      <c r="B1" s="89"/>
    </row>
    <row r="2" spans="1:2">
      <c r="A2" s="48"/>
      <c r="B2" s="48"/>
    </row>
    <row r="3" spans="1:2">
      <c r="A3" s="48" t="s">
        <v>1</v>
      </c>
      <c r="B3" s="48"/>
    </row>
    <row r="4" spans="1:2">
      <c r="A4" s="92" t="s">
        <v>63</v>
      </c>
      <c r="B4" s="92" t="s">
        <v>5</v>
      </c>
    </row>
    <row r="5" spans="1:2">
      <c r="A5" s="92"/>
      <c r="B5" s="92"/>
    </row>
    <row r="6" ht="25" customHeight="1" spans="1:2">
      <c r="A6" s="38" t="s">
        <v>64</v>
      </c>
      <c r="B6" s="39">
        <f>B7+B12+B23+B31+B38+B42+B45+B49+B54+B60+B64+B69</f>
        <v>371792</v>
      </c>
    </row>
    <row r="7" ht="25" customHeight="1" spans="1:2">
      <c r="A7" s="42" t="s">
        <v>65</v>
      </c>
      <c r="B7" s="39">
        <f t="shared" ref="B7" si="0">SUM(B8:B11)</f>
        <v>21625</v>
      </c>
    </row>
    <row r="8" ht="25" customHeight="1" spans="1:2">
      <c r="A8" s="43" t="s">
        <v>66</v>
      </c>
      <c r="B8" s="39">
        <v>13830</v>
      </c>
    </row>
    <row r="9" ht="25" customHeight="1" spans="1:2">
      <c r="A9" s="43" t="s">
        <v>67</v>
      </c>
      <c r="B9" s="39">
        <v>3692</v>
      </c>
    </row>
    <row r="10" ht="25" customHeight="1" spans="1:2">
      <c r="A10" s="43" t="s">
        <v>68</v>
      </c>
      <c r="B10" s="39">
        <v>1577</v>
      </c>
    </row>
    <row r="11" ht="25" customHeight="1" spans="1:2">
      <c r="A11" s="43" t="s">
        <v>69</v>
      </c>
      <c r="B11" s="39">
        <v>2526</v>
      </c>
    </row>
    <row r="12" ht="25" customHeight="1" spans="1:2">
      <c r="A12" s="42" t="s">
        <v>70</v>
      </c>
      <c r="B12" s="39">
        <f t="shared" ref="B12" si="1">SUM(B13:B22)</f>
        <v>49358</v>
      </c>
    </row>
    <row r="13" ht="25" customHeight="1" spans="1:2">
      <c r="A13" s="43" t="s">
        <v>71</v>
      </c>
      <c r="B13" s="39">
        <v>8150</v>
      </c>
    </row>
    <row r="14" ht="25" customHeight="1" spans="1:2">
      <c r="A14" s="43" t="s">
        <v>72</v>
      </c>
      <c r="B14" s="39">
        <v>54</v>
      </c>
    </row>
    <row r="15" ht="25" customHeight="1" spans="1:2">
      <c r="A15" s="43" t="s">
        <v>73</v>
      </c>
      <c r="B15" s="39">
        <v>128</v>
      </c>
    </row>
    <row r="16" ht="25" customHeight="1" spans="1:2">
      <c r="A16" s="43" t="s">
        <v>74</v>
      </c>
      <c r="B16" s="39">
        <v>8290</v>
      </c>
    </row>
    <row r="17" ht="25" customHeight="1" spans="1:2">
      <c r="A17" s="43" t="s">
        <v>75</v>
      </c>
      <c r="B17" s="39">
        <v>17560</v>
      </c>
    </row>
    <row r="18" ht="25" customHeight="1" spans="1:2">
      <c r="A18" s="43" t="s">
        <v>76</v>
      </c>
      <c r="B18" s="39"/>
    </row>
    <row r="19" ht="25" customHeight="1" spans="1:2">
      <c r="A19" s="43" t="s">
        <v>77</v>
      </c>
      <c r="B19" s="39"/>
    </row>
    <row r="20" ht="25" customHeight="1" spans="1:2">
      <c r="A20" s="43" t="s">
        <v>78</v>
      </c>
      <c r="B20" s="39">
        <v>702</v>
      </c>
    </row>
    <row r="21" ht="25" customHeight="1" spans="1:2">
      <c r="A21" s="43" t="s">
        <v>79</v>
      </c>
      <c r="B21" s="39">
        <v>4714</v>
      </c>
    </row>
    <row r="22" ht="25" customHeight="1" spans="1:2">
      <c r="A22" s="43" t="s">
        <v>80</v>
      </c>
      <c r="B22" s="39">
        <v>9760</v>
      </c>
    </row>
    <row r="23" ht="25" customHeight="1" spans="1:2">
      <c r="A23" s="42" t="s">
        <v>81</v>
      </c>
      <c r="B23" s="39">
        <f t="shared" ref="B23" si="2">SUM(B24:B30)</f>
        <v>76819</v>
      </c>
    </row>
    <row r="24" ht="25" customHeight="1" spans="1:2">
      <c r="A24" s="43" t="s">
        <v>82</v>
      </c>
      <c r="B24" s="39">
        <v>417</v>
      </c>
    </row>
    <row r="25" ht="25" customHeight="1" spans="1:2">
      <c r="A25" s="43" t="s">
        <v>83</v>
      </c>
      <c r="B25" s="39">
        <v>50102</v>
      </c>
    </row>
    <row r="26" ht="25" customHeight="1" spans="1:2">
      <c r="A26" s="43" t="s">
        <v>84</v>
      </c>
      <c r="B26" s="39">
        <v>101</v>
      </c>
    </row>
    <row r="27" ht="25" customHeight="1" spans="1:2">
      <c r="A27" s="43" t="s">
        <v>85</v>
      </c>
      <c r="B27" s="39">
        <v>3976</v>
      </c>
    </row>
    <row r="28" ht="25" customHeight="1" spans="1:2">
      <c r="A28" s="43" t="s">
        <v>86</v>
      </c>
      <c r="B28" s="39">
        <v>1822</v>
      </c>
    </row>
    <row r="29" ht="25" customHeight="1" spans="1:2">
      <c r="A29" s="43" t="s">
        <v>87</v>
      </c>
      <c r="B29" s="39">
        <v>914</v>
      </c>
    </row>
    <row r="30" ht="25" customHeight="1" spans="1:2">
      <c r="A30" s="43" t="s">
        <v>88</v>
      </c>
      <c r="B30" s="39">
        <v>19487</v>
      </c>
    </row>
    <row r="31" ht="25" customHeight="1" spans="1:2">
      <c r="A31" s="42" t="s">
        <v>89</v>
      </c>
      <c r="B31" s="39">
        <f t="shared" ref="B31" si="3">SUM(B32:B37)</f>
        <v>5682</v>
      </c>
    </row>
    <row r="32" ht="25" customHeight="1" spans="1:2">
      <c r="A32" s="43" t="s">
        <v>82</v>
      </c>
      <c r="B32" s="39"/>
    </row>
    <row r="33" ht="25" customHeight="1" spans="1:2">
      <c r="A33" s="43" t="s">
        <v>83</v>
      </c>
      <c r="B33" s="39">
        <v>3319</v>
      </c>
    </row>
    <row r="34" ht="25" customHeight="1" spans="1:2">
      <c r="A34" s="43" t="s">
        <v>84</v>
      </c>
      <c r="B34" s="39"/>
    </row>
    <row r="35" ht="25" customHeight="1" spans="1:2">
      <c r="A35" s="43" t="s">
        <v>86</v>
      </c>
      <c r="B35" s="39"/>
    </row>
    <row r="36" ht="25" customHeight="1" spans="1:2">
      <c r="A36" s="43" t="s">
        <v>87</v>
      </c>
      <c r="B36" s="39">
        <v>114</v>
      </c>
    </row>
    <row r="37" ht="25" customHeight="1" spans="1:2">
      <c r="A37" s="43" t="s">
        <v>88</v>
      </c>
      <c r="B37" s="39">
        <v>2249</v>
      </c>
    </row>
    <row r="38" ht="25" customHeight="1" spans="1:2">
      <c r="A38" s="42" t="s">
        <v>90</v>
      </c>
      <c r="B38" s="39">
        <f t="shared" ref="B38" si="4">SUM(B39:B41)</f>
        <v>81075</v>
      </c>
    </row>
    <row r="39" ht="25" customHeight="1" spans="1:2">
      <c r="A39" s="43" t="s">
        <v>91</v>
      </c>
      <c r="B39" s="39">
        <v>61205</v>
      </c>
    </row>
    <row r="40" ht="25" customHeight="1" spans="1:2">
      <c r="A40" s="43" t="s">
        <v>92</v>
      </c>
      <c r="B40" s="39">
        <v>19870</v>
      </c>
    </row>
    <row r="41" ht="25" customHeight="1" spans="1:2">
      <c r="A41" s="43" t="s">
        <v>93</v>
      </c>
      <c r="B41" s="39"/>
    </row>
    <row r="42" ht="25" customHeight="1" spans="1:2">
      <c r="A42" s="42" t="s">
        <v>94</v>
      </c>
      <c r="B42" s="39">
        <f t="shared" ref="B42" si="5">SUM(B43:B44)</f>
        <v>22148</v>
      </c>
    </row>
    <row r="43" ht="25" customHeight="1" spans="1:2">
      <c r="A43" s="43" t="s">
        <v>95</v>
      </c>
      <c r="B43" s="39">
        <v>14340</v>
      </c>
    </row>
    <row r="44" ht="25" customHeight="1" spans="1:2">
      <c r="A44" s="43" t="s">
        <v>96</v>
      </c>
      <c r="B44" s="39">
        <v>7808</v>
      </c>
    </row>
    <row r="45" ht="25" customHeight="1" spans="1:2">
      <c r="A45" s="42" t="s">
        <v>97</v>
      </c>
      <c r="B45" s="39">
        <f t="shared" ref="B45" si="6">SUM(B46:B48)</f>
        <v>29551</v>
      </c>
    </row>
    <row r="46" ht="25" customHeight="1" spans="1:2">
      <c r="A46" s="43" t="s">
        <v>98</v>
      </c>
      <c r="B46" s="39">
        <v>4790</v>
      </c>
    </row>
    <row r="47" ht="25" customHeight="1" spans="1:2">
      <c r="A47" s="43" t="s">
        <v>99</v>
      </c>
      <c r="B47" s="39">
        <v>1005</v>
      </c>
    </row>
    <row r="48" ht="25" customHeight="1" spans="1:2">
      <c r="A48" s="43" t="s">
        <v>100</v>
      </c>
      <c r="B48" s="39">
        <v>23756</v>
      </c>
    </row>
    <row r="49" ht="25" customHeight="1" spans="1:2">
      <c r="A49" s="42" t="s">
        <v>101</v>
      </c>
      <c r="B49" s="39">
        <f t="shared" ref="B49" si="7">SUM(B50:B53)</f>
        <v>5138</v>
      </c>
    </row>
    <row r="50" ht="25" customHeight="1" spans="1:2">
      <c r="A50" s="43" t="s">
        <v>102</v>
      </c>
      <c r="B50" s="39">
        <v>200</v>
      </c>
    </row>
    <row r="51" ht="25" customHeight="1" spans="1:2">
      <c r="A51" s="43" t="s">
        <v>103</v>
      </c>
      <c r="B51" s="39"/>
    </row>
    <row r="52" ht="25" customHeight="1" spans="1:2">
      <c r="A52" s="43" t="s">
        <v>104</v>
      </c>
      <c r="B52" s="39">
        <v>1300</v>
      </c>
    </row>
    <row r="53" ht="25" customHeight="1" spans="1:2">
      <c r="A53" s="43" t="s">
        <v>105</v>
      </c>
      <c r="B53" s="39">
        <v>3638</v>
      </c>
    </row>
    <row r="54" ht="25" customHeight="1" spans="1:2">
      <c r="A54" s="42" t="s">
        <v>106</v>
      </c>
      <c r="B54" s="39">
        <f t="shared" ref="B54" si="8">SUM(B55:B59)</f>
        <v>50191</v>
      </c>
    </row>
    <row r="55" ht="25" customHeight="1" spans="1:2">
      <c r="A55" s="43" t="s">
        <v>107</v>
      </c>
      <c r="B55" s="39">
        <v>16627</v>
      </c>
    </row>
    <row r="56" ht="25" customHeight="1" spans="1:2">
      <c r="A56" s="43" t="s">
        <v>108</v>
      </c>
      <c r="B56" s="39">
        <v>212</v>
      </c>
    </row>
    <row r="57" ht="25" customHeight="1" spans="1:2">
      <c r="A57" s="43" t="s">
        <v>109</v>
      </c>
      <c r="B57" s="39">
        <v>26665</v>
      </c>
    </row>
    <row r="58" ht="25" customHeight="1" spans="1:2">
      <c r="A58" s="43" t="s">
        <v>110</v>
      </c>
      <c r="B58" s="39">
        <v>1222</v>
      </c>
    </row>
    <row r="59" ht="25" customHeight="1" spans="1:2">
      <c r="A59" s="43" t="s">
        <v>111</v>
      </c>
      <c r="B59" s="39">
        <v>5465</v>
      </c>
    </row>
    <row r="60" ht="25" customHeight="1" spans="1:2">
      <c r="A60" s="42" t="s">
        <v>112</v>
      </c>
      <c r="B60" s="39">
        <f t="shared" ref="B60" si="9">SUM(B61:B63)</f>
        <v>23742</v>
      </c>
    </row>
    <row r="61" ht="25" customHeight="1" spans="1:2">
      <c r="A61" s="43" t="s">
        <v>113</v>
      </c>
      <c r="B61" s="39">
        <v>23742</v>
      </c>
    </row>
    <row r="62" ht="25" customHeight="1" spans="1:2">
      <c r="A62" s="43" t="s">
        <v>114</v>
      </c>
      <c r="B62" s="39"/>
    </row>
    <row r="63" ht="25" customHeight="1" spans="1:2">
      <c r="A63" s="43" t="s">
        <v>115</v>
      </c>
      <c r="B63" s="39"/>
    </row>
    <row r="64" ht="25" customHeight="1" spans="1:2">
      <c r="A64" s="42" t="s">
        <v>116</v>
      </c>
      <c r="B64" s="39">
        <f t="shared" ref="B64" si="10">SUM(B65:B68)</f>
        <v>6463</v>
      </c>
    </row>
    <row r="65" ht="25" customHeight="1" spans="1:2">
      <c r="A65" s="43" t="s">
        <v>117</v>
      </c>
      <c r="B65" s="39">
        <v>6401</v>
      </c>
    </row>
    <row r="66" ht="25" customHeight="1" spans="1:2">
      <c r="A66" s="43" t="s">
        <v>118</v>
      </c>
      <c r="B66" s="39"/>
    </row>
    <row r="67" ht="25" customHeight="1" spans="1:2">
      <c r="A67" s="43" t="s">
        <v>119</v>
      </c>
      <c r="B67" s="39">
        <v>62</v>
      </c>
    </row>
    <row r="68" ht="25" customHeight="1" spans="1:2">
      <c r="A68" s="43" t="s">
        <v>120</v>
      </c>
      <c r="B68" s="39"/>
    </row>
    <row r="69" ht="25" customHeight="1" spans="1:2">
      <c r="A69" s="42" t="s">
        <v>121</v>
      </c>
      <c r="B69" s="39">
        <f t="shared" ref="B69" si="11">SUM(B70:B74)</f>
        <v>0</v>
      </c>
    </row>
    <row r="70" ht="25" customHeight="1" spans="1:2">
      <c r="A70" s="43" t="s">
        <v>122</v>
      </c>
      <c r="B70" s="39"/>
    </row>
    <row r="71" ht="25" customHeight="1" spans="1:2">
      <c r="A71" s="43" t="s">
        <v>123</v>
      </c>
      <c r="B71" s="39"/>
    </row>
    <row r="72" ht="25" customHeight="1" spans="1:2">
      <c r="A72" s="43" t="s">
        <v>124</v>
      </c>
      <c r="B72" s="39"/>
    </row>
    <row r="73" ht="25" customHeight="1" spans="1:2">
      <c r="A73" s="43" t="s">
        <v>125</v>
      </c>
      <c r="B73" s="39"/>
    </row>
    <row r="74" ht="25" customHeight="1" spans="1:2">
      <c r="A74" s="43" t="s">
        <v>126</v>
      </c>
      <c r="B74" s="39"/>
    </row>
    <row r="75" ht="25" customHeight="1"/>
    <row r="76" ht="25" customHeight="1"/>
    <row r="77" ht="25" customHeight="1"/>
    <row r="78" ht="25" customHeight="1"/>
    <row r="79" ht="25" customHeight="1"/>
    <row r="80" ht="25" customHeight="1"/>
    <row r="81" ht="25" customHeight="1"/>
  </sheetData>
  <mergeCells count="5">
    <mergeCell ref="A1:B1"/>
    <mergeCell ref="A2:B2"/>
    <mergeCell ref="A3:B3"/>
    <mergeCell ref="A4:A5"/>
    <mergeCell ref="B4:B5"/>
  </mergeCells>
  <dataValidations count="1">
    <dataValidation type="decimal" operator="between" allowBlank="1" showInputMessage="1" showErrorMessage="1" sqref="B6:B74">
      <formula1>-99999999999999</formula1>
      <formula2>99999999999999</formula2>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0"/>
  <sheetViews>
    <sheetView workbookViewId="0">
      <selection activeCell="A7" sqref="A7"/>
    </sheetView>
  </sheetViews>
  <sheetFormatPr defaultColWidth="8.88888888888889" defaultRowHeight="14.4" outlineLevelCol="1"/>
  <cols>
    <col min="1" max="1" width="37.2222222222222" style="46" customWidth="1"/>
    <col min="2" max="2" width="38.2222222222222" style="46" customWidth="1"/>
    <col min="3" max="16384" width="8.88888888888889" style="46"/>
  </cols>
  <sheetData>
    <row r="1" ht="20.4" spans="1:2">
      <c r="A1" s="89" t="s">
        <v>127</v>
      </c>
      <c r="B1" s="89"/>
    </row>
    <row r="2" spans="1:2">
      <c r="A2" s="90"/>
      <c r="B2" s="90"/>
    </row>
    <row r="3" ht="15.6" spans="1:2">
      <c r="A3" s="91" t="s">
        <v>128</v>
      </c>
      <c r="B3" s="45" t="s">
        <v>129</v>
      </c>
    </row>
    <row r="4" spans="1:2">
      <c r="A4" s="92" t="s">
        <v>63</v>
      </c>
      <c r="B4" s="93" t="s">
        <v>5</v>
      </c>
    </row>
    <row r="5" spans="1:2">
      <c r="A5" s="92"/>
      <c r="B5" s="94"/>
    </row>
    <row r="6" ht="25" customHeight="1" spans="1:2">
      <c r="A6" s="38" t="s">
        <v>64</v>
      </c>
      <c r="B6" s="39">
        <f>SUM(B7,B12,B23,B31,B38,B42,B45,B49,B54,B60,B64,B69)</f>
        <v>101893</v>
      </c>
    </row>
    <row r="7" ht="25" customHeight="1" spans="1:2">
      <c r="A7" s="42" t="s">
        <v>65</v>
      </c>
      <c r="B7" s="39">
        <f t="shared" ref="B7" si="0">SUM(B8:B11)</f>
        <v>20329</v>
      </c>
    </row>
    <row r="8" ht="25" customHeight="1" spans="1:2">
      <c r="A8" s="43" t="s">
        <v>66</v>
      </c>
      <c r="B8" s="39">
        <v>13010</v>
      </c>
    </row>
    <row r="9" ht="25" customHeight="1" spans="1:2">
      <c r="A9" s="43" t="s">
        <v>67</v>
      </c>
      <c r="B9" s="39">
        <v>3512</v>
      </c>
    </row>
    <row r="10" ht="25" customHeight="1" spans="1:2">
      <c r="A10" s="43" t="s">
        <v>68</v>
      </c>
      <c r="B10" s="39">
        <v>1577</v>
      </c>
    </row>
    <row r="11" ht="25" customHeight="1" spans="1:2">
      <c r="A11" s="43" t="s">
        <v>69</v>
      </c>
      <c r="B11" s="39">
        <v>2230</v>
      </c>
    </row>
    <row r="12" ht="25" customHeight="1" spans="1:2">
      <c r="A12" s="42" t="s">
        <v>70</v>
      </c>
      <c r="B12" s="39">
        <f t="shared" ref="B12" si="1">SUM(B13:B22)</f>
        <v>11021</v>
      </c>
    </row>
    <row r="13" ht="25" customHeight="1" spans="1:2">
      <c r="A13" s="43" t="s">
        <v>71</v>
      </c>
      <c r="B13" s="39">
        <v>3279</v>
      </c>
    </row>
    <row r="14" ht="25" customHeight="1" spans="1:2">
      <c r="A14" s="43" t="s">
        <v>72</v>
      </c>
      <c r="B14" s="39"/>
    </row>
    <row r="15" ht="25" customHeight="1" spans="1:2">
      <c r="A15" s="43" t="s">
        <v>73</v>
      </c>
      <c r="B15" s="39">
        <v>72</v>
      </c>
    </row>
    <row r="16" ht="25" customHeight="1" spans="1:2">
      <c r="A16" s="43" t="s">
        <v>74</v>
      </c>
      <c r="B16" s="39">
        <v>205</v>
      </c>
    </row>
    <row r="17" ht="25" customHeight="1" spans="1:2">
      <c r="A17" s="43" t="s">
        <v>75</v>
      </c>
      <c r="B17" s="39">
        <v>4124</v>
      </c>
    </row>
    <row r="18" ht="25" customHeight="1" spans="1:2">
      <c r="A18" s="43" t="s">
        <v>76</v>
      </c>
      <c r="B18" s="39"/>
    </row>
    <row r="19" ht="25" customHeight="1" spans="1:2">
      <c r="A19" s="43" t="s">
        <v>77</v>
      </c>
      <c r="B19" s="39"/>
    </row>
    <row r="20" ht="25" customHeight="1" spans="1:2">
      <c r="A20" s="43" t="s">
        <v>78</v>
      </c>
      <c r="B20" s="39">
        <v>315</v>
      </c>
    </row>
    <row r="21" ht="25" customHeight="1" spans="1:2">
      <c r="A21" s="43" t="s">
        <v>79</v>
      </c>
      <c r="B21" s="39">
        <v>257</v>
      </c>
    </row>
    <row r="22" ht="25" customHeight="1" spans="1:2">
      <c r="A22" s="43" t="s">
        <v>80</v>
      </c>
      <c r="B22" s="39">
        <v>2769</v>
      </c>
    </row>
    <row r="23" ht="25" customHeight="1" spans="1:2">
      <c r="A23" s="42" t="s">
        <v>81</v>
      </c>
      <c r="B23" s="39">
        <f t="shared" ref="B23" si="2">SUM(B24:B30)</f>
        <v>80</v>
      </c>
    </row>
    <row r="24" ht="25" customHeight="1" spans="1:2">
      <c r="A24" s="43" t="s">
        <v>82</v>
      </c>
      <c r="B24" s="39"/>
    </row>
    <row r="25" ht="25" customHeight="1" spans="1:2">
      <c r="A25" s="43" t="s">
        <v>83</v>
      </c>
      <c r="B25" s="39"/>
    </row>
    <row r="26" ht="25" customHeight="1" spans="1:2">
      <c r="A26" s="43" t="s">
        <v>84</v>
      </c>
      <c r="B26" s="39"/>
    </row>
    <row r="27" ht="25" customHeight="1" spans="1:2">
      <c r="A27" s="43" t="s">
        <v>85</v>
      </c>
      <c r="B27" s="39"/>
    </row>
    <row r="28" ht="25" customHeight="1" spans="1:2">
      <c r="A28" s="43" t="s">
        <v>86</v>
      </c>
      <c r="B28" s="39">
        <v>80</v>
      </c>
    </row>
    <row r="29" ht="25" customHeight="1" spans="1:2">
      <c r="A29" s="43" t="s">
        <v>87</v>
      </c>
      <c r="B29" s="39"/>
    </row>
    <row r="30" ht="25" customHeight="1" spans="1:2">
      <c r="A30" s="43" t="s">
        <v>88</v>
      </c>
      <c r="B30" s="39"/>
    </row>
    <row r="31" ht="25" customHeight="1" spans="1:2">
      <c r="A31" s="42" t="s">
        <v>89</v>
      </c>
      <c r="B31" s="39">
        <f t="shared" ref="B31" si="3">SUM(B32:B37)</f>
        <v>0</v>
      </c>
    </row>
    <row r="32" ht="25" customHeight="1" spans="1:2">
      <c r="A32" s="43" t="s">
        <v>82</v>
      </c>
      <c r="B32" s="39"/>
    </row>
    <row r="33" ht="25" customHeight="1" spans="1:2">
      <c r="A33" s="43" t="s">
        <v>83</v>
      </c>
      <c r="B33" s="39"/>
    </row>
    <row r="34" ht="25" customHeight="1" spans="1:2">
      <c r="A34" s="43" t="s">
        <v>84</v>
      </c>
      <c r="B34" s="39"/>
    </row>
    <row r="35" ht="25" customHeight="1" spans="1:2">
      <c r="A35" s="43" t="s">
        <v>86</v>
      </c>
      <c r="B35" s="39"/>
    </row>
    <row r="36" ht="25" customHeight="1" spans="1:2">
      <c r="A36" s="43" t="s">
        <v>87</v>
      </c>
      <c r="B36" s="39"/>
    </row>
    <row r="37" ht="25" customHeight="1" spans="1:2">
      <c r="A37" s="43" t="s">
        <v>88</v>
      </c>
      <c r="B37" s="39"/>
    </row>
    <row r="38" ht="25" customHeight="1" spans="1:2">
      <c r="A38" s="42" t="s">
        <v>90</v>
      </c>
      <c r="B38" s="39">
        <f t="shared" ref="B38" si="4">SUM(B39:B41)</f>
        <v>65324</v>
      </c>
    </row>
    <row r="39" ht="25" customHeight="1" spans="1:2">
      <c r="A39" s="43" t="s">
        <v>91</v>
      </c>
      <c r="B39" s="39">
        <v>60827</v>
      </c>
    </row>
    <row r="40" ht="25" customHeight="1" spans="1:2">
      <c r="A40" s="43" t="s">
        <v>92</v>
      </c>
      <c r="B40" s="39">
        <v>4497</v>
      </c>
    </row>
    <row r="41" ht="25" customHeight="1" spans="1:2">
      <c r="A41" s="43" t="s">
        <v>93</v>
      </c>
      <c r="B41" s="39"/>
    </row>
    <row r="42" ht="25" customHeight="1" spans="1:2">
      <c r="A42" s="42" t="s">
        <v>94</v>
      </c>
      <c r="B42" s="39">
        <f t="shared" ref="B42" si="5">SUM(B43:B44)</f>
        <v>50</v>
      </c>
    </row>
    <row r="43" ht="25" customHeight="1" spans="1:2">
      <c r="A43" s="43" t="s">
        <v>95</v>
      </c>
      <c r="B43" s="39">
        <v>50</v>
      </c>
    </row>
    <row r="44" ht="25" customHeight="1" spans="1:2">
      <c r="A44" s="43" t="s">
        <v>96</v>
      </c>
      <c r="B44" s="39"/>
    </row>
    <row r="45" ht="25" customHeight="1" spans="1:2">
      <c r="A45" s="42" t="s">
        <v>97</v>
      </c>
      <c r="B45" s="39">
        <f t="shared" ref="B45" si="6">SUM(B46:B48)</f>
        <v>0</v>
      </c>
    </row>
    <row r="46" ht="25" customHeight="1" spans="1:2">
      <c r="A46" s="43" t="s">
        <v>98</v>
      </c>
      <c r="B46" s="39"/>
    </row>
    <row r="47" ht="25" customHeight="1" spans="1:2">
      <c r="A47" s="43" t="s">
        <v>99</v>
      </c>
      <c r="B47" s="39"/>
    </row>
    <row r="48" ht="25" customHeight="1" spans="1:2">
      <c r="A48" s="43" t="s">
        <v>100</v>
      </c>
      <c r="B48" s="39"/>
    </row>
    <row r="49" ht="25" customHeight="1" spans="1:2">
      <c r="A49" s="42" t="s">
        <v>101</v>
      </c>
      <c r="B49" s="39">
        <f t="shared" ref="B49" si="7">SUM(B50:B53)</f>
        <v>0</v>
      </c>
    </row>
    <row r="50" ht="25" customHeight="1" spans="1:2">
      <c r="A50" s="43" t="s">
        <v>102</v>
      </c>
      <c r="B50" s="39"/>
    </row>
    <row r="51" ht="25" customHeight="1" spans="1:2">
      <c r="A51" s="43" t="s">
        <v>103</v>
      </c>
      <c r="B51" s="39"/>
    </row>
    <row r="52" ht="25" customHeight="1" spans="1:2">
      <c r="A52" s="43" t="s">
        <v>104</v>
      </c>
      <c r="B52" s="39"/>
    </row>
    <row r="53" ht="25" customHeight="1" spans="1:2">
      <c r="A53" s="43" t="s">
        <v>105</v>
      </c>
      <c r="B53" s="39"/>
    </row>
    <row r="54" ht="25" customHeight="1" spans="1:2">
      <c r="A54" s="42" t="s">
        <v>106</v>
      </c>
      <c r="B54" s="39">
        <f t="shared" ref="B54" si="8">SUM(B55:B59)</f>
        <v>5089</v>
      </c>
    </row>
    <row r="55" ht="25" customHeight="1" spans="1:2">
      <c r="A55" s="43" t="s">
        <v>107</v>
      </c>
      <c r="B55" s="39">
        <v>3548</v>
      </c>
    </row>
    <row r="56" ht="25" customHeight="1" spans="1:2">
      <c r="A56" s="43" t="s">
        <v>108</v>
      </c>
      <c r="B56" s="39"/>
    </row>
    <row r="57" ht="25" customHeight="1" spans="1:2">
      <c r="A57" s="43" t="s">
        <v>109</v>
      </c>
      <c r="B57" s="39"/>
    </row>
    <row r="58" ht="25" customHeight="1" spans="1:2">
      <c r="A58" s="43" t="s">
        <v>110</v>
      </c>
      <c r="B58" s="39">
        <v>1109</v>
      </c>
    </row>
    <row r="59" ht="25" customHeight="1" spans="1:2">
      <c r="A59" s="43" t="s">
        <v>111</v>
      </c>
      <c r="B59" s="39">
        <v>432</v>
      </c>
    </row>
    <row r="60" ht="25" customHeight="1" spans="1:2">
      <c r="A60" s="42" t="s">
        <v>112</v>
      </c>
      <c r="B60" s="39">
        <f t="shared" ref="B60" si="9">SUM(B61:B63)</f>
        <v>0</v>
      </c>
    </row>
    <row r="61" ht="25" customHeight="1" spans="1:2">
      <c r="A61" s="43" t="s">
        <v>113</v>
      </c>
      <c r="B61" s="39"/>
    </row>
    <row r="62" ht="25" customHeight="1" spans="1:2">
      <c r="A62" s="43" t="s">
        <v>114</v>
      </c>
      <c r="B62" s="39"/>
    </row>
    <row r="63" ht="25" customHeight="1" spans="1:2">
      <c r="A63" s="43" t="s">
        <v>115</v>
      </c>
      <c r="B63" s="39"/>
    </row>
    <row r="64" ht="25" customHeight="1" spans="1:2">
      <c r="A64" s="42" t="s">
        <v>116</v>
      </c>
      <c r="B64" s="39">
        <f t="shared" ref="B64" si="10">SUM(B65:B68)</f>
        <v>0</v>
      </c>
    </row>
    <row r="65" ht="25" customHeight="1" spans="1:2">
      <c r="A65" s="43" t="s">
        <v>117</v>
      </c>
      <c r="B65" s="39"/>
    </row>
    <row r="66" ht="25" customHeight="1" spans="1:2">
      <c r="A66" s="43" t="s">
        <v>118</v>
      </c>
      <c r="B66" s="39"/>
    </row>
    <row r="67" ht="25" customHeight="1" spans="1:2">
      <c r="A67" s="43" t="s">
        <v>119</v>
      </c>
      <c r="B67" s="39"/>
    </row>
    <row r="68" ht="25" customHeight="1" spans="1:2">
      <c r="A68" s="43" t="s">
        <v>120</v>
      </c>
      <c r="B68" s="39"/>
    </row>
    <row r="69" ht="25" customHeight="1" spans="1:2">
      <c r="A69" s="42" t="s">
        <v>121</v>
      </c>
      <c r="B69" s="39">
        <f t="shared" ref="B69" si="11">SUM(B70:B74)</f>
        <v>0</v>
      </c>
    </row>
    <row r="70" ht="25" customHeight="1" spans="1:2">
      <c r="A70" s="43" t="s">
        <v>122</v>
      </c>
      <c r="B70" s="39"/>
    </row>
    <row r="71" ht="25" customHeight="1" spans="1:2">
      <c r="A71" s="43" t="s">
        <v>123</v>
      </c>
      <c r="B71" s="39"/>
    </row>
    <row r="72" ht="25" customHeight="1" spans="1:2">
      <c r="A72" s="43" t="s">
        <v>124</v>
      </c>
      <c r="B72" s="39"/>
    </row>
    <row r="73" ht="25" customHeight="1" spans="1:2">
      <c r="A73" s="43" t="s">
        <v>125</v>
      </c>
      <c r="B73" s="39"/>
    </row>
    <row r="74" ht="25" customHeight="1" spans="1:2">
      <c r="A74" s="43" t="s">
        <v>126</v>
      </c>
      <c r="B74" s="39"/>
    </row>
    <row r="75" ht="25" customHeight="1"/>
    <row r="76" ht="25" customHeight="1"/>
    <row r="77" ht="25" customHeight="1"/>
    <row r="78" ht="25" customHeight="1"/>
    <row r="79" ht="25" customHeight="1"/>
    <row r="80" ht="25" customHeight="1"/>
  </sheetData>
  <mergeCells count="3">
    <mergeCell ref="A1:B1"/>
    <mergeCell ref="A4:A5"/>
    <mergeCell ref="B4:B5"/>
  </mergeCells>
  <dataValidations count="1">
    <dataValidation type="decimal" operator="between" allowBlank="1" showInputMessage="1" showErrorMessage="1" sqref="B6:B74">
      <formula1>-99999999999999</formula1>
      <formula2>99999999999999</formula2>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8"/>
  <sheetViews>
    <sheetView workbookViewId="0">
      <selection activeCell="A51" sqref="$A51:$XFD51"/>
    </sheetView>
  </sheetViews>
  <sheetFormatPr defaultColWidth="8.88888888888889" defaultRowHeight="14.4" outlineLevelCol="3"/>
  <cols>
    <col min="1" max="1" width="46.6666666666667" style="46" customWidth="1"/>
    <col min="2" max="2" width="25.7777777777778" style="46" customWidth="1"/>
    <col min="3" max="3" width="42.1111111111111" style="46" customWidth="1"/>
    <col min="4" max="4" width="19.6666666666667" style="46" customWidth="1"/>
    <col min="5" max="16384" width="8.88888888888889" style="46"/>
  </cols>
  <sheetData>
    <row r="1" ht="22.2" spans="1:4">
      <c r="A1" s="47" t="s">
        <v>130</v>
      </c>
      <c r="B1" s="47"/>
      <c r="C1" s="47"/>
      <c r="D1" s="47"/>
    </row>
    <row r="2" spans="1:4">
      <c r="A2" s="48"/>
      <c r="B2" s="48"/>
      <c r="C2" s="48"/>
      <c r="D2" s="48"/>
    </row>
    <row r="3" spans="1:4">
      <c r="A3" s="48" t="s">
        <v>1</v>
      </c>
      <c r="B3" s="48"/>
      <c r="C3" s="48"/>
      <c r="D3" s="48"/>
    </row>
    <row r="4" ht="25" customHeight="1" spans="1:4">
      <c r="A4" s="58" t="s">
        <v>2</v>
      </c>
      <c r="B4" s="58" t="s">
        <v>5</v>
      </c>
      <c r="C4" s="58" t="s">
        <v>2</v>
      </c>
      <c r="D4" s="58" t="s">
        <v>5</v>
      </c>
    </row>
    <row r="5" ht="25" customHeight="1" spans="1:4">
      <c r="A5" s="59" t="s">
        <v>131</v>
      </c>
      <c r="B5" s="60">
        <v>6617</v>
      </c>
      <c r="C5" s="59" t="s">
        <v>132</v>
      </c>
      <c r="D5" s="60">
        <v>0</v>
      </c>
    </row>
    <row r="6" ht="25" customHeight="1" spans="1:4">
      <c r="A6" s="59" t="s">
        <v>133</v>
      </c>
      <c r="B6" s="60">
        <v>591</v>
      </c>
      <c r="C6" s="59" t="s">
        <v>134</v>
      </c>
      <c r="D6" s="60">
        <v>0</v>
      </c>
    </row>
    <row r="7" ht="25" customHeight="1" spans="1:4">
      <c r="A7" s="59" t="s">
        <v>135</v>
      </c>
      <c r="B7" s="60">
        <v>292</v>
      </c>
      <c r="C7" s="59" t="s">
        <v>136</v>
      </c>
      <c r="D7" s="60">
        <v>72</v>
      </c>
    </row>
    <row r="8" ht="25" customHeight="1" spans="1:4">
      <c r="A8" s="59" t="s">
        <v>137</v>
      </c>
      <c r="B8" s="60">
        <v>2080</v>
      </c>
      <c r="C8" s="59" t="s">
        <v>138</v>
      </c>
      <c r="D8" s="60">
        <v>176</v>
      </c>
    </row>
    <row r="9" ht="25" customHeight="1" spans="1:4">
      <c r="A9" s="59" t="s">
        <v>139</v>
      </c>
      <c r="B9" s="60">
        <v>2</v>
      </c>
      <c r="C9" s="59" t="s">
        <v>140</v>
      </c>
      <c r="D9" s="60">
        <v>52</v>
      </c>
    </row>
    <row r="10" ht="25" customHeight="1" spans="1:4">
      <c r="A10" s="59" t="s">
        <v>141</v>
      </c>
      <c r="B10" s="60">
        <v>3652</v>
      </c>
      <c r="C10" s="59" t="s">
        <v>142</v>
      </c>
      <c r="D10" s="60">
        <v>31</v>
      </c>
    </row>
    <row r="11" ht="25" customHeight="1" spans="1:4">
      <c r="A11" s="59" t="s">
        <v>143</v>
      </c>
      <c r="B11" s="60">
        <v>0</v>
      </c>
      <c r="C11" s="59" t="s">
        <v>144</v>
      </c>
      <c r="D11" s="60">
        <v>1549</v>
      </c>
    </row>
    <row r="12" ht="25" customHeight="1" spans="1:4">
      <c r="A12" s="59" t="s">
        <v>145</v>
      </c>
      <c r="B12" s="60">
        <v>195795</v>
      </c>
      <c r="C12" s="59" t="s">
        <v>146</v>
      </c>
      <c r="D12" s="60">
        <v>816</v>
      </c>
    </row>
    <row r="13" ht="25" customHeight="1" spans="1:4">
      <c r="A13" s="59" t="s">
        <v>147</v>
      </c>
      <c r="B13" s="60">
        <v>2084</v>
      </c>
      <c r="C13" s="59" t="s">
        <v>148</v>
      </c>
      <c r="D13" s="60">
        <v>-1771</v>
      </c>
    </row>
    <row r="14" ht="25" customHeight="1" spans="1:4">
      <c r="A14" s="59" t="s">
        <v>149</v>
      </c>
      <c r="B14" s="60">
        <v>59658</v>
      </c>
      <c r="C14" s="59" t="s">
        <v>150</v>
      </c>
      <c r="D14" s="60">
        <v>350</v>
      </c>
    </row>
    <row r="15" ht="25" customHeight="1" spans="1:4">
      <c r="A15" s="59" t="s">
        <v>151</v>
      </c>
      <c r="B15" s="60">
        <v>10258</v>
      </c>
      <c r="C15" s="59" t="s">
        <v>152</v>
      </c>
      <c r="D15" s="60">
        <v>9150</v>
      </c>
    </row>
    <row r="16" ht="25" customHeight="1" spans="1:4">
      <c r="A16" s="59" t="s">
        <v>153</v>
      </c>
      <c r="B16" s="60">
        <v>15024</v>
      </c>
      <c r="C16" s="59" t="s">
        <v>154</v>
      </c>
      <c r="D16" s="60">
        <v>27</v>
      </c>
    </row>
    <row r="17" ht="25" customHeight="1" spans="1:4">
      <c r="A17" s="59" t="s">
        <v>155</v>
      </c>
      <c r="B17" s="60">
        <v>0</v>
      </c>
      <c r="C17" s="59" t="s">
        <v>156</v>
      </c>
      <c r="D17" s="60">
        <v>190</v>
      </c>
    </row>
    <row r="18" ht="25" customHeight="1" spans="1:4">
      <c r="A18" s="59" t="s">
        <v>157</v>
      </c>
      <c r="B18" s="60">
        <v>1329</v>
      </c>
      <c r="C18" s="59" t="s">
        <v>158</v>
      </c>
      <c r="D18" s="60">
        <v>63</v>
      </c>
    </row>
    <row r="19" ht="25" customHeight="1" spans="1:4">
      <c r="A19" s="59" t="s">
        <v>159</v>
      </c>
      <c r="B19" s="60">
        <v>1169</v>
      </c>
      <c r="C19" s="59" t="s">
        <v>160</v>
      </c>
      <c r="D19" s="60">
        <v>0</v>
      </c>
    </row>
    <row r="20" ht="25" customHeight="1" spans="1:4">
      <c r="A20" s="59" t="s">
        <v>161</v>
      </c>
      <c r="B20" s="60">
        <v>0</v>
      </c>
      <c r="C20" s="59" t="s">
        <v>162</v>
      </c>
      <c r="D20" s="60">
        <v>0</v>
      </c>
    </row>
    <row r="21" ht="25" customHeight="1" spans="1:4">
      <c r="A21" s="59" t="s">
        <v>163</v>
      </c>
      <c r="B21" s="60">
        <v>11347</v>
      </c>
      <c r="C21" s="59" t="s">
        <v>164</v>
      </c>
      <c r="D21" s="60">
        <v>0</v>
      </c>
    </row>
    <row r="22" ht="25" customHeight="1" spans="1:4">
      <c r="A22" s="59" t="s">
        <v>165</v>
      </c>
      <c r="B22" s="60">
        <v>0</v>
      </c>
      <c r="C22" s="59" t="s">
        <v>166</v>
      </c>
      <c r="D22" s="60">
        <v>0</v>
      </c>
    </row>
    <row r="23" ht="25" customHeight="1" spans="1:4">
      <c r="A23" s="59" t="s">
        <v>167</v>
      </c>
      <c r="B23" s="60">
        <v>0</v>
      </c>
      <c r="C23" s="59" t="s">
        <v>168</v>
      </c>
      <c r="D23" s="60">
        <v>5</v>
      </c>
    </row>
    <row r="24" ht="25" customHeight="1" spans="1:4">
      <c r="A24" s="59" t="s">
        <v>169</v>
      </c>
      <c r="B24" s="60">
        <v>0</v>
      </c>
      <c r="C24" s="59" t="s">
        <v>170</v>
      </c>
      <c r="D24" s="60">
        <v>3179</v>
      </c>
    </row>
    <row r="25" ht="25" customHeight="1" spans="1:4">
      <c r="A25" s="59" t="s">
        <v>171</v>
      </c>
      <c r="B25" s="60">
        <v>2312</v>
      </c>
      <c r="C25" s="59" t="s">
        <v>172</v>
      </c>
      <c r="D25" s="60">
        <v>81257</v>
      </c>
    </row>
    <row r="26" ht="25" customHeight="1" spans="1:4">
      <c r="A26" s="59" t="s">
        <v>173</v>
      </c>
      <c r="B26" s="60">
        <v>0</v>
      </c>
      <c r="C26" s="59" t="s">
        <v>174</v>
      </c>
      <c r="D26" s="60">
        <v>81257</v>
      </c>
    </row>
    <row r="27" ht="25" customHeight="1" spans="1:4">
      <c r="A27" s="59" t="s">
        <v>175</v>
      </c>
      <c r="B27" s="60">
        <v>0</v>
      </c>
      <c r="C27" s="59" t="s">
        <v>176</v>
      </c>
      <c r="D27" s="60">
        <v>0</v>
      </c>
    </row>
    <row r="28" ht="25" customHeight="1" spans="1:4">
      <c r="A28" s="59" t="s">
        <v>177</v>
      </c>
      <c r="B28" s="60">
        <v>0</v>
      </c>
      <c r="C28" s="59" t="s">
        <v>178</v>
      </c>
      <c r="D28" s="60">
        <v>0</v>
      </c>
    </row>
    <row r="29" ht="25" customHeight="1" spans="1:4">
      <c r="A29" s="59" t="s">
        <v>179</v>
      </c>
      <c r="B29" s="60">
        <v>1117</v>
      </c>
      <c r="C29" s="59" t="s">
        <v>180</v>
      </c>
      <c r="D29" s="60">
        <v>0</v>
      </c>
    </row>
    <row r="30" ht="25" customHeight="1" spans="1:4">
      <c r="A30" s="59" t="s">
        <v>181</v>
      </c>
      <c r="B30" s="60">
        <v>5215</v>
      </c>
      <c r="C30" s="59" t="s">
        <v>182</v>
      </c>
      <c r="D30" s="60">
        <v>71210</v>
      </c>
    </row>
    <row r="31" ht="25" customHeight="1" spans="1:4">
      <c r="A31" s="59" t="s">
        <v>183</v>
      </c>
      <c r="B31" s="60">
        <v>20</v>
      </c>
      <c r="C31" s="59" t="s">
        <v>184</v>
      </c>
      <c r="D31" s="60">
        <v>0</v>
      </c>
    </row>
    <row r="32" ht="25" customHeight="1" spans="1:4">
      <c r="A32" s="59" t="s">
        <v>185</v>
      </c>
      <c r="B32" s="60">
        <v>60</v>
      </c>
      <c r="C32" s="59" t="s">
        <v>186</v>
      </c>
      <c r="D32" s="60">
        <v>50134</v>
      </c>
    </row>
    <row r="33" ht="25" customHeight="1" spans="1:4">
      <c r="A33" s="59" t="s">
        <v>187</v>
      </c>
      <c r="B33" s="60">
        <v>17376</v>
      </c>
      <c r="C33" s="59" t="s">
        <v>188</v>
      </c>
      <c r="D33" s="60">
        <v>21076</v>
      </c>
    </row>
    <row r="34" ht="25" customHeight="1" spans="1:4">
      <c r="A34" s="59" t="s">
        <v>189</v>
      </c>
      <c r="B34" s="60">
        <v>6070</v>
      </c>
      <c r="C34" s="59" t="s">
        <v>190</v>
      </c>
      <c r="D34" s="60">
        <v>0</v>
      </c>
    </row>
    <row r="35" ht="25" customHeight="1" spans="1:4">
      <c r="A35" s="59" t="s">
        <v>191</v>
      </c>
      <c r="B35" s="60">
        <v>2</v>
      </c>
      <c r="C35" s="59" t="s">
        <v>192</v>
      </c>
      <c r="D35" s="60">
        <v>0</v>
      </c>
    </row>
    <row r="36" ht="25" customHeight="1" spans="1:4">
      <c r="A36" s="59" t="s">
        <v>193</v>
      </c>
      <c r="B36" s="60">
        <v>0</v>
      </c>
      <c r="C36" s="59" t="s">
        <v>194</v>
      </c>
      <c r="D36" s="60">
        <v>0</v>
      </c>
    </row>
    <row r="37" ht="25" customHeight="1" spans="1:4">
      <c r="A37" s="59" t="s">
        <v>195</v>
      </c>
      <c r="B37" s="60">
        <v>52009</v>
      </c>
      <c r="C37" s="59" t="s">
        <v>196</v>
      </c>
      <c r="D37" s="60">
        <v>0</v>
      </c>
    </row>
    <row r="38" ht="25" customHeight="1" spans="1:4">
      <c r="A38" s="59" t="s">
        <v>197</v>
      </c>
      <c r="B38" s="60">
        <v>6118</v>
      </c>
      <c r="C38" s="59" t="s">
        <v>198</v>
      </c>
      <c r="D38" s="60">
        <v>0</v>
      </c>
    </row>
    <row r="39" ht="25" customHeight="1" spans="1:4">
      <c r="A39" s="59" t="s">
        <v>199</v>
      </c>
      <c r="B39" s="60">
        <v>0</v>
      </c>
      <c r="C39" s="59" t="s">
        <v>200</v>
      </c>
      <c r="D39" s="60">
        <v>27467</v>
      </c>
    </row>
    <row r="40" ht="25" customHeight="1" spans="1:4">
      <c r="A40" s="59" t="s">
        <v>201</v>
      </c>
      <c r="B40" s="60">
        <v>0</v>
      </c>
      <c r="C40" s="59" t="s">
        <v>202</v>
      </c>
      <c r="D40" s="60">
        <v>14164</v>
      </c>
    </row>
    <row r="41" ht="25" customHeight="1" spans="1:4">
      <c r="A41" s="59" t="s">
        <v>203</v>
      </c>
      <c r="B41" s="60">
        <v>0</v>
      </c>
      <c r="C41" s="59" t="s">
        <v>204</v>
      </c>
      <c r="D41" s="60">
        <v>13303</v>
      </c>
    </row>
    <row r="42" ht="25" customHeight="1" spans="1:4">
      <c r="A42" s="59" t="s">
        <v>205</v>
      </c>
      <c r="B42" s="60">
        <v>0</v>
      </c>
      <c r="C42" s="59" t="s">
        <v>206</v>
      </c>
      <c r="D42" s="60">
        <v>49681</v>
      </c>
    </row>
    <row r="43" ht="25" customHeight="1" spans="1:4">
      <c r="A43" s="59" t="s">
        <v>207</v>
      </c>
      <c r="B43" s="60">
        <v>463</v>
      </c>
      <c r="C43" s="59" t="s">
        <v>208</v>
      </c>
      <c r="D43" s="60">
        <v>20259</v>
      </c>
    </row>
    <row r="44" ht="25" customHeight="1" spans="1:4">
      <c r="A44" s="59" t="s">
        <v>209</v>
      </c>
      <c r="B44" s="60">
        <v>0</v>
      </c>
      <c r="C44" s="59" t="s">
        <v>210</v>
      </c>
      <c r="D44" s="60">
        <v>0</v>
      </c>
    </row>
    <row r="45" ht="25" customHeight="1" spans="1:4">
      <c r="A45" s="59" t="s">
        <v>211</v>
      </c>
      <c r="B45" s="60">
        <v>16</v>
      </c>
      <c r="C45" s="59" t="s">
        <v>212</v>
      </c>
      <c r="D45" s="60">
        <v>0</v>
      </c>
    </row>
    <row r="46" ht="25" customHeight="1" spans="1:4">
      <c r="A46" s="59" t="s">
        <v>213</v>
      </c>
      <c r="B46" s="60">
        <v>0</v>
      </c>
      <c r="C46" s="59" t="s">
        <v>214</v>
      </c>
      <c r="D46" s="60">
        <v>29422</v>
      </c>
    </row>
    <row r="47" ht="25" customHeight="1" spans="1:4">
      <c r="A47" s="87" t="s">
        <v>215</v>
      </c>
      <c r="B47" s="60">
        <v>2865</v>
      </c>
      <c r="C47" s="59" t="s">
        <v>216</v>
      </c>
      <c r="D47" s="60">
        <v>0</v>
      </c>
    </row>
    <row r="48" ht="25" customHeight="1" spans="1:4">
      <c r="A48" s="59" t="s">
        <v>217</v>
      </c>
      <c r="B48" s="60">
        <v>544</v>
      </c>
      <c r="C48" s="59" t="s">
        <v>218</v>
      </c>
      <c r="D48" s="60">
        <v>0</v>
      </c>
    </row>
    <row r="49" ht="25" customHeight="1" spans="1:4">
      <c r="A49" s="87" t="s">
        <v>219</v>
      </c>
      <c r="B49" s="60">
        <v>0</v>
      </c>
      <c r="C49" s="59" t="s">
        <v>220</v>
      </c>
      <c r="D49" s="60">
        <v>0</v>
      </c>
    </row>
    <row r="50" ht="25" customHeight="1" spans="1:4">
      <c r="A50" s="59" t="s">
        <v>221</v>
      </c>
      <c r="B50" s="60">
        <v>739</v>
      </c>
      <c r="C50" s="59" t="s">
        <v>222</v>
      </c>
      <c r="D50" s="60">
        <v>0</v>
      </c>
    </row>
    <row r="51" ht="25" customHeight="1" spans="1:4">
      <c r="A51" s="59" t="s">
        <v>223</v>
      </c>
      <c r="B51" s="60">
        <v>14120</v>
      </c>
      <c r="C51" s="59" t="s">
        <v>224</v>
      </c>
      <c r="D51" s="60">
        <v>0</v>
      </c>
    </row>
    <row r="52" ht="25" customHeight="1" spans="1:4">
      <c r="A52" s="59" t="s">
        <v>225</v>
      </c>
      <c r="B52" s="60">
        <v>231</v>
      </c>
      <c r="C52" s="88"/>
      <c r="D52" s="60"/>
    </row>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row r="71" ht="25" customHeight="1"/>
    <row r="72" ht="25" customHeight="1"/>
    <row r="73" ht="25" customHeight="1"/>
    <row r="74" ht="25" customHeight="1"/>
    <row r="75" ht="25" customHeight="1"/>
    <row r="76" ht="25" customHeight="1"/>
    <row r="77" ht="25" customHeight="1"/>
    <row r="78" ht="25" customHeight="1"/>
    <row r="79" ht="25" customHeight="1"/>
    <row r="80" ht="25" customHeight="1"/>
    <row r="81" ht="25" customHeight="1"/>
    <row r="82" ht="25" customHeight="1"/>
    <row r="83" ht="25" customHeight="1"/>
    <row r="84" ht="25" customHeight="1"/>
    <row r="85" ht="25" customHeight="1"/>
    <row r="86" ht="25" customHeight="1"/>
    <row r="87" ht="25" customHeight="1"/>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row r="194" ht="25" customHeight="1"/>
    <row r="195" ht="25" customHeight="1"/>
    <row r="196" ht="25" customHeight="1"/>
    <row r="197" ht="25" customHeight="1"/>
    <row r="198" ht="25" customHeight="1"/>
  </sheetData>
  <mergeCells count="3">
    <mergeCell ref="A1:D1"/>
    <mergeCell ref="A2:D2"/>
    <mergeCell ref="A3:D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7" sqref="$A7:$XFD7"/>
    </sheetView>
  </sheetViews>
  <sheetFormatPr defaultColWidth="9" defaultRowHeight="15.6" outlineLevelCol="2"/>
  <cols>
    <col min="1" max="1" width="34.2222222222222" style="25" customWidth="1"/>
    <col min="2" max="2" width="36.6666666666667" style="25" customWidth="1"/>
    <col min="3" max="3" width="45.2222222222222" style="25" customWidth="1"/>
    <col min="4" max="16384" width="9" style="86"/>
  </cols>
  <sheetData>
    <row r="1" s="25" customFormat="1" ht="27.1" customHeight="1" spans="1:3">
      <c r="A1" s="47" t="s">
        <v>226</v>
      </c>
      <c r="B1" s="47"/>
      <c r="C1" s="47"/>
    </row>
    <row r="2" s="25" customFormat="1" spans="1:3">
      <c r="A2" s="48"/>
      <c r="B2" s="48"/>
      <c r="C2" s="48"/>
    </row>
    <row r="3" s="25" customFormat="1" ht="29.95" customHeight="1" spans="1:3">
      <c r="A3" s="48" t="s">
        <v>1</v>
      </c>
      <c r="B3" s="48"/>
      <c r="C3" s="48"/>
    </row>
    <row r="4" s="25" customFormat="1" ht="29.95" customHeight="1" spans="1:3">
      <c r="A4" s="58" t="s">
        <v>227</v>
      </c>
      <c r="B4" s="58" t="s">
        <v>3</v>
      </c>
      <c r="C4" s="58" t="s">
        <v>5</v>
      </c>
    </row>
    <row r="5" s="25" customFormat="1" ht="29.95" customHeight="1" spans="1:3">
      <c r="A5" s="59" t="s">
        <v>228</v>
      </c>
      <c r="B5" s="60"/>
      <c r="C5" s="60">
        <v>197485</v>
      </c>
    </row>
    <row r="6" s="25" customFormat="1" ht="29.95" customHeight="1" spans="1:3">
      <c r="A6" s="59" t="s">
        <v>229</v>
      </c>
      <c r="B6" s="60">
        <v>258560</v>
      </c>
      <c r="C6" s="60"/>
    </row>
    <row r="7" s="25" customFormat="1" ht="29.95" customHeight="1" spans="1:3">
      <c r="A7" s="59" t="s">
        <v>230</v>
      </c>
      <c r="B7" s="60"/>
      <c r="C7" s="60">
        <v>81257</v>
      </c>
    </row>
    <row r="8" s="25" customFormat="1" ht="29.95" customHeight="1" spans="1:3">
      <c r="A8" s="59" t="s">
        <v>231</v>
      </c>
      <c r="B8" s="60"/>
      <c r="C8" s="60">
        <v>20259</v>
      </c>
    </row>
    <row r="9" s="25" customFormat="1" ht="29.95" customHeight="1" spans="1:3">
      <c r="A9" s="59" t="s">
        <v>232</v>
      </c>
      <c r="B9" s="60"/>
      <c r="C9" s="60">
        <v>258483</v>
      </c>
    </row>
    <row r="10" s="25" customFormat="1"/>
  </sheetData>
  <mergeCells count="3">
    <mergeCell ref="A1:C1"/>
    <mergeCell ref="A2:C2"/>
    <mergeCell ref="A3:C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9" sqref="C9"/>
    </sheetView>
  </sheetViews>
  <sheetFormatPr defaultColWidth="9" defaultRowHeight="14.4" outlineLevelCol="3"/>
  <cols>
    <col min="1" max="1" width="39.4444444444444" customWidth="1"/>
    <col min="2" max="2" width="21.6666666666667" customWidth="1"/>
    <col min="3" max="3" width="17.3333333333333" customWidth="1"/>
    <col min="4" max="4" width="19.6666666666667" customWidth="1"/>
  </cols>
  <sheetData>
    <row r="1" ht="22.2" spans="1:4">
      <c r="A1" s="81" t="s">
        <v>233</v>
      </c>
      <c r="B1" s="81"/>
      <c r="C1" s="81"/>
      <c r="D1" s="81"/>
    </row>
    <row r="2" spans="1:4">
      <c r="A2" s="82"/>
      <c r="B2" s="82"/>
      <c r="C2" s="82"/>
      <c r="D2" s="82"/>
    </row>
    <row r="3" spans="1:4">
      <c r="A3" s="82" t="s">
        <v>1</v>
      </c>
      <c r="B3" s="82"/>
      <c r="C3" s="82"/>
      <c r="D3" s="82"/>
    </row>
    <row r="4" ht="25" customHeight="1" spans="1:4">
      <c r="A4" s="83" t="s">
        <v>2</v>
      </c>
      <c r="B4" s="83" t="s">
        <v>3</v>
      </c>
      <c r="C4" s="83" t="s">
        <v>4</v>
      </c>
      <c r="D4" s="83" t="s">
        <v>5</v>
      </c>
    </row>
    <row r="5" ht="25" customHeight="1" spans="1:4">
      <c r="A5" s="84" t="s">
        <v>234</v>
      </c>
      <c r="B5" s="85">
        <v>38000</v>
      </c>
      <c r="C5" s="85">
        <v>38000</v>
      </c>
      <c r="D5" s="85">
        <v>39639</v>
      </c>
    </row>
    <row r="6" ht="25" customHeight="1" spans="1:4">
      <c r="A6" s="84" t="s">
        <v>235</v>
      </c>
      <c r="B6" s="85">
        <v>1300</v>
      </c>
      <c r="C6" s="85">
        <v>1300</v>
      </c>
      <c r="D6" s="85">
        <v>546</v>
      </c>
    </row>
    <row r="7" ht="25" customHeight="1" spans="1:4">
      <c r="A7" s="84" t="s">
        <v>236</v>
      </c>
      <c r="B7" s="85">
        <v>700</v>
      </c>
      <c r="C7" s="85">
        <v>700</v>
      </c>
      <c r="D7" s="85">
        <v>923</v>
      </c>
    </row>
    <row r="8" ht="25" customHeight="1" spans="1:4">
      <c r="A8" s="84"/>
      <c r="B8" s="85"/>
      <c r="C8" s="85"/>
      <c r="D8" s="85"/>
    </row>
    <row r="9" ht="25" customHeight="1" spans="1:4">
      <c r="A9" s="84"/>
      <c r="B9" s="85"/>
      <c r="C9" s="85"/>
      <c r="D9" s="85"/>
    </row>
    <row r="10" ht="25" customHeight="1" spans="1:4">
      <c r="A10" s="84"/>
      <c r="B10" s="85"/>
      <c r="C10" s="85"/>
      <c r="D10" s="85"/>
    </row>
    <row r="11" ht="25" customHeight="1" spans="1:4">
      <c r="A11" s="84"/>
      <c r="B11" s="85"/>
      <c r="C11" s="85"/>
      <c r="D11" s="85"/>
    </row>
    <row r="12" ht="25" customHeight="1" spans="1:4">
      <c r="A12" s="83" t="s">
        <v>29</v>
      </c>
      <c r="B12" s="85">
        <f>SUM(B5:B11)</f>
        <v>40000</v>
      </c>
      <c r="C12" s="85">
        <f>SUM(C5:C11)</f>
        <v>40000</v>
      </c>
      <c r="D12" s="85">
        <f>SUM(D5:D11)</f>
        <v>41108</v>
      </c>
    </row>
    <row r="13" ht="25" customHeight="1"/>
  </sheetData>
  <mergeCells count="3">
    <mergeCell ref="A1:D1"/>
    <mergeCell ref="A2:D2"/>
    <mergeCell ref="A3:D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2006-09-13T11:21:00Z</dcterms:created>
  <dcterms:modified xsi:type="dcterms:W3CDTF">2024-09-12T02:13:40Z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CDB547B4E36E4947B343E39B9184C74D_12</vt:lpwstr>
  </property>
  <property fmtid="{D5CDD505-2E9C-101B-9397-08002B2CF9AE}" pid="3" name="KSOProductBuildVer">
    <vt:lpwstr>2052-11.1.0.12970</vt:lpwstr>
  </property>
</Properties>
</file>