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11" activeTab="25"/>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s>
  <externalReferences>
    <externalReference r:id="rId27"/>
    <externalReference r:id="rId28"/>
    <externalReference r:id="rId29"/>
  </externalReferences>
  <calcPr calcId="144525"/>
</workbook>
</file>

<file path=xl/sharedStrings.xml><?xml version="1.0" encoding="utf-8"?>
<sst xmlns="http://schemas.openxmlformats.org/spreadsheetml/2006/main" count="3556" uniqueCount="2315">
  <si>
    <t>2022年度台安县一般公共预算收入决算总表</t>
  </si>
  <si>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</si>
  <si>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</si>
  <si>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</si>
  <si>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</si>
  <si>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</si>
  <si>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</si>
  <si>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</si>
  <si>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</si>
  <si>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</si>
  <si>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</si>
  <si>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</si>
  <si>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</si>
  <si>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</si>
  <si>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</si>
  <si>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</si>
  <si>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</si>
  <si>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</si>
  <si>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</si>
  <si>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</si>
  <si>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</si>
  <si>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</si>
  <si>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</si>
  <si>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</si>
  <si>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</si>
  <si>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</si>
  <si>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</si>
  <si>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</si>
  <si>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</si>
  <si>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</si>
  <si>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2022年度台安县一般公共预算支出决算总表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</si>
  <si>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</si>
  <si>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</si>
  <si>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</si>
  <si>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</si>
  <si>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</si>
  <si>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</si>
  <si>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</si>
  <si>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</si>
  <si>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</si>
  <si>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</si>
  <si>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</si>
  <si>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</si>
  <si>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</si>
  <si>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</si>
  <si>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</si>
  <si>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</si>
  <si>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</si>
  <si>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</si>
  <si>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</si>
  <si>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</si>
  <si>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</si>
  <si>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</si>
  <si>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</si>
  <si>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</si>
  <si>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</si>
  <si>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</si>
  <si>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2022年度台安县本级一般公共预算收入决算表</t>
  </si>
  <si>
    <t>2022年度台安县本级一般公共预算支出决算表</t>
  </si>
  <si>
    <t>二十二、其他支出</t>
  </si>
  <si>
    <t>二十三、债务付息支出</t>
  </si>
  <si>
    <t>二十四、债务发行费用支出</t>
  </si>
  <si>
    <t>2022年度台安县一般公共预算支出决算经济分类决算表</t>
  </si>
  <si>
    <t>科目名称</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</si>
  <si>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</si>
  <si>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</si>
  <si>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</si>
  <si>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</si>
  <si>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</si>
  <si>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</si>
  <si>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</si>
  <si>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</si>
  <si>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</si>
  <si>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</si>
  <si>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</si>
  <si>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</si>
  <si>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</si>
  <si>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</si>
  <si>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</si>
  <si>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</si>
  <si>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</si>
  <si>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</si>
  <si>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</si>
  <si>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</si>
  <si>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</si>
  <si>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</si>
  <si>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</si>
  <si>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</si>
  <si>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</si>
  <si>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</si>
  <si>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</si>
  <si>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</si>
  <si>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</si>
  <si>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</si>
  <si>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</si>
  <si>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</si>
  <si>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</si>
  <si>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</si>
  <si>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</si>
  <si>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</si>
  <si>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</si>
  <si>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</si>
  <si>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</si>
  <si>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</si>
  <si>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</si>
  <si>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</si>
  <si>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</si>
  <si>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</si>
  <si>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</si>
  <si>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</si>
  <si>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</si>
  <si>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</si>
  <si>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</si>
  <si>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</si>
  <si>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</si>
  <si>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</si>
  <si>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</si>
  <si>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</si>
  <si>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</si>
  <si>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</si>
  <si>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</si>
  <si>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</si>
  <si>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</si>
  <si>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</si>
  <si>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</si>
  <si>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 xml:space="preserve">  其他支出</t>
  </si>
  <si>
    <t>2022年台安县一般公共预算(基本)支出决算经济分类表</t>
  </si>
  <si>
    <t xml:space="preserve">                    （财政拨款）</t>
  </si>
  <si>
    <t>单位：万元</t>
  </si>
  <si>
    <t xml:space="preserve">  补充全国社会保障基金</t>
  </si>
  <si>
    <r>
      <rPr>
        <b/>
        <sz val="18"/>
        <rFont val="宋体"/>
        <charset val="134"/>
      </rPr>
      <t>202</t>
    </r>
    <r>
      <rPr>
        <b/>
        <sz val="18"/>
        <rFont val="宋体"/>
        <charset val="134"/>
      </rPr>
      <t>2</t>
    </r>
    <r>
      <rPr>
        <b/>
        <sz val="18"/>
        <rFont val="宋体"/>
        <charset val="134"/>
      </rPr>
      <t>年度台安县一般公共预算转移性和债务相关收支决算明细表</t>
    </r>
  </si>
  <si>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</si>
  <si>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</si>
  <si>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</si>
  <si>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</si>
  <si>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</si>
  <si>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</si>
  <si>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</si>
  <si>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</si>
  <si>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</si>
  <si>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</si>
  <si>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</si>
  <si>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</si>
  <si>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</si>
  <si>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</si>
  <si>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</si>
  <si>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</si>
  <si>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</si>
  <si>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</si>
  <si>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</si>
  <si>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</si>
  <si>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</si>
  <si>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</si>
  <si>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</si>
  <si>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</si>
  <si>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</si>
  <si>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</si>
  <si>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</si>
  <si>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</si>
  <si>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</si>
  <si>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</si>
  <si>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</si>
  <si>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</si>
  <si>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</si>
  <si>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</si>
  <si>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</si>
  <si>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</si>
  <si>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</si>
  <si>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</si>
  <si>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</si>
  <si>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</si>
  <si>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</si>
  <si>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</si>
  <si>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</si>
  <si>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</si>
  <si>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</si>
  <si>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</si>
  <si>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</si>
  <si>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</si>
  <si>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</si>
  <si>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</si>
  <si>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</si>
  <si>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</si>
  <si>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</si>
  <si>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</si>
  <si>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</si>
  <si>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</si>
  <si>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</si>
  <si>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</si>
  <si>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</si>
  <si>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</si>
  <si>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</si>
  <si>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</si>
  <si>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</si>
  <si>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</si>
  <si>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</si>
  <si>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</si>
  <si>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</si>
  <si>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</si>
  <si>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</si>
  <si>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</si>
  <si>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</si>
  <si>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</si>
  <si>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</si>
  <si>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</si>
  <si>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</si>
  <si>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</si>
  <si>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</si>
  <si>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</si>
  <si>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</si>
  <si>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</si>
  <si>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</si>
  <si>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</si>
  <si>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</si>
  <si>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</si>
  <si>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</si>
  <si>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</si>
  <si>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</si>
  <si>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</si>
  <si>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</si>
  <si>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</si>
  <si>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</si>
  <si>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</si>
  <si>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</si>
  <si>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</si>
  <si>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</si>
  <si>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r>
      <rPr>
        <b/>
        <sz val="18"/>
        <rFont val="宋体"/>
        <charset val="134"/>
      </rPr>
      <t>202</t>
    </r>
    <r>
      <rPr>
        <b/>
        <sz val="18"/>
        <rFont val="宋体"/>
        <charset val="134"/>
      </rPr>
      <t>2</t>
    </r>
    <r>
      <rPr>
        <b/>
        <sz val="18"/>
        <rFont val="宋体"/>
        <charset val="134"/>
      </rPr>
      <t>年度台安县地方政府一般债务限额余额情况决算表</t>
    </r>
  </si>
  <si>
    <t>项目</t>
  </si>
  <si>
    <t>上年末地方政府债务余额</t>
  </si>
  <si>
    <t>本年地方政府债务余额限额</t>
  </si>
  <si>
    <t>本年地方政府债务(转贷)收入</t>
  </si>
  <si>
    <t>本年地方政府债务还本支出</t>
  </si>
  <si>
    <t>年末地方政府债务余额</t>
  </si>
  <si>
    <r>
      <rPr>
        <b/>
        <sz val="18"/>
        <rFont val="宋体"/>
        <charset val="134"/>
      </rPr>
      <t>202</t>
    </r>
    <r>
      <rPr>
        <b/>
        <sz val="18"/>
        <rFont val="宋体"/>
        <charset val="134"/>
      </rPr>
      <t>2</t>
    </r>
    <r>
      <rPr>
        <b/>
        <sz val="18"/>
        <rFont val="宋体"/>
        <charset val="134"/>
      </rPr>
      <t>年度台安县政府性基金预算收入决算总表</t>
    </r>
  </si>
  <si>
    <t xml:space="preserve">    其中：  国有土地使用权出让收入</t>
  </si>
  <si>
    <t xml:space="preserve">      城市基础设施配套费收入</t>
  </si>
  <si>
    <t xml:space="preserve">      污水处理费收入</t>
  </si>
  <si>
    <r>
      <rPr>
        <b/>
        <sz val="18"/>
        <rFont val="宋体"/>
        <charset val="134"/>
      </rPr>
      <t>202</t>
    </r>
    <r>
      <rPr>
        <b/>
        <sz val="18"/>
        <rFont val="宋体"/>
        <charset val="134"/>
      </rPr>
      <t>2</t>
    </r>
    <r>
      <rPr>
        <b/>
        <sz val="18"/>
        <rFont val="宋体"/>
        <charset val="134"/>
      </rPr>
      <t>年度台安县政府性基金预算支出决算总表</t>
    </r>
  </si>
  <si>
    <t>科学技术支出</t>
  </si>
  <si>
    <t>文化旅游体育与传媒支出</t>
  </si>
  <si>
    <t>社会保障和就业支出</t>
  </si>
  <si>
    <t>节能环保支出</t>
  </si>
  <si>
    <t>城乡社区支出</t>
  </si>
  <si>
    <t>农林水支出</t>
  </si>
  <si>
    <t>交通运输支出</t>
  </si>
  <si>
    <t>资源勘探工业信息等支出</t>
  </si>
  <si>
    <t>债务付息支出</t>
  </si>
  <si>
    <t>债务发行费用支出</t>
  </si>
  <si>
    <t>抗疫特别国债安排的支出</t>
  </si>
  <si>
    <r>
      <rPr>
        <b/>
        <sz val="18"/>
        <rFont val="宋体"/>
        <charset val="134"/>
      </rPr>
      <t>202</t>
    </r>
    <r>
      <rPr>
        <b/>
        <sz val="18"/>
        <rFont val="宋体"/>
        <charset val="134"/>
      </rPr>
      <t>2</t>
    </r>
    <r>
      <rPr>
        <b/>
        <sz val="18"/>
        <rFont val="宋体"/>
        <charset val="134"/>
      </rPr>
      <t>年度台安县本级政府性基金预算收入决算表</t>
    </r>
  </si>
  <si>
    <t>收入项目</t>
  </si>
  <si>
    <t>国有土地使用权出让相关收入</t>
  </si>
  <si>
    <t>国有土地收益基金相关收入</t>
  </si>
  <si>
    <t>农业土地开发资金相关收入</t>
  </si>
  <si>
    <t>城市基础设施配套费相关收入</t>
  </si>
  <si>
    <t>污水处理费相关收入</t>
  </si>
  <si>
    <t>车辆通行费相关收入</t>
  </si>
  <si>
    <t>彩票公益金收入</t>
  </si>
  <si>
    <t>其他各项政府性基金相关收入</t>
  </si>
  <si>
    <r>
      <rPr>
        <b/>
        <sz val="18"/>
        <color indexed="8"/>
        <rFont val="宋体"/>
        <charset val="134"/>
      </rPr>
      <t>202</t>
    </r>
    <r>
      <rPr>
        <b/>
        <sz val="18"/>
        <color indexed="8"/>
        <rFont val="宋体"/>
        <charset val="134"/>
      </rPr>
      <t>2</t>
    </r>
    <r>
      <rPr>
        <b/>
        <sz val="18"/>
        <color indexed="8"/>
        <rFont val="宋体"/>
        <charset val="134"/>
      </rPr>
      <t>年度台安县本级政府性基金预算支出决算表</t>
    </r>
  </si>
  <si>
    <t>支出项目</t>
  </si>
  <si>
    <t>国有土地使用权出让相关支出</t>
  </si>
  <si>
    <t>国有土地收益基金相关支出</t>
  </si>
  <si>
    <t>农业土地开发资金相关支出</t>
  </si>
  <si>
    <t>城市基础设施配套费相关支出</t>
  </si>
  <si>
    <t>污水处理费相关支出</t>
  </si>
  <si>
    <t>车辆通行费相关支出</t>
  </si>
  <si>
    <t>彩票公益金安排的支出</t>
  </si>
  <si>
    <t>其他各项政府性基金相关支出</t>
  </si>
  <si>
    <r>
      <rPr>
        <b/>
        <sz val="18"/>
        <rFont val="宋体"/>
        <charset val="134"/>
      </rPr>
      <t>202</t>
    </r>
    <r>
      <rPr>
        <b/>
        <sz val="18"/>
        <rFont val="宋体"/>
        <charset val="134"/>
      </rPr>
      <t>2</t>
    </r>
    <r>
      <rPr>
        <b/>
        <sz val="18"/>
        <rFont val="宋体"/>
        <charset val="134"/>
      </rPr>
      <t>年度台安县政府性基金预算转移性收支决算录入表</t>
    </r>
  </si>
  <si>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</si>
  <si>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</si>
  <si>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</si>
  <si>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</si>
  <si>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</si>
  <si>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</si>
  <si>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</si>
  <si>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</si>
  <si>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</si>
  <si>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</si>
  <si>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</si>
  <si>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</si>
  <si>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</si>
  <si>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</si>
  <si>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</si>
  <si>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</si>
  <si>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</si>
  <si>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</si>
  <si>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</si>
  <si>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</si>
  <si>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</si>
  <si>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</si>
  <si>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</si>
  <si>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</si>
  <si>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</si>
  <si>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</si>
  <si>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</si>
  <si>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</si>
  <si>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</si>
  <si>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</si>
  <si>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</si>
  <si>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</si>
  <si>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</si>
  <si>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</si>
  <si>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</si>
  <si>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</si>
  <si>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</si>
  <si>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</si>
  <si>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</si>
  <si>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</si>
  <si>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</si>
  <si>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r>
      <rPr>
        <b/>
        <sz val="18"/>
        <rFont val="宋体"/>
        <charset val="134"/>
      </rPr>
      <t>202</t>
    </r>
    <r>
      <rPr>
        <b/>
        <sz val="18"/>
        <rFont val="宋体"/>
        <charset val="134"/>
      </rPr>
      <t>2</t>
    </r>
    <r>
      <rPr>
        <b/>
        <sz val="18"/>
        <rFont val="宋体"/>
        <charset val="134"/>
      </rPr>
      <t>年度台安县地方政府专项债务限额余额情况表</t>
    </r>
  </si>
  <si>
    <t>2022年度台安县国有资本经营预算收入决算总表</t>
  </si>
  <si>
    <t>利润收入</t>
  </si>
  <si>
    <t>股利、股息收入</t>
  </si>
  <si>
    <t>产权转让收入</t>
  </si>
  <si>
    <t>清算收入</t>
  </si>
  <si>
    <t>其他国有资本经营预算收入</t>
  </si>
  <si>
    <t>2022年度台安县国有资本经营预算支出决算总表</t>
  </si>
  <si>
    <t xml:space="preserve">                                                                                 单位：万元</t>
  </si>
  <si>
    <t>解决历史遗留问题及改革成本支出</t>
  </si>
  <si>
    <t>国有企业资本金注入</t>
  </si>
  <si>
    <t>国有企业政策性补贴</t>
  </si>
  <si>
    <t>其他国有资本经营预算支出</t>
  </si>
  <si>
    <t/>
  </si>
  <si>
    <t>支  出  总  计</t>
  </si>
  <si>
    <t>2022年度台安县本级国有资本经营预算收入决算表</t>
  </si>
  <si>
    <t xml:space="preserve">                                                         单位:万元</t>
  </si>
  <si>
    <t>2022年度台安县本级国有资本经营预算支出决算表</t>
  </si>
  <si>
    <t xml:space="preserve">                                                              单位:万元</t>
  </si>
  <si>
    <t>2022年度台安县社会保险基金预算收入决算表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</si>
  <si>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</si>
  <si>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</si>
  <si>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</si>
  <si>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</si>
  <si>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</si>
  <si>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</si>
  <si>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</si>
  <si>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</si>
  <si>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</si>
  <si>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</si>
  <si>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</si>
  <si>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</si>
  <si>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</si>
  <si>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</si>
  <si>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</si>
  <si>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</si>
  <si>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2022年度台安县社会保险基金预算支出决算表</t>
  </si>
  <si>
    <t>二、支出</t>
  </si>
  <si>
    <t xml:space="preserve">   其中:社会保险待遇支出</t>
  </si>
  <si>
    <t xml:space="preserve">        转移支出</t>
  </si>
  <si>
    <t xml:space="preserve">        其他支出</t>
  </si>
  <si>
    <t xml:space="preserve">        全国统筹调剂资金支出</t>
  </si>
  <si>
    <t>2022年度台安县本级社会保险基金预算收入决算表</t>
  </si>
  <si>
    <t>2022年度台安县本级社会保险基金预算支出决算表</t>
  </si>
  <si>
    <t>2022年度台安县一般公共预算支出决算功能分类决算表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</si>
  <si>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</si>
  <si>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</si>
  <si>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</si>
  <si>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</si>
  <si>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</si>
  <si>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</si>
  <si>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</si>
  <si>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</si>
  <si>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</si>
  <si>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</si>
  <si>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</si>
  <si>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</si>
  <si>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</si>
  <si>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</si>
  <si>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</si>
  <si>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</si>
  <si>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</si>
  <si>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</si>
  <si>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</si>
  <si>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</si>
  <si>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</si>
  <si>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</si>
  <si>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</si>
  <si>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</si>
  <si>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</si>
  <si>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</si>
  <si>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</si>
  <si>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</si>
  <si>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</si>
  <si>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</si>
  <si>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</si>
  <si>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</si>
  <si>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</si>
  <si>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</si>
  <si>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</si>
  <si>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</si>
  <si>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</si>
  <si>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</si>
  <si>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</si>
  <si>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</si>
  <si>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</si>
  <si>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</si>
  <si>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</si>
  <si>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</si>
  <si>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</si>
  <si>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</si>
  <si>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</si>
  <si>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</si>
  <si>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</si>
  <si>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</si>
  <si>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</si>
  <si>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</si>
  <si>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</si>
  <si>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</si>
  <si>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</si>
  <si>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</si>
  <si>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</si>
  <si>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</si>
  <si>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</si>
  <si>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</si>
  <si>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</si>
  <si>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</si>
  <si>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</si>
  <si>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</si>
  <si>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</si>
  <si>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</si>
  <si>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</si>
  <si>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</si>
  <si>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</si>
  <si>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</si>
  <si>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</si>
  <si>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</si>
  <si>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</si>
  <si>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</si>
  <si>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</si>
  <si>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</si>
  <si>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</si>
  <si>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</si>
  <si>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</si>
  <si>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</si>
  <si>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</si>
  <si>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</si>
  <si>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</si>
  <si>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</si>
  <si>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</si>
  <si>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</si>
  <si>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</si>
  <si>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</si>
  <si>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</si>
  <si>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</si>
  <si>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</si>
  <si>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</si>
  <si>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</si>
  <si>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</si>
  <si>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</si>
  <si>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</si>
  <si>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</si>
  <si>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</si>
  <si>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</si>
  <si>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</si>
  <si>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</si>
  <si>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</si>
  <si>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</si>
  <si>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</si>
  <si>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</si>
  <si>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</si>
  <si>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</si>
  <si>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</si>
  <si>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</si>
  <si>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</si>
  <si>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</si>
  <si>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</si>
  <si>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</si>
  <si>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</si>
  <si>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</si>
  <si>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</si>
  <si>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</si>
  <si>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</si>
  <si>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</si>
  <si>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</si>
  <si>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</si>
  <si>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</si>
  <si>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</si>
  <si>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</si>
  <si>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</si>
  <si>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</si>
  <si>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</si>
  <si>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</si>
  <si>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</si>
  <si>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</si>
  <si>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</si>
  <si>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</si>
  <si>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</si>
  <si>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</si>
  <si>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</si>
  <si>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</si>
  <si>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</si>
  <si>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</si>
  <si>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</si>
  <si>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</si>
  <si>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</si>
  <si>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</si>
  <si>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</si>
  <si>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</si>
  <si>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</si>
  <si>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</si>
  <si>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</si>
  <si>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</si>
  <si>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</si>
  <si>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</si>
  <si>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</si>
  <si>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</si>
  <si>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</si>
  <si>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</si>
  <si>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</si>
  <si>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</si>
  <si>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</si>
  <si>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</si>
  <si>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</si>
  <si>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</si>
  <si>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</si>
  <si>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</si>
  <si>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</si>
  <si>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</si>
  <si>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</si>
  <si>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</si>
  <si>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</si>
  <si>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</si>
  <si>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</si>
  <si>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</si>
  <si>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</si>
  <si>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</si>
  <si>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</si>
  <si>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</si>
  <si>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</si>
  <si>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</si>
  <si>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</si>
  <si>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</si>
  <si>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</si>
  <si>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</si>
  <si>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</si>
  <si>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</si>
  <si>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</si>
  <si>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</si>
  <si>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</si>
  <si>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</si>
  <si>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</si>
  <si>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</si>
  <si>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</si>
  <si>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</si>
  <si>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</si>
  <si>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</si>
  <si>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</si>
  <si>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</si>
  <si>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</si>
  <si>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</si>
  <si>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</si>
  <si>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</si>
  <si>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</si>
  <si>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</si>
  <si>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</si>
  <si>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</si>
  <si>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</si>
  <si>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</si>
  <si>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</si>
  <si>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</si>
  <si>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</si>
  <si>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</si>
  <si>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</si>
  <si>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</si>
  <si>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</si>
  <si>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</si>
  <si>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</si>
  <si>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</si>
  <si>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</si>
  <si>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</si>
  <si>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</si>
  <si>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</si>
  <si>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</si>
  <si>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</si>
  <si>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</si>
  <si>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</si>
  <si>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</si>
  <si>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</si>
  <si>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</si>
  <si>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</si>
  <si>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</si>
  <si>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</si>
  <si>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</si>
  <si>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</si>
  <si>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</si>
  <si>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</si>
  <si>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</si>
  <si>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</si>
  <si>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</si>
  <si>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</si>
  <si>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</si>
  <si>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</si>
  <si>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</si>
  <si>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</si>
  <si>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</si>
  <si>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</si>
  <si>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</si>
  <si>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</si>
  <si>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</si>
  <si>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</si>
  <si>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</si>
  <si>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</si>
  <si>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</si>
  <si>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</si>
  <si>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</si>
  <si>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</si>
  <si>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</si>
  <si>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</si>
  <si>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</si>
  <si>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</si>
  <si>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</si>
  <si>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</si>
  <si>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</si>
  <si>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</si>
  <si>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</si>
  <si>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</si>
  <si>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</si>
  <si>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</si>
  <si>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</si>
  <si>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</si>
  <si>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</si>
  <si>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</si>
  <si>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</si>
  <si>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</si>
  <si>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</si>
  <si>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</si>
  <si>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</si>
  <si>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</si>
  <si>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</si>
  <si>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</si>
  <si>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</si>
  <si>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</si>
  <si>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</si>
  <si>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</si>
  <si>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</si>
  <si>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</si>
  <si>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</si>
  <si>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</si>
  <si>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</si>
  <si>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</si>
  <si>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</si>
  <si>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</si>
  <si>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</si>
  <si>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</si>
  <si>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</si>
  <si>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</si>
  <si>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</si>
  <si>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</si>
  <si>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</si>
  <si>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</si>
  <si>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</si>
  <si>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</si>
  <si>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</si>
  <si>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</si>
  <si>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</si>
  <si>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</si>
  <si>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</si>
  <si>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</si>
  <si>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</si>
  <si>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</si>
  <si>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</si>
  <si>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</si>
  <si>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</si>
  <si>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</si>
  <si>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</si>
  <si>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</si>
  <si>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</si>
  <si>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</si>
  <si>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</si>
  <si>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</si>
  <si>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</si>
  <si>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</si>
  <si>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</si>
  <si>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</si>
  <si>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</si>
  <si>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</si>
  <si>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</si>
  <si>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</si>
  <si>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</si>
  <si>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</si>
  <si>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</si>
  <si>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</si>
  <si>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</si>
  <si>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</si>
  <si>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</si>
  <si>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</si>
  <si>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</si>
  <si>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</si>
  <si>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</si>
  <si>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</si>
  <si>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</si>
  <si>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</si>
  <si>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</si>
  <si>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</si>
  <si>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</si>
  <si>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</si>
  <si>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</si>
  <si>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</si>
  <si>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</si>
  <si>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</si>
  <si>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</si>
  <si>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</si>
  <si>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</si>
  <si>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</si>
  <si>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</si>
  <si>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</si>
  <si>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</si>
  <si>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</si>
  <si>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</si>
  <si>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</si>
  <si>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</si>
  <si>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</si>
  <si>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</si>
  <si>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</si>
  <si>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</si>
  <si>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</si>
  <si>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</si>
  <si>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</si>
  <si>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</si>
  <si>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</si>
  <si>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</si>
  <si>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</si>
  <si>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</si>
  <si>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</si>
  <si>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</si>
  <si>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</si>
  <si>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</si>
  <si>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</si>
  <si>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</si>
  <si>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</si>
  <si>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</si>
  <si>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</si>
  <si>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</si>
  <si>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</si>
  <si>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</si>
  <si>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</si>
  <si>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</si>
  <si>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</si>
  <si>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</si>
  <si>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</si>
  <si>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</si>
  <si>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</si>
  <si>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</si>
  <si>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</si>
  <si>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</si>
  <si>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</si>
  <si>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</si>
  <si>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</si>
  <si>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</si>
  <si>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</si>
  <si>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</si>
  <si>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</si>
  <si>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</si>
  <si>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</si>
  <si>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</si>
  <si>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</si>
  <si>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</si>
  <si>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</si>
  <si>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</si>
  <si>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</si>
  <si>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</si>
  <si>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</si>
  <si>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</si>
  <si>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</si>
  <si>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</si>
  <si>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</si>
  <si>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</si>
  <si>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</si>
  <si>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</si>
  <si>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</si>
  <si>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</si>
  <si>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</si>
  <si>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</si>
  <si>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</si>
  <si>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</si>
  <si>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</si>
  <si>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</si>
  <si>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</si>
  <si>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</si>
  <si>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</si>
  <si>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</si>
  <si>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</si>
  <si>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</si>
  <si>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</si>
  <si>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</si>
  <si>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</si>
  <si>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</si>
  <si>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</si>
  <si>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</si>
  <si>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</si>
  <si>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</si>
  <si>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</si>
  <si>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</si>
  <si>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</si>
  <si>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</si>
  <si>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</si>
  <si>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</si>
  <si>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</si>
  <si>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</si>
  <si>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</si>
  <si>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</si>
  <si>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</si>
  <si>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</si>
  <si>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</si>
  <si>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</si>
  <si>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</si>
  <si>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</si>
  <si>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</si>
  <si>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</si>
  <si>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</si>
  <si>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</si>
  <si>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</si>
  <si>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</si>
  <si>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</si>
  <si>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</si>
  <si>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</si>
  <si>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</si>
  <si>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</si>
  <si>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</si>
  <si>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</si>
  <si>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</si>
  <si>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</si>
  <si>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</si>
  <si>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</si>
  <si>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</si>
  <si>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</si>
  <si>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</si>
  <si>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</si>
  <si>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</si>
  <si>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</si>
  <si>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</si>
  <si>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</si>
  <si>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</si>
  <si>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</si>
  <si>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</si>
  <si>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</si>
  <si>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</si>
  <si>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</si>
  <si>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</si>
  <si>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</si>
  <si>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</si>
  <si>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</si>
  <si>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</si>
  <si>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</si>
  <si>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</si>
  <si>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</si>
  <si>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</si>
  <si>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</si>
  <si>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</si>
  <si>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</si>
  <si>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</si>
  <si>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</si>
  <si>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</si>
  <si>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</si>
  <si>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</si>
  <si>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</si>
  <si>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</si>
  <si>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</si>
  <si>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</si>
  <si>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</si>
  <si>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</si>
  <si>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</si>
  <si>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</si>
  <si>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</si>
  <si>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</si>
  <si>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</si>
  <si>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</si>
  <si>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</si>
  <si>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</si>
  <si>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</si>
  <si>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</si>
  <si>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</si>
  <si>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</si>
  <si>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</si>
  <si>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</si>
  <si>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</si>
  <si>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</si>
  <si>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</si>
  <si>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</si>
  <si>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</si>
  <si>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</si>
  <si>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</si>
  <si>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</si>
  <si>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</si>
  <si>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</si>
  <si>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</si>
  <si>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</si>
  <si>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</si>
  <si>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</si>
  <si>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</si>
  <si>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</si>
  <si>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</si>
  <si>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</si>
  <si>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</si>
  <si>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</si>
  <si>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</si>
  <si>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</si>
  <si>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</si>
  <si>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</si>
  <si>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</si>
  <si>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</si>
  <si>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</si>
  <si>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</si>
  <si>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</si>
  <si>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</si>
  <si>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</si>
  <si>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</si>
  <si>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</si>
  <si>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</si>
  <si>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</si>
  <si>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</si>
  <si>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</si>
  <si>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</si>
  <si>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</si>
  <si>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</si>
  <si>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</si>
  <si>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</si>
  <si>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</si>
  <si>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</si>
  <si>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</si>
  <si>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</si>
  <si>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</si>
  <si>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</si>
  <si>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</si>
  <si>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</si>
  <si>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</si>
  <si>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</si>
  <si>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</si>
  <si>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</si>
  <si>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</si>
  <si>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</si>
  <si>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</si>
  <si>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</si>
  <si>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</si>
  <si>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</si>
  <si>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</si>
  <si>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</si>
  <si>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</si>
  <si>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</si>
  <si>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</si>
  <si>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</si>
  <si>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</si>
  <si>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</si>
  <si>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</si>
  <si>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</si>
  <si>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</si>
  <si>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</si>
  <si>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</si>
  <si>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</si>
  <si>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</si>
  <si>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</si>
  <si>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</si>
  <si>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</si>
  <si>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</si>
  <si>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</si>
  <si>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</si>
  <si>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</si>
  <si>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</si>
  <si>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</si>
  <si>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</si>
  <si>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</si>
  <si>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</si>
  <si>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</si>
  <si>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</si>
  <si>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</si>
  <si>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</si>
  <si>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</si>
  <si>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</si>
  <si>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</si>
  <si>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</si>
  <si>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</si>
  <si>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</si>
  <si>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</si>
  <si>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</si>
  <si>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</si>
  <si>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</si>
  <si>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</si>
  <si>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</si>
  <si>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</si>
  <si>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</si>
  <si>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</si>
  <si>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</si>
  <si>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</si>
  <si>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</si>
  <si>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</si>
  <si>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</si>
  <si>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</si>
  <si>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</si>
  <si>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</si>
  <si>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</si>
  <si>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</si>
  <si>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</si>
  <si>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</si>
  <si>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</si>
  <si>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</si>
  <si>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</si>
  <si>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</si>
  <si>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</si>
  <si>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</si>
  <si>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</si>
  <si>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</si>
  <si>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</si>
  <si>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</si>
  <si>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</si>
  <si>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</si>
  <si>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</si>
  <si>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</si>
  <si>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</si>
  <si>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</si>
  <si>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</si>
  <si>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</si>
  <si>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</si>
  <si>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</si>
  <si>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</si>
  <si>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</si>
  <si>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</si>
  <si>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</si>
  <si>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</si>
  <si>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</si>
  <si>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</si>
  <si>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</si>
  <si>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</si>
  <si>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</si>
  <si>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</si>
  <si>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</si>
  <si>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</si>
  <si>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</si>
  <si>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</si>
  <si>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</si>
  <si>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</si>
  <si>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</si>
  <si>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</si>
  <si>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</si>
  <si>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</si>
  <si>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</si>
  <si>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</si>
  <si>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</si>
  <si>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</si>
  <si>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</si>
  <si>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</si>
  <si>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</si>
  <si>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</si>
  <si>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</si>
  <si>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</si>
  <si>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</si>
  <si>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</si>
  <si>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</si>
  <si>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</si>
  <si>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</si>
  <si>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</si>
  <si>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</si>
  <si>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</si>
  <si>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</si>
  <si>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</si>
  <si>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</si>
  <si>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</si>
  <si>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</si>
  <si>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</si>
  <si>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</si>
  <si>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</si>
  <si>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</si>
  <si>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</si>
  <si>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</si>
  <si>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</si>
  <si>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</si>
  <si>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</si>
  <si>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</si>
  <si>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</si>
  <si>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</si>
  <si>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</si>
  <si>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</si>
  <si>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</si>
  <si>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</si>
  <si>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</si>
  <si>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</si>
  <si>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</si>
  <si>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</si>
  <si>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</si>
  <si>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</si>
  <si>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</si>
  <si>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</si>
  <si>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</si>
  <si>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</si>
  <si>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</si>
  <si>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</si>
  <si>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</si>
  <si>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</si>
  <si>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</si>
  <si>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</si>
  <si>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</si>
  <si>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</si>
  <si>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</si>
  <si>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</si>
  <si>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</si>
  <si>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</si>
  <si>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</si>
  <si>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</si>
  <si>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</si>
  <si>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</si>
  <si>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</si>
  <si>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</si>
  <si>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</si>
  <si>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</si>
  <si>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</si>
  <si>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</si>
  <si>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</si>
  <si>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</si>
  <si>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</si>
  <si>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</si>
  <si>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</si>
  <si>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</si>
  <si>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</si>
  <si>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</si>
  <si>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</si>
  <si>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</si>
  <si>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</si>
  <si>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</si>
  <si>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</si>
  <si>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</si>
  <si>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</si>
  <si>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</si>
  <si>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</si>
  <si>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</si>
  <si>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</si>
  <si>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</si>
  <si>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</si>
  <si>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</si>
  <si>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</si>
  <si>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</si>
  <si>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</si>
  <si>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</si>
  <si>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</si>
  <si>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</si>
  <si>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</si>
  <si>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</si>
  <si>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</si>
  <si>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</si>
  <si>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</si>
  <si>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</si>
  <si>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</si>
  <si>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</si>
  <si>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</si>
  <si>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</si>
  <si>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</si>
  <si>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</si>
  <si>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</si>
  <si>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</si>
  <si>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</si>
  <si>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</si>
  <si>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</si>
  <si>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</si>
  <si>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</si>
  <si>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</si>
  <si>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</si>
  <si>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</si>
  <si>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</si>
  <si>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</si>
  <si>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</si>
  <si>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</si>
  <si>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</si>
  <si>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</si>
  <si>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</si>
  <si>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</si>
  <si>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</si>
  <si>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</si>
  <si>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</si>
  <si>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</si>
  <si>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</si>
  <si>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</si>
  <si>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</si>
  <si>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</si>
  <si>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</si>
  <si>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</si>
  <si>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</si>
  <si>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</si>
  <si>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</si>
  <si>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</si>
  <si>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</si>
  <si>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</si>
  <si>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</si>
  <si>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</si>
  <si>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</si>
  <si>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</si>
  <si>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</si>
  <si>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</si>
  <si>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</si>
  <si>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</si>
  <si>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</si>
  <si>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</si>
  <si>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</si>
  <si>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</si>
  <si>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</si>
  <si>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</si>
  <si>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</si>
  <si>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</si>
  <si>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</si>
  <si>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</si>
  <si>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</si>
  <si>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</si>
  <si>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</si>
  <si>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</si>
  <si>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</si>
  <si>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</si>
  <si>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</si>
  <si>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</si>
  <si>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</si>
  <si>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</si>
  <si>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</si>
  <si>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</si>
  <si>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</si>
  <si>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</si>
  <si>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</si>
  <si>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</si>
  <si>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</si>
  <si>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</si>
  <si>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</si>
  <si>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</si>
  <si>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</si>
  <si>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</si>
  <si>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</si>
  <si>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</si>
  <si>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</si>
  <si>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</si>
  <si>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</si>
  <si>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</si>
  <si>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</si>
  <si>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</si>
  <si>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</si>
  <si>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</si>
  <si>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</si>
  <si>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</si>
  <si>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</si>
  <si>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</si>
  <si>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</si>
  <si>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</si>
  <si>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</si>
  <si>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</si>
  <si>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</si>
  <si>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</si>
  <si>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</si>
  <si>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</si>
  <si>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</si>
  <si>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</si>
  <si>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</si>
  <si>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</si>
  <si>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</si>
  <si>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</si>
  <si>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</si>
  <si>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</si>
  <si>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</si>
  <si>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</si>
  <si>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</si>
  <si>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</si>
  <si>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</si>
  <si>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</si>
  <si>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</si>
  <si>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</si>
  <si>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</si>
  <si>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</si>
  <si>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</si>
  <si>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</si>
  <si>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</si>
  <si>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</si>
  <si>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</si>
  <si>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</si>
  <si>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</si>
  <si>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</si>
  <si>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</si>
  <si>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</si>
  <si>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</si>
  <si>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</si>
  <si>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</si>
  <si>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</si>
  <si>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</si>
  <si>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</si>
  <si>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</si>
  <si>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</si>
  <si>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</si>
  <si>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</si>
  <si>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</si>
  <si>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</si>
  <si>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</si>
  <si>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</si>
  <si>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</si>
  <si>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</si>
  <si>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</si>
  <si>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</si>
  <si>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</si>
  <si>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</si>
  <si>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</si>
  <si>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</si>
  <si>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</si>
  <si>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</si>
  <si>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</si>
  <si>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</si>
  <si>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</si>
  <si>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</si>
  <si>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</si>
  <si>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</si>
  <si>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</si>
  <si>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</si>
  <si>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</si>
  <si>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</si>
  <si>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</si>
  <si>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</si>
  <si>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</si>
  <si>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</si>
  <si>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</si>
  <si>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</si>
  <si>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</si>
  <si>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</si>
  <si>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</si>
  <si>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</si>
  <si>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</si>
  <si>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</si>
  <si>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</si>
  <si>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</si>
  <si>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</si>
  <si>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</si>
  <si>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</si>
  <si>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</si>
  <si>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</si>
  <si>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</si>
  <si>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</si>
  <si>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</si>
  <si>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</si>
  <si>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</si>
  <si>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</si>
  <si>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</si>
  <si>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</si>
  <si>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</si>
  <si>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</si>
  <si>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</si>
  <si>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</si>
  <si>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</si>
  <si>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</si>
  <si>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</si>
  <si>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</si>
  <si>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</si>
  <si>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</si>
  <si>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</si>
  <si>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</si>
  <si>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</si>
  <si>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</si>
  <si>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</si>
  <si>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</si>
  <si>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</si>
  <si>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</si>
  <si>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</si>
  <si>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</si>
  <si>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</si>
  <si>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</si>
  <si>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</si>
  <si>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</si>
  <si>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</si>
  <si>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2022年度台安县政府性基金预算支出决算功能分类决算表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</si>
  <si>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</si>
  <si>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</si>
  <si>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</si>
  <si>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</si>
  <si>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</si>
  <si>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</si>
  <si>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</si>
  <si>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</si>
  <si>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</si>
  <si>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</si>
  <si>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</si>
  <si>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</si>
  <si>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</si>
  <si>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</si>
  <si>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</si>
  <si>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</si>
  <si>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</si>
  <si>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</si>
  <si>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</si>
  <si>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</si>
  <si>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</si>
  <si>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</si>
  <si>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</si>
  <si>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</si>
  <si>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</si>
  <si>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</si>
  <si>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</si>
  <si>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</si>
  <si>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</si>
  <si>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</si>
  <si>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</si>
  <si>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</si>
  <si>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</si>
  <si>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</si>
  <si>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</si>
  <si>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</si>
  <si>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</si>
  <si>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</si>
  <si>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</si>
  <si>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</si>
  <si>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</si>
  <si>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</si>
  <si>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</si>
  <si>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</si>
  <si>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</si>
  <si>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</si>
  <si>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</si>
  <si>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</si>
  <si>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</si>
  <si>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</si>
  <si>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</si>
  <si>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</si>
  <si>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</si>
  <si>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</si>
  <si>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</si>
  <si>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</si>
  <si>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</si>
  <si>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</si>
  <si>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</si>
  <si>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</si>
  <si>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</si>
  <si>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</si>
  <si>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</si>
  <si>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</si>
  <si>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</si>
  <si>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</si>
  <si>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</si>
  <si>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</si>
  <si>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</si>
  <si>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</si>
  <si>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</si>
  <si>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</si>
  <si>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</si>
  <si>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</si>
  <si>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</si>
  <si>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</si>
  <si>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</si>
  <si>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</si>
  <si>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</si>
  <si>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</si>
  <si>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</si>
  <si>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</si>
  <si>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</si>
  <si>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</si>
  <si>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</si>
  <si>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</si>
  <si>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</si>
  <si>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</si>
  <si>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</si>
  <si>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</si>
  <si>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</si>
  <si>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</si>
  <si>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</si>
  <si>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</si>
  <si>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</si>
  <si>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</si>
  <si>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</si>
  <si>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</si>
  <si>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</si>
  <si>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</si>
  <si>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</si>
  <si>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</si>
  <si>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</si>
  <si>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</si>
  <si>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</si>
  <si>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</si>
  <si>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</si>
  <si>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</si>
  <si>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</si>
  <si>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</si>
  <si>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</si>
  <si>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</si>
  <si>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</si>
  <si>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</si>
  <si>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</si>
  <si>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</si>
  <si>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</si>
  <si>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</si>
  <si>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</si>
  <si>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</si>
  <si>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</si>
  <si>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</si>
  <si>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</si>
  <si>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</si>
  <si>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</si>
  <si>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</si>
  <si>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</si>
  <si>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</si>
  <si>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</si>
  <si>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</si>
  <si>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</si>
  <si>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</si>
  <si>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</si>
  <si>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</si>
  <si>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</si>
  <si>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</si>
  <si>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</si>
  <si>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</si>
  <si>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</si>
  <si>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</si>
  <si>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</si>
  <si>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</si>
  <si>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</si>
  <si>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</si>
  <si>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</si>
  <si>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</si>
  <si>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</si>
  <si>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</si>
  <si>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</si>
  <si>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</si>
  <si>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</si>
  <si>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</si>
  <si>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</si>
  <si>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</si>
  <si>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</si>
  <si>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</si>
  <si>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</si>
  <si>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</si>
  <si>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</si>
  <si>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</si>
  <si>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</si>
  <si>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</si>
  <si>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</si>
  <si>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</si>
  <si>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</si>
  <si>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</si>
  <si>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</si>
  <si>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</si>
  <si>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</si>
  <si>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</si>
  <si>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</si>
  <si>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</si>
  <si>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</si>
  <si>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</si>
  <si>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</si>
  <si>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</si>
  <si>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</si>
  <si>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</si>
  <si>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</si>
  <si>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</si>
  <si>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</si>
  <si>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</si>
  <si>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</si>
  <si>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</si>
  <si>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</si>
  <si>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</si>
  <si>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</si>
  <si>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</si>
  <si>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</si>
  <si>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</si>
  <si>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</si>
  <si>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</si>
  <si>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</si>
  <si>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</si>
  <si>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</si>
  <si>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</si>
  <si>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</si>
  <si>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</si>
  <si>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</si>
  <si>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</si>
  <si>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</si>
  <si>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</si>
  <si>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</si>
  <si>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</si>
  <si>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</si>
  <si>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</si>
  <si>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</si>
  <si>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</si>
  <si>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</si>
  <si>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</si>
  <si>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</si>
  <si>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</si>
  <si>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</si>
  <si>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</si>
  <si>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</si>
  <si>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</si>
  <si>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</si>
  <si>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</si>
  <si>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</si>
  <si>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</si>
  <si>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</si>
  <si>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</si>
  <si>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</si>
  <si>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</si>
  <si>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</si>
  <si>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</si>
  <si>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</si>
  <si>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2022年台安县本级一般公共预算支出决算功能分类决算表</t>
  </si>
  <si>
    <t xml:space="preserve">               单位：万元</t>
  </si>
  <si>
    <t>科目编码</t>
  </si>
  <si>
    <t>201</t>
  </si>
  <si>
    <t>20101</t>
  </si>
  <si>
    <t>人大事务</t>
  </si>
  <si>
    <t>2010101</t>
  </si>
  <si>
    <t xml:space="preserve">  行政运行</t>
  </si>
  <si>
    <t>2010104</t>
  </si>
  <si>
    <t xml:space="preserve">  人大会议</t>
  </si>
  <si>
    <t>2010108</t>
  </si>
  <si>
    <t xml:space="preserve">  代表工作</t>
  </si>
  <si>
    <t>20102</t>
  </si>
  <si>
    <t>政协事务</t>
  </si>
  <si>
    <t>2010201</t>
  </si>
  <si>
    <t>2010204</t>
  </si>
  <si>
    <t xml:space="preserve">  政协会议</t>
  </si>
  <si>
    <t>2010205</t>
  </si>
  <si>
    <t xml:space="preserve">  委员视察</t>
  </si>
  <si>
    <t>20103</t>
  </si>
  <si>
    <t>政府办公厅（室）及相关机构事务</t>
  </si>
  <si>
    <t>2010301</t>
  </si>
  <si>
    <t>2010302</t>
  </si>
  <si>
    <t xml:space="preserve">  一般行政管理事务</t>
  </si>
  <si>
    <t>2010303</t>
  </si>
  <si>
    <t xml:space="preserve">  机关服务</t>
  </si>
  <si>
    <t>2010305</t>
  </si>
  <si>
    <t xml:space="preserve">  专项业务及机关事务管理</t>
  </si>
  <si>
    <t>2010308</t>
  </si>
  <si>
    <t xml:space="preserve">  信访事务</t>
  </si>
  <si>
    <t>2010350</t>
  </si>
  <si>
    <t xml:space="preserve">  事业运行</t>
  </si>
  <si>
    <t>2010399</t>
  </si>
  <si>
    <t xml:space="preserve">  其他政府办公厅（室）及相关机构事务支出</t>
  </si>
  <si>
    <t>20104</t>
  </si>
  <si>
    <t>发展与改革事务</t>
  </si>
  <si>
    <t>2010401</t>
  </si>
  <si>
    <t>2010450</t>
  </si>
  <si>
    <t>2010499</t>
  </si>
  <si>
    <t xml:space="preserve">  其他发展与改革事务支出</t>
  </si>
  <si>
    <t>20105</t>
  </si>
  <si>
    <t>统计信息事务</t>
  </si>
  <si>
    <t>2010501</t>
  </si>
  <si>
    <t>2010507</t>
  </si>
  <si>
    <t xml:space="preserve">  专项普查活动</t>
  </si>
  <si>
    <t>20106</t>
  </si>
  <si>
    <t>财政事务</t>
  </si>
  <si>
    <t>2010601</t>
  </si>
  <si>
    <t>2010602</t>
  </si>
  <si>
    <t>2010603</t>
  </si>
  <si>
    <t>2010607</t>
  </si>
  <si>
    <t xml:space="preserve">  信息化建设</t>
  </si>
  <si>
    <t>2010608</t>
  </si>
  <si>
    <t xml:space="preserve">  财政委托业务支出</t>
  </si>
  <si>
    <t>2010650</t>
  </si>
  <si>
    <t>2010699</t>
  </si>
  <si>
    <t xml:space="preserve">  其他财政事务支出</t>
  </si>
  <si>
    <t>20108</t>
  </si>
  <si>
    <t>审计事务</t>
  </si>
  <si>
    <t>2010801</t>
  </si>
  <si>
    <t>2010804</t>
  </si>
  <si>
    <t xml:space="preserve">  审计业务</t>
  </si>
  <si>
    <t>20111</t>
  </si>
  <si>
    <t>纪检监察事务</t>
  </si>
  <si>
    <t>2011101</t>
  </si>
  <si>
    <t>2011104</t>
  </si>
  <si>
    <t xml:space="preserve">  大案要案查处</t>
  </si>
  <si>
    <t>2011150</t>
  </si>
  <si>
    <t>20113</t>
  </si>
  <si>
    <t>商贸事务</t>
  </si>
  <si>
    <t>2011308</t>
  </si>
  <si>
    <t xml:space="preserve">  招商引资</t>
  </si>
  <si>
    <t>2011350</t>
  </si>
  <si>
    <t>20123</t>
  </si>
  <si>
    <t>民族事务</t>
  </si>
  <si>
    <t>2012304</t>
  </si>
  <si>
    <t xml:space="preserve">  民族工作专项</t>
  </si>
  <si>
    <t>20126</t>
  </si>
  <si>
    <t>档案事务</t>
  </si>
  <si>
    <t>2012604</t>
  </si>
  <si>
    <t xml:space="preserve">  档案馆</t>
  </si>
  <si>
    <t>2012699</t>
  </si>
  <si>
    <t xml:space="preserve">  其他档案事务支出</t>
  </si>
  <si>
    <t>20128</t>
  </si>
  <si>
    <t>民主党派及工商联事务</t>
  </si>
  <si>
    <t>2012801</t>
  </si>
  <si>
    <t>20129</t>
  </si>
  <si>
    <t>群众团体事务</t>
  </si>
  <si>
    <t>2012901</t>
  </si>
  <si>
    <t>2012903</t>
  </si>
  <si>
    <t>2012906</t>
  </si>
  <si>
    <t xml:space="preserve">  工会事务</t>
  </si>
  <si>
    <t>2012950</t>
  </si>
  <si>
    <t>2012999</t>
  </si>
  <si>
    <t xml:space="preserve">  其他群众团体事务支出</t>
  </si>
  <si>
    <t>20131</t>
  </si>
  <si>
    <t>党委办公厅（室）及相关机构事务</t>
  </si>
  <si>
    <t>2013101</t>
  </si>
  <si>
    <t>2013105</t>
  </si>
  <si>
    <t xml:space="preserve">  专项业务</t>
  </si>
  <si>
    <t>2013150</t>
  </si>
  <si>
    <t>2013199</t>
  </si>
  <si>
    <t xml:space="preserve">  其他党委办公厅（室）及相关机构事务支出</t>
  </si>
  <si>
    <t>20132</t>
  </si>
  <si>
    <t>组织事务</t>
  </si>
  <si>
    <t>2013201</t>
  </si>
  <si>
    <t>2013202</t>
  </si>
  <si>
    <t>2013299</t>
  </si>
  <si>
    <t xml:space="preserve">  其他组织事务支出</t>
  </si>
  <si>
    <t>20133</t>
  </si>
  <si>
    <t>宣传事务</t>
  </si>
  <si>
    <t>2013301</t>
  </si>
  <si>
    <t>2013302</t>
  </si>
  <si>
    <t>2013304</t>
  </si>
  <si>
    <t xml:space="preserve">  宣传管理</t>
  </si>
  <si>
    <t>2013399</t>
  </si>
  <si>
    <t xml:space="preserve">  其他宣传事务支出</t>
  </si>
  <si>
    <t>20134</t>
  </si>
  <si>
    <t>统战事务</t>
  </si>
  <si>
    <t>2013401</t>
  </si>
  <si>
    <t>2013402</t>
  </si>
  <si>
    <t>2013404</t>
  </si>
  <si>
    <t xml:space="preserve">  宗教事务</t>
  </si>
  <si>
    <t>2013499</t>
  </si>
  <si>
    <t xml:space="preserve">  其他统战事务支出</t>
  </si>
  <si>
    <t>20136</t>
  </si>
  <si>
    <t>其他共产党事务支出</t>
  </si>
  <si>
    <t>2013601</t>
  </si>
  <si>
    <t>2013602</t>
  </si>
  <si>
    <t>2013650</t>
  </si>
  <si>
    <t>2013699</t>
  </si>
  <si>
    <t xml:space="preserve">  其他共产党事务支出</t>
  </si>
  <si>
    <t>20138</t>
  </si>
  <si>
    <t>市场监督管理事务</t>
  </si>
  <si>
    <t>2013801</t>
  </si>
  <si>
    <t>2013802</t>
  </si>
  <si>
    <t>2013850</t>
  </si>
  <si>
    <t>2013899</t>
  </si>
  <si>
    <t xml:space="preserve">  其他市场监督管理事务</t>
  </si>
  <si>
    <t>204</t>
  </si>
  <si>
    <t>20402</t>
  </si>
  <si>
    <t>公安</t>
  </si>
  <si>
    <t>2040201</t>
  </si>
  <si>
    <t>2040202</t>
  </si>
  <si>
    <t>2040299</t>
  </si>
  <si>
    <t xml:space="preserve">  其他公安支出</t>
  </si>
  <si>
    <t>20406</t>
  </si>
  <si>
    <t>司法</t>
  </si>
  <si>
    <t>2040601</t>
  </si>
  <si>
    <t>2040604</t>
  </si>
  <si>
    <t xml:space="preserve">  基层司法业务</t>
  </si>
  <si>
    <t>2040605</t>
  </si>
  <si>
    <t xml:space="preserve">  普法宣传</t>
  </si>
  <si>
    <t>2040699</t>
  </si>
  <si>
    <t xml:space="preserve">  其他司法支出</t>
  </si>
  <si>
    <t>205</t>
  </si>
  <si>
    <t>20501</t>
  </si>
  <si>
    <t>教育管理事务</t>
  </si>
  <si>
    <t>2050101</t>
  </si>
  <si>
    <t>2050103</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</si>
  <si>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</si>
  <si>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</si>
  <si>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</si>
  <si>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</si>
  <si>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</si>
  <si>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</si>
  <si>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</si>
  <si>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</si>
  <si>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</si>
  <si>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</si>
  <si>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</si>
  <si>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</si>
  <si>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</si>
  <si>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</si>
  <si>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</si>
  <si>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</si>
  <si>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2050302</t>
  </si>
  <si>
    <t xml:space="preserve">  中等职业教育</t>
  </si>
  <si>
    <t>20505</t>
  </si>
  <si>
    <t>广播电视教育</t>
  </si>
  <si>
    <t>2050501</t>
  </si>
  <si>
    <t xml:space="preserve">  广播电视学校</t>
  </si>
  <si>
    <t>20507</t>
  </si>
  <si>
    <t>特殊教育</t>
  </si>
  <si>
    <t>2050701</t>
  </si>
  <si>
    <t xml:space="preserve">  特殊学校教育</t>
  </si>
  <si>
    <t>20508</t>
  </si>
  <si>
    <t>进修及培训</t>
  </si>
  <si>
    <t>2050801</t>
  </si>
  <si>
    <t xml:space="preserve">  教师进修</t>
  </si>
  <si>
    <t>2050802</t>
  </si>
  <si>
    <t xml:space="preserve">  干部教育</t>
  </si>
  <si>
    <t>20509</t>
  </si>
  <si>
    <t>教育费附加安排的支出</t>
  </si>
  <si>
    <t>2050999</t>
  </si>
  <si>
    <t xml:space="preserve">  其他教育费附加安排的支出</t>
  </si>
  <si>
    <t>206</t>
  </si>
  <si>
    <t>20601</t>
  </si>
  <si>
    <t>科学技术管理事务</t>
  </si>
  <si>
    <t>2060101</t>
  </si>
  <si>
    <t>20607</t>
  </si>
  <si>
    <t>科学技术普及</t>
  </si>
  <si>
    <t>2060701</t>
  </si>
  <si>
    <t xml:space="preserve">  机构运行</t>
  </si>
  <si>
    <t>2060702</t>
  </si>
  <si>
    <t xml:space="preserve">  科普活动</t>
  </si>
  <si>
    <t>20608</t>
  </si>
  <si>
    <t>科技交流与合作</t>
  </si>
  <si>
    <t>2060899</t>
  </si>
  <si>
    <t xml:space="preserve">  其他科技交流与合作支出</t>
  </si>
  <si>
    <t>207</t>
  </si>
  <si>
    <t>20701</t>
  </si>
  <si>
    <t>文化和旅游</t>
  </si>
  <si>
    <t>2070101</t>
  </si>
  <si>
    <t>2070103</t>
  </si>
  <si>
    <t>2070199</t>
  </si>
  <si>
    <t xml:space="preserve">  其他文化和旅游支出</t>
  </si>
  <si>
    <t>20703</t>
  </si>
  <si>
    <t>体育</t>
  </si>
  <si>
    <t>2070307</t>
  </si>
  <si>
    <t xml:space="preserve">  体育场馆</t>
  </si>
  <si>
    <t>20706</t>
  </si>
  <si>
    <t>新闻出版电影</t>
  </si>
  <si>
    <t>2070603</t>
  </si>
  <si>
    <t>20708</t>
  </si>
  <si>
    <t>广播电视</t>
  </si>
  <si>
    <t>2070803</t>
  </si>
  <si>
    <t>2070807</t>
  </si>
  <si>
    <t xml:space="preserve">  传输发射</t>
  </si>
  <si>
    <t>2070808</t>
  </si>
  <si>
    <t xml:space="preserve">  广播电视事务</t>
  </si>
  <si>
    <t>2070899</t>
  </si>
  <si>
    <t xml:space="preserve">  其他广播电视支出</t>
  </si>
  <si>
    <t>20799</t>
  </si>
  <si>
    <t>其他文化旅游体育与传媒支出</t>
  </si>
  <si>
    <t>2079999</t>
  </si>
  <si>
    <t xml:space="preserve">  其他文化旅游体育与传媒支出</t>
  </si>
  <si>
    <t>208</t>
  </si>
  <si>
    <t>20801</t>
  </si>
  <si>
    <t>人力资源和社会保障管理事务</t>
  </si>
  <si>
    <t>2080101</t>
  </si>
  <si>
    <t>2080102</t>
  </si>
  <si>
    <t>2080109</t>
  </si>
  <si>
    <t xml:space="preserve">  社会保险经办机构</t>
  </si>
  <si>
    <t>2080199</t>
  </si>
  <si>
    <t xml:space="preserve">  其他人力资源和社会保障管理事务支出</t>
  </si>
  <si>
    <t>20802</t>
  </si>
  <si>
    <t>民政管理事务</t>
  </si>
  <si>
    <t>2080203</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</si>
  <si>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</si>
  <si>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</si>
  <si>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</si>
  <si>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</si>
  <si>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</si>
  <si>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</si>
  <si>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</si>
  <si>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</si>
  <si>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</si>
  <si>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</si>
  <si>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</si>
  <si>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</si>
  <si>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</si>
  <si>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</si>
  <si>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</si>
  <si>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</si>
  <si>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2080704</t>
  </si>
  <si>
    <t xml:space="preserve">  社会保险补贴</t>
  </si>
  <si>
    <t>2080705</t>
  </si>
  <si>
    <t xml:space="preserve">  公益性岗位补贴</t>
  </si>
  <si>
    <t>2080799</t>
  </si>
  <si>
    <t xml:space="preserve">  其他就业补助支出</t>
  </si>
  <si>
    <t>20808</t>
  </si>
  <si>
    <t>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</si>
  <si>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</si>
  <si>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</si>
  <si>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</si>
  <si>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</si>
  <si>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</si>
  <si>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</si>
  <si>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</si>
  <si>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</si>
  <si>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</si>
  <si>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</si>
  <si>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</si>
  <si>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</si>
  <si>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</si>
  <si>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</si>
  <si>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</si>
  <si>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</si>
  <si>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2080905</t>
  </si>
  <si>
    <t xml:space="preserve">  军队转业干部安置</t>
  </si>
  <si>
    <t>2080999</t>
  </si>
  <si>
    <t xml:space="preserve">  其他退役安置支出</t>
  </si>
  <si>
    <t>20810</t>
  </si>
  <si>
    <t>社会福利</t>
  </si>
  <si>
    <t>2081002</t>
  </si>
  <si>
    <t xml:space="preserve">  老年福利</t>
  </si>
  <si>
    <t>2081004</t>
  </si>
  <si>
    <t xml:space="preserve">  殡葬</t>
  </si>
  <si>
    <t>2081006</t>
  </si>
  <si>
    <t xml:space="preserve">  养老服务</t>
  </si>
  <si>
    <t>20811</t>
  </si>
  <si>
    <t>残疾人事业</t>
  </si>
  <si>
    <t>2081101</t>
  </si>
  <si>
    <t>2081104</t>
  </si>
  <si>
    <t xml:space="preserve">  残疾人康复</t>
  </si>
  <si>
    <t>2081105</t>
  </si>
  <si>
    <t xml:space="preserve">  残疾人就业</t>
  </si>
  <si>
    <t>2081107</t>
  </si>
  <si>
    <t xml:space="preserve">  残疾人生活和护理补贴</t>
  </si>
  <si>
    <t>2081199</t>
  </si>
  <si>
    <t xml:space="preserve">  其他残疾人事业支出</t>
  </si>
  <si>
    <t>20820</t>
  </si>
  <si>
    <t>临时救助</t>
  </si>
  <si>
    <t>2082001</t>
  </si>
  <si>
    <t xml:space="preserve">  临时救助支出</t>
  </si>
  <si>
    <t>2082002</t>
  </si>
  <si>
    <t xml:space="preserve">  流浪乞讨人员救助支出</t>
  </si>
  <si>
    <t>20821</t>
  </si>
  <si>
    <t>特困人员救助供养</t>
  </si>
  <si>
    <t>2082102</t>
  </si>
  <si>
    <t xml:space="preserve">  农村特困人员救助供养支出</t>
  </si>
  <si>
    <t>20825</t>
  </si>
  <si>
    <t>其他生活救助</t>
  </si>
  <si>
    <t>2082501</t>
  </si>
  <si>
    <t xml:space="preserve">  其他城市生活救助</t>
  </si>
  <si>
    <t>20828</t>
  </si>
  <si>
    <t>退役军人管理事务</t>
  </si>
  <si>
    <t>2082801</t>
  </si>
  <si>
    <t>2082804</t>
  </si>
  <si>
    <t xml:space="preserve">  拥军优属</t>
  </si>
  <si>
    <t>2082850</t>
  </si>
  <si>
    <t>2082899</t>
  </si>
  <si>
    <t xml:space="preserve">  其他退役军人事务管理支出</t>
  </si>
  <si>
    <t>20899</t>
  </si>
  <si>
    <t>其他社会保障和就业支出</t>
  </si>
  <si>
    <t>2089999</t>
  </si>
  <si>
    <t xml:space="preserve">  其他社会保障和就业支出</t>
  </si>
  <si>
    <t>210</t>
  </si>
  <si>
    <t>21001</t>
  </si>
  <si>
    <t>卫生健康管理事务</t>
  </si>
  <si>
    <t>2100101</t>
  </si>
  <si>
    <t>2100102</t>
  </si>
  <si>
    <t>2100103</t>
  </si>
  <si>
    <t>2100199</t>
  </si>
  <si>
    <t xml:space="preserve">  其他卫生健康管理事务支出</t>
  </si>
  <si>
    <t>21002</t>
  </si>
  <si>
    <t>公立医院</t>
  </si>
  <si>
    <t>2100299</t>
  </si>
  <si>
    <t xml:space="preserve">  其他公立医院支出</t>
  </si>
  <si>
    <t>21003</t>
  </si>
  <si>
    <t>基层医疗卫生机构</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</si>
  <si>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</si>
  <si>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</si>
  <si>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</si>
  <si>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</si>
  <si>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</si>
  <si>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</si>
  <si>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</si>
  <si>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</si>
  <si>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</si>
  <si>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</si>
  <si>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</si>
  <si>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</si>
  <si>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</si>
  <si>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</si>
  <si>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</si>
  <si>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</si>
  <si>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</si>
  <si>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</si>
  <si>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</si>
  <si>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</si>
  <si>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</si>
  <si>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</si>
  <si>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</si>
  <si>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</si>
  <si>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</si>
  <si>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</si>
  <si>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</si>
  <si>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</si>
  <si>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</si>
  <si>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</si>
  <si>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</si>
  <si>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</si>
  <si>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21015</t>
  </si>
  <si>
    <t>医疗保障管理事务</t>
  </si>
  <si>
    <t>2101501</t>
  </si>
  <si>
    <t>2101599</t>
  </si>
  <si>
    <t xml:space="preserve">  其他医疗保障管理事务支出</t>
  </si>
  <si>
    <t>21099</t>
  </si>
  <si>
    <t>其他卫生健康支出</t>
  </si>
  <si>
    <t>2109999</t>
  </si>
  <si>
    <t xml:space="preserve">  其他卫生健康支出</t>
  </si>
  <si>
    <t>211</t>
  </si>
  <si>
    <t>21101</t>
  </si>
  <si>
    <t>环境保护管理事务</t>
  </si>
  <si>
    <t>2110199</t>
  </si>
  <si>
    <t xml:space="preserve">  其他环境保护管理事务支出</t>
  </si>
  <si>
    <t>21102</t>
  </si>
  <si>
    <t>环境监测与监察</t>
  </si>
  <si>
    <t>2110299</t>
  </si>
  <si>
    <t xml:space="preserve">  其他环境监测与监察支出</t>
  </si>
  <si>
    <t>21103</t>
  </si>
  <si>
    <t>污染防治</t>
  </si>
  <si>
    <t>2110302</t>
  </si>
  <si>
    <t xml:space="preserve">  水体</t>
  </si>
  <si>
    <t>21104</t>
  </si>
  <si>
    <t>自然生态保护</t>
  </si>
  <si>
    <t>2110401</t>
  </si>
  <si>
    <t xml:space="preserve">  生态保护</t>
  </si>
  <si>
    <t>2110402</t>
  </si>
  <si>
    <t xml:space="preserve">  农村环境保护</t>
  </si>
  <si>
    <t>21106</t>
  </si>
  <si>
    <t>退耕还林还草</t>
  </si>
  <si>
    <t>2110699</t>
  </si>
  <si>
    <t xml:space="preserve">  其他退耕还林还草支出</t>
  </si>
  <si>
    <t>21199</t>
  </si>
  <si>
    <t>其他节能环保支出</t>
  </si>
  <si>
    <t>2119999</t>
  </si>
  <si>
    <t xml:space="preserve">  其他节能环保支出</t>
  </si>
  <si>
    <t>212</t>
  </si>
  <si>
    <t>21201</t>
  </si>
  <si>
    <t>城乡社区管理事务</t>
  </si>
  <si>
    <t>2120101</t>
  </si>
  <si>
    <t>2120102</t>
  </si>
  <si>
    <t>2120103</t>
  </si>
  <si>
    <t>2120104</t>
  </si>
  <si>
    <t xml:space="preserve">  城管执法</t>
  </si>
  <si>
    <t>2120106</t>
  </si>
  <si>
    <t xml:space="preserve">  工程建设管理</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</si>
  <si>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</si>
  <si>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</si>
  <si>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</si>
  <si>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</si>
  <si>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</si>
  <si>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</si>
  <si>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</si>
  <si>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</si>
  <si>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</si>
  <si>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</si>
  <si>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</si>
  <si>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</si>
  <si>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21299</t>
  </si>
  <si>
    <t>其他城乡社区支出</t>
  </si>
  <si>
    <t>2129999</t>
  </si>
  <si>
    <t xml:space="preserve">  其他城乡社区支出</t>
  </si>
  <si>
    <t>213</t>
  </si>
  <si>
    <t>21301</t>
  </si>
  <si>
    <t>农业农村</t>
  </si>
  <si>
    <t>2130101</t>
  </si>
  <si>
    <t>2130102</t>
  </si>
  <si>
    <t>2130104</t>
  </si>
  <si>
    <t>2130106</t>
  </si>
  <si>
    <t xml:space="preserve">  科技转化与推广服务</t>
  </si>
  <si>
    <t>2130108</t>
  </si>
  <si>
    <t xml:space="preserve">  病虫害控制</t>
  </si>
  <si>
    <t>2130119</t>
  </si>
  <si>
    <t xml:space="preserve">  防灾救灾</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</si>
  <si>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</si>
  <si>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</si>
  <si>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</si>
  <si>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</si>
  <si>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</si>
  <si>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</si>
  <si>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</si>
  <si>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</si>
  <si>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</si>
  <si>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</si>
  <si>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2130153</t>
  </si>
  <si>
    <t xml:space="preserve">  农田建设</t>
  </si>
  <si>
    <t>2130199</t>
  </si>
  <si>
    <t xml:space="preserve">  其他农业农村支出</t>
  </si>
  <si>
    <t>21302</t>
  </si>
  <si>
    <t>林业和草原</t>
  </si>
  <si>
    <t>2130205</t>
  </si>
  <si>
    <t xml:space="preserve">  森林资源培育</t>
  </si>
  <si>
    <t>2130212</t>
  </si>
  <si>
    <t xml:space="preserve">  湿地保护</t>
  </si>
  <si>
    <t>2130234</t>
  </si>
  <si>
    <t xml:space="preserve">  林业草原防灾减灾</t>
  </si>
  <si>
    <t>2130299</t>
  </si>
  <si>
    <t xml:space="preserve">  其他林业和草原支出</t>
  </si>
  <si>
    <t>21303</t>
  </si>
  <si>
    <t>水利</t>
  </si>
  <si>
    <t>2130301</t>
  </si>
  <si>
    <t>2130303</t>
  </si>
  <si>
    <t>2130304</t>
  </si>
  <si>
    <t xml:space="preserve">  水利行业业务管理</t>
  </si>
  <si>
    <t>2130305</t>
  </si>
  <si>
    <t xml:space="preserve">  水利工程建设</t>
  </si>
  <si>
    <t>2130306</t>
  </si>
  <si>
    <t xml:space="preserve">  水利工程运行与维护</t>
  </si>
  <si>
    <t>2130310</t>
  </si>
  <si>
    <t xml:space="preserve">  水土保持</t>
  </si>
  <si>
    <t>2130311</t>
  </si>
  <si>
    <t xml:space="preserve">  水资源节约管理与保护</t>
  </si>
  <si>
    <t>2130314</t>
  </si>
  <si>
    <t xml:space="preserve">  防汛</t>
  </si>
  <si>
    <t>2130316</t>
  </si>
  <si>
    <t xml:space="preserve">  农村水利</t>
  </si>
  <si>
    <t>2130319</t>
  </si>
  <si>
    <t xml:space="preserve">  江河湖库水系综合整治</t>
  </si>
  <si>
    <t>2130321</t>
  </si>
  <si>
    <t xml:space="preserve">  大中型水库移民后期扶持专项支出</t>
  </si>
  <si>
    <t>2130335</t>
  </si>
  <si>
    <t xml:space="preserve">  农村人畜饮水</t>
  </si>
  <si>
    <t>2130399</t>
  </si>
  <si>
    <t xml:space="preserve">  其他水利支出</t>
  </si>
  <si>
    <t>21305</t>
  </si>
  <si>
    <t>巩固脱贫衔接乡村振兴</t>
  </si>
  <si>
    <t>2130504</t>
  </si>
  <si>
    <t xml:space="preserve">  农村基础设施建设</t>
  </si>
  <si>
    <t>2130505</t>
  </si>
  <si>
    <t xml:space="preserve">  生产发展</t>
  </si>
  <si>
    <t>2130506</t>
  </si>
  <si>
    <t xml:space="preserve">  社会发展</t>
  </si>
  <si>
    <t>2130550</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</si>
  <si>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</si>
  <si>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</si>
  <si>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</si>
  <si>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</si>
  <si>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</si>
  <si>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</si>
  <si>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</si>
  <si>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</si>
  <si>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2130707</t>
  </si>
  <si>
    <t xml:space="preserve">  农村综合改革示范试点补助</t>
  </si>
  <si>
    <t>2130799</t>
  </si>
  <si>
    <t xml:space="preserve">  其他农村综合改革支出</t>
  </si>
  <si>
    <t>21308</t>
  </si>
  <si>
    <t>普惠金融发展支出</t>
  </si>
  <si>
    <t>2130804</t>
  </si>
  <si>
    <t xml:space="preserve">  创业担保贷款贴息及奖补</t>
  </si>
  <si>
    <t>2130899</t>
  </si>
  <si>
    <t xml:space="preserve">  其他普惠金融发展支出</t>
  </si>
  <si>
    <t>21399</t>
  </si>
  <si>
    <t>其他农林水支出</t>
  </si>
  <si>
    <t>2139999</t>
  </si>
  <si>
    <t xml:space="preserve">  其他农林水支出</t>
  </si>
  <si>
    <t>214</t>
  </si>
  <si>
    <t>21401</t>
  </si>
  <si>
    <t>公路水路运输</t>
  </si>
  <si>
    <t>2140101</t>
  </si>
  <si>
    <t>2140102</t>
  </si>
  <si>
    <t>2140103</t>
  </si>
  <si>
    <t>2140106</t>
  </si>
  <si>
    <t xml:space="preserve">  公路养护</t>
  </si>
  <si>
    <t>2140199</t>
  </si>
  <si>
    <t xml:space="preserve">  其他公路水路运输支出</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</si>
  <si>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</si>
  <si>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</si>
  <si>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</si>
  <si>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</si>
  <si>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</si>
  <si>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</si>
  <si>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</si>
  <si>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</si>
  <si>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2149999</t>
  </si>
  <si>
    <t xml:space="preserve">  其他交通运输支出</t>
  </si>
  <si>
    <t>215</t>
  </si>
  <si>
    <t>21505</t>
  </si>
  <si>
    <t>工业和信息产业监管</t>
  </si>
  <si>
    <t>2150501</t>
  </si>
  <si>
    <t>2150599</t>
  </si>
  <si>
    <t xml:space="preserve">  其他工业和信息产业监管支出</t>
  </si>
  <si>
    <t>21508</t>
  </si>
  <si>
    <t>支持中小企业发展和管理支出</t>
  </si>
  <si>
    <t>2150899</t>
  </si>
  <si>
    <t xml:space="preserve">  其他支持中小企业发展和管理支出</t>
  </si>
  <si>
    <t>21599</t>
  </si>
  <si>
    <t>其他资源勘探工业信息等支出</t>
  </si>
  <si>
    <t>2159999</t>
  </si>
  <si>
    <t xml:space="preserve">  其他资源勘探工业信息等支出</t>
  </si>
  <si>
    <t>216</t>
  </si>
  <si>
    <t>21602</t>
  </si>
  <si>
    <t>商业流通事务</t>
  </si>
  <si>
    <t>2160201</t>
  </si>
  <si>
    <t>2160299</t>
  </si>
  <si>
    <t xml:space="preserve">  其他商业流通事务支出</t>
  </si>
  <si>
    <t>21606</t>
  </si>
  <si>
    <t>涉外发展服务支出</t>
  </si>
  <si>
    <t>2160699</t>
  </si>
  <si>
    <t xml:space="preserve">  其他涉外发展服务支出</t>
  </si>
  <si>
    <t>220</t>
  </si>
  <si>
    <t>22001</t>
  </si>
  <si>
    <t>自然资源事务</t>
  </si>
  <si>
    <t>2200101</t>
  </si>
  <si>
    <t>2200150</t>
  </si>
  <si>
    <t>2200199</t>
  </si>
  <si>
    <t xml:space="preserve">  其他自然资源事务支出</t>
  </si>
  <si>
    <t>22005</t>
  </si>
  <si>
    <t>气象事务</t>
  </si>
  <si>
    <t>2200504</t>
  </si>
  <si>
    <t xml:space="preserve">  气象事业机构</t>
  </si>
  <si>
    <t>2200509</t>
  </si>
  <si>
    <t xml:space="preserve">  气象服务</t>
  </si>
  <si>
    <t>221</t>
  </si>
  <si>
    <t>22101</t>
  </si>
  <si>
    <t>保障性安居工程支出</t>
  </si>
  <si>
    <t>2210101</t>
  </si>
  <si>
    <t xml:space="preserve">  廉租住房</t>
  </si>
  <si>
    <t>2210105</t>
  </si>
  <si>
    <t xml:space="preserve">  农村危房改造</t>
  </si>
  <si>
    <t>2210108</t>
  </si>
  <si>
    <t xml:space="preserve">  老旧小区改造</t>
  </si>
  <si>
    <t>2210199</t>
  </si>
  <si>
    <t xml:space="preserve">  其他保障性安居工程支出</t>
  </si>
  <si>
    <t>22102</t>
  </si>
  <si>
    <t>住房改革支出</t>
  </si>
  <si>
    <t>2210201</t>
  </si>
  <si>
    <t>222</t>
  </si>
  <si>
    <t>22201</t>
  </si>
  <si>
    <t>粮油物资事务</t>
  </si>
  <si>
    <t>2220199</t>
  </si>
  <si>
    <t xml:space="preserve">  其他粮油物资事务支出</t>
  </si>
  <si>
    <t>224</t>
  </si>
  <si>
    <t>22401</t>
  </si>
  <si>
    <t>应急管理事务</t>
  </si>
  <si>
    <t>2240101</t>
  </si>
  <si>
    <t>2240104</t>
  </si>
  <si>
    <t xml:space="preserve">  灾害风险防治</t>
  </si>
  <si>
    <t>2240106</t>
  </si>
  <si>
    <t xml:space="preserve">  安全监管</t>
  </si>
  <si>
    <t>2240108</t>
  </si>
  <si>
    <t xml:space="preserve">  应急救援</t>
  </si>
  <si>
    <t>2240150</t>
  </si>
  <si>
    <t>22402</t>
  </si>
  <si>
    <t>消防救援事务</t>
  </si>
  <si>
    <t>2240204</t>
  </si>
  <si>
    <t xml:space="preserve">  消防应急救援</t>
  </si>
  <si>
    <t>22406</t>
  </si>
  <si>
    <t>自然灾害防治</t>
  </si>
  <si>
    <t>2240699</t>
  </si>
  <si>
    <t xml:space="preserve">  其他自然灾害防治支出</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</si>
  <si>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</si>
  <si>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</si>
  <si>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</si>
  <si>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</si>
  <si>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</si>
  <si>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</si>
  <si>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</si>
  <si>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</si>
  <si>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229</t>
  </si>
  <si>
    <t>22999</t>
  </si>
  <si>
    <t>2299999</t>
  </si>
  <si>
    <t>232</t>
  </si>
  <si>
    <t>23203</t>
  </si>
  <si>
    <t>地方政府一般债务付息支出</t>
  </si>
  <si>
    <t>2320301</t>
  </si>
  <si>
    <t xml:space="preserve">  地方政府一般债券付息支出</t>
  </si>
  <si>
    <t>2150805</t>
  </si>
  <si>
    <t xml:space="preserve">  中小企业发展专项</t>
  </si>
  <si>
    <t>217</t>
  </si>
  <si>
    <t>21799</t>
  </si>
  <si>
    <t>其他金融支出</t>
  </si>
  <si>
    <t>2179999</t>
  </si>
  <si>
    <t xml:space="preserve">  其他金融支出</t>
  </si>
  <si>
    <t>2200106</t>
  </si>
  <si>
    <t xml:space="preserve">  自然资源利用与保护</t>
  </si>
  <si>
    <t>2210103</t>
  </si>
  <si>
    <t xml:space="preserve">  棚户区改造</t>
  </si>
  <si>
    <t>2210106</t>
  </si>
  <si>
    <t xml:space="preserve">  公共租赁住房</t>
  </si>
  <si>
    <t>2220112</t>
  </si>
  <si>
    <t xml:space="preserve">  粮食财务挂账利息补贴</t>
  </si>
  <si>
    <t>2220150</t>
  </si>
  <si>
    <t>2240102</t>
  </si>
  <si>
    <t>2240109</t>
  </si>
  <si>
    <t xml:space="preserve">  应急管理</t>
  </si>
  <si>
    <t>消防事务</t>
  </si>
  <si>
    <t>2240201</t>
  </si>
  <si>
    <t>2240299</t>
  </si>
  <si>
    <t xml:space="preserve">  其他消防事务支出</t>
  </si>
  <si>
    <t>2240704</t>
  </si>
  <si>
    <t xml:space="preserve">  自然灾害灾后重建补助</t>
  </si>
  <si>
    <t>233</t>
  </si>
  <si>
    <t>23303</t>
  </si>
  <si>
    <t>地方政府一般债务费用支出</t>
  </si>
  <si>
    <t>2330301</t>
  </si>
  <si>
    <t>2022年台安县本级政府性基金预算支出决算功能分类决算表</t>
  </si>
  <si>
    <t>20707</t>
  </si>
  <si>
    <t>国家电影事业发展专项资金安排的支出</t>
  </si>
  <si>
    <t>2070799</t>
  </si>
  <si>
    <t xml:space="preserve">  其他国家电影事业发展专项资金支出</t>
  </si>
  <si>
    <t>20822</t>
  </si>
  <si>
    <t>大中型水库移民后期扶持基金支出</t>
  </si>
  <si>
    <t>2082201</t>
  </si>
  <si>
    <t xml:space="preserve">  移民补助</t>
  </si>
  <si>
    <t>2082202</t>
  </si>
  <si>
    <t xml:space="preserve">  基础设施建设和经济发展</t>
  </si>
  <si>
    <t>21208</t>
  </si>
  <si>
    <t>国有土地使用权出让收入安排的支出</t>
  </si>
  <si>
    <t>2120801</t>
  </si>
  <si>
    <t xml:space="preserve">  征地和拆迁补偿支出</t>
  </si>
  <si>
    <t>2120804</t>
  </si>
  <si>
    <t xml:space="preserve">  农村基础设施建设支出</t>
  </si>
  <si>
    <t>2120811</t>
  </si>
  <si>
    <t xml:space="preserve">  公共租赁住房支出</t>
  </si>
  <si>
    <t>2120814</t>
  </si>
  <si>
    <t xml:space="preserve">  农业生产发展支出</t>
  </si>
  <si>
    <t>2120816</t>
  </si>
  <si>
    <t xml:space="preserve">  农业农村生态环境支出</t>
  </si>
  <si>
    <t>21214</t>
  </si>
  <si>
    <t>污水处理费安排的支出</t>
  </si>
  <si>
    <t>2121401</t>
  </si>
  <si>
    <t xml:space="preserve">  污水处理设施建设和运营</t>
  </si>
  <si>
    <t>2121499</t>
  </si>
  <si>
    <t xml:space="preserve">  其他污水处理费安排的支出</t>
  </si>
  <si>
    <t>21369</t>
  </si>
  <si>
    <t>国家重大水利工程建设基金安排的支出</t>
  </si>
  <si>
    <t>2136903</t>
  </si>
  <si>
    <t xml:space="preserve">  地方重大水利工程建设</t>
  </si>
  <si>
    <t>22960</t>
  </si>
  <si>
    <t>2296002</t>
  </si>
  <si>
    <t xml:space="preserve">  用于社会福利的彩票公益金支出</t>
  </si>
  <si>
    <t>2296003</t>
  </si>
  <si>
    <t xml:space="preserve">  用于体育事业的彩票公益金支出</t>
  </si>
  <si>
    <t>2296006</t>
  </si>
  <si>
    <t xml:space="preserve">  用于残疾人事业的彩票公益金支出</t>
  </si>
  <si>
    <t>23204</t>
  </si>
  <si>
    <t>地方政府专项债务付息支出</t>
  </si>
  <si>
    <t>2320411</t>
  </si>
  <si>
    <t xml:space="preserve">  国有土地使用权出让金债务付息支出</t>
  </si>
  <si>
    <t>2320498</t>
  </si>
  <si>
    <t xml:space="preserve">  其他地方自行试点项目收益专项债券付息支出</t>
  </si>
  <si>
    <t>234</t>
  </si>
  <si>
    <t>23402</t>
  </si>
  <si>
    <t>抗疫相关支出</t>
  </si>
  <si>
    <t>2340299</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</si>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</sst>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indexed="8"/>
      <name val="黑体"/>
      <charset val="134"/>
    </font>
    <font>
      <sz val="10"/>
      <color indexed="8"/>
      <name val="Arial"/>
      <charset val="134"/>
    </font>
    <font>
      <sz val="10"/>
      <color indexed="8"/>
      <name val="宋体"/>
      <charset val="134"/>
    </font>
    <font>
      <sz val="11"/>
      <color indexed="8"/>
      <name val="宋体"/>
      <charset val="134"/>
    </font>
    <font>
      <sz val="11"/>
      <color indexed="8"/>
      <name val="宋体"/>
      <family val="2"/>
      <charset val="0"/>
    </font>
    <font>
      <sz val="11"/>
      <color rgb="FF000000"/>
      <name val="宋体"/>
      <charset val="134"/>
    </font>
    <font>
      <sz val="11"/>
      <name val="宋体"/>
      <charset val="134"/>
    </font>
    <font>
      <b/>
      <sz val="18"/>
      <name val="宋体"/>
      <charset val="134"/>
    </font>
    <font>
      <sz val="10"/>
      <name val="宋体"/>
      <charset val="134"/>
    </font>
    <font>
      <b/>
      <sz val="10"/>
      <name val="宋体"/>
      <charset val="134"/>
    </font>
    <font>
      <sz val="10"/>
      <color rgb="FFFF0000"/>
      <name val="宋体"/>
      <charset val="134"/>
    </font>
    <font>
      <b/>
      <sz val="16"/>
      <name val="宋体"/>
      <charset val="134"/>
    </font>
    <font>
      <sz val="12"/>
      <name val="宋体"/>
      <charset val="134"/>
    </font>
    <font>
      <b/>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FFFFFF"/>
        <bgColor indexed="64"/>
      </patternFill>
    </fill>
    <fill>
      <patternFill patternType="solid">
        <fgColor theme="0"/>
        <bgColor indexed="9"/>
      </patternFill>
    </fill>
    <fill>
      <patternFill patternType="solid">
        <fgColor theme="0"/>
        <bgColor indexed="64"/>
      </patternFill>
    </fill>
    <fill>
      <patternFill patternType="solid">
        <fgColor indexed="9"/>
        <bgColor indexed="64"/>
      </patternFill>
    </fill>
    <fill>
      <patternFill patternType="mediumGray">
        <fgColor indexed="9"/>
        <bgColor theme="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6" applyNumberFormat="0" applyFont="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18" fillId="14" borderId="0" applyNumberFormat="0" applyBorder="0" applyAlignment="0" applyProtection="0">
      <alignment vertical="center"/>
    </xf>
    <xf numFmtId="0" fontId="21" fillId="0" borderId="18" applyNumberFormat="0" applyFill="0" applyAlignment="0" applyProtection="0">
      <alignment vertical="center"/>
    </xf>
    <xf numFmtId="0" fontId="18" fillId="15" borderId="0" applyNumberFormat="0" applyBorder="0" applyAlignment="0" applyProtection="0">
      <alignment vertical="center"/>
    </xf>
    <xf numFmtId="0" fontId="27" fillId="16" borderId="19" applyNumberFormat="0" applyAlignment="0" applyProtection="0">
      <alignment vertical="center"/>
    </xf>
    <xf numFmtId="0" fontId="28" fillId="16" borderId="15" applyNumberFormat="0" applyAlignment="0" applyProtection="0">
      <alignment vertical="center"/>
    </xf>
    <xf numFmtId="0" fontId="29" fillId="17" borderId="20" applyNumberFormat="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30" fillId="0" borderId="21" applyNumberFormat="0" applyFill="0" applyAlignment="0" applyProtection="0">
      <alignment vertical="center"/>
    </xf>
    <xf numFmtId="0" fontId="2" fillId="0" borderId="0"/>
    <xf numFmtId="0" fontId="31" fillId="0" borderId="22"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5" fillId="36" borderId="0" applyNumberFormat="0" applyBorder="0" applyAlignment="0" applyProtection="0">
      <alignment vertical="center"/>
    </xf>
    <xf numFmtId="0" fontId="18" fillId="37" borderId="0" applyNumberFormat="0" applyBorder="0" applyAlignment="0" applyProtection="0">
      <alignment vertical="center"/>
    </xf>
    <xf numFmtId="0" fontId="0" fillId="0" borderId="0">
      <alignment vertical="center"/>
    </xf>
  </cellStyleXfs>
  <cellXfs count="109">
    <xf numFmtId="0" fontId="0" fillId="0" borderId="0" xfId="0">
      <alignment vertical="center"/>
    </xf>
    <xf numFmtId="0" fontId="0" fillId="0" borderId="0" xfId="0" applyFont="1" applyFill="1" applyAlignment="1">
      <alignment vertical="center"/>
    </xf>
    <xf numFmtId="0" fontId="1" fillId="0" borderId="0" xfId="30" applyFont="1" applyAlignment="1">
      <alignment horizontal="center"/>
    </xf>
    <xf numFmtId="0" fontId="2" fillId="0" borderId="0" xfId="30"/>
    <xf numFmtId="0" fontId="3" fillId="0" borderId="0" xfId="30" applyFont="1"/>
    <xf numFmtId="0" fontId="4" fillId="0" borderId="1" xfId="30" applyFont="1" applyFill="1" applyBorder="1" applyAlignment="1">
      <alignment horizontal="center" vertical="center" wrapText="1" shrinkToFit="1"/>
    </xf>
    <xf numFmtId="0" fontId="4" fillId="0" borderId="2" xfId="30" applyFont="1" applyFill="1" applyBorder="1" applyAlignment="1">
      <alignment horizontal="center" vertical="center" wrapText="1" shrinkToFit="1"/>
    </xf>
    <xf numFmtId="0" fontId="4" fillId="0" borderId="3" xfId="30" applyFont="1" applyFill="1" applyBorder="1" applyAlignment="1">
      <alignment horizontal="center" vertical="center" wrapText="1" shrinkToFit="1"/>
    </xf>
    <xf numFmtId="0" fontId="4" fillId="0" borderId="4" xfId="30" applyFont="1" applyFill="1" applyBorder="1" applyAlignment="1">
      <alignment horizontal="center" vertical="center" wrapText="1" shrinkToFit="1"/>
    </xf>
    <xf numFmtId="4" fontId="4" fillId="0" borderId="4" xfId="30" applyNumberFormat="1" applyFont="1" applyFill="1" applyBorder="1" applyAlignment="1">
      <alignment horizontal="righ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4" fontId="5" fillId="0" borderId="6" xfId="0" applyNumberFormat="1" applyFont="1" applyFill="1" applyBorder="1" applyAlignment="1">
      <alignment horizontal="righ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4" fontId="5" fillId="0" borderId="8" xfId="0" applyNumberFormat="1" applyFont="1" applyFill="1" applyBorder="1" applyAlignment="1">
      <alignment horizontal="right" vertical="center" shrinkToFit="1"/>
    </xf>
    <xf numFmtId="0" fontId="3" fillId="0" borderId="1" xfId="30" applyFont="1" applyBorder="1" applyAlignment="1">
      <alignment horizontal="center"/>
    </xf>
    <xf numFmtId="0" fontId="2" fillId="0" borderId="2" xfId="30" applyBorder="1" applyAlignment="1">
      <alignment horizontal="center"/>
    </xf>
    <xf numFmtId="0" fontId="2" fillId="0" borderId="3" xfId="30" applyBorder="1" applyAlignment="1">
      <alignment horizontal="center"/>
    </xf>
    <xf numFmtId="0" fontId="2" fillId="0" borderId="1" xfId="30" applyBorder="1"/>
    <xf numFmtId="4" fontId="6" fillId="2" borderId="4" xfId="0" applyNumberFormat="1" applyFont="1" applyFill="1" applyBorder="1" applyAlignment="1">
      <alignment horizontal="right"/>
    </xf>
    <xf numFmtId="0" fontId="0" fillId="0" borderId="0" xfId="0" applyFont="1" applyFill="1" applyAlignment="1"/>
    <xf numFmtId="0" fontId="1" fillId="0" borderId="0" xfId="0" applyFont="1" applyFill="1" applyAlignment="1">
      <alignment horizontal="center"/>
    </xf>
    <xf numFmtId="0" fontId="4" fillId="0" borderId="4"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4" fontId="6" fillId="2" borderId="3" xfId="0" applyNumberFormat="1" applyFont="1" applyFill="1" applyBorder="1" applyAlignment="1">
      <alignment horizontal="right" vertical="center"/>
    </xf>
    <xf numFmtId="0" fontId="5"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4" fontId="4" fillId="0" borderId="8" xfId="0" applyNumberFormat="1" applyFont="1" applyFill="1" applyBorder="1" applyAlignment="1">
      <alignment horizontal="right" vertical="center" shrinkToFit="1"/>
    </xf>
    <xf numFmtId="0" fontId="0" fillId="4" borderId="0" xfId="0" applyFill="1" applyAlignment="1"/>
    <xf numFmtId="0" fontId="8" fillId="4" borderId="0" xfId="50" applyNumberFormat="1" applyFont="1" applyFill="1" applyAlignment="1" applyProtection="1">
      <alignment horizontal="center" vertical="center"/>
    </xf>
    <xf numFmtId="0" fontId="9" fillId="4" borderId="0" xfId="50" applyNumberFormat="1" applyFont="1" applyFill="1" applyAlignment="1" applyProtection="1">
      <alignment horizontal="right" vertical="center"/>
    </xf>
    <xf numFmtId="0" fontId="10" fillId="4" borderId="4" xfId="0" applyNumberFormat="1" applyFont="1" applyFill="1" applyBorder="1" applyAlignment="1" applyProtection="1">
      <alignment horizontal="center" vertical="center"/>
    </xf>
    <xf numFmtId="3" fontId="9" fillId="4" borderId="4" xfId="0" applyNumberFormat="1" applyFont="1" applyFill="1" applyBorder="1" applyAlignment="1" applyProtection="1">
      <alignment horizontal="right" vertical="center"/>
    </xf>
    <xf numFmtId="0" fontId="10" fillId="4" borderId="4" xfId="0" applyNumberFormat="1" applyFont="1" applyFill="1" applyBorder="1" applyAlignment="1" applyProtection="1">
      <alignment vertical="center"/>
    </xf>
    <xf numFmtId="0" fontId="9" fillId="4" borderId="4" xfId="0" applyNumberFormat="1" applyFont="1" applyFill="1" applyBorder="1" applyAlignment="1" applyProtection="1">
      <alignment vertical="center"/>
    </xf>
    <xf numFmtId="3" fontId="11" fillId="4" borderId="4" xfId="0" applyNumberFormat="1" applyFont="1" applyFill="1" applyBorder="1" applyAlignment="1" applyProtection="1">
      <alignment horizontal="right" vertical="center"/>
    </xf>
    <xf numFmtId="0" fontId="10" fillId="4" borderId="4" xfId="0" applyNumberFormat="1" applyFont="1" applyFill="1" applyBorder="1" applyAlignment="1" applyProtection="1">
      <alignment horizontal="left" vertical="center"/>
    </xf>
    <xf numFmtId="0" fontId="9" fillId="4" borderId="4" xfId="0" applyNumberFormat="1" applyFont="1" applyFill="1" applyBorder="1" applyAlignment="1" applyProtection="1">
      <alignment horizontal="left" vertical="center"/>
    </xf>
    <xf numFmtId="0" fontId="12" fillId="4" borderId="0" xfId="50" applyNumberFormat="1" applyFont="1" applyFill="1" applyAlignment="1" applyProtection="1">
      <alignment horizontal="center" vertical="center"/>
    </xf>
    <xf numFmtId="3" fontId="9" fillId="4" borderId="9" xfId="0" applyNumberFormat="1" applyFont="1" applyFill="1" applyBorder="1" applyAlignment="1" applyProtection="1">
      <alignment horizontal="right" vertical="center"/>
    </xf>
    <xf numFmtId="0" fontId="9" fillId="4" borderId="1" xfId="0" applyNumberFormat="1" applyFont="1" applyFill="1" applyBorder="1" applyAlignment="1" applyProtection="1">
      <alignment horizontal="left" vertical="center"/>
    </xf>
    <xf numFmtId="3" fontId="9" fillId="4" borderId="10" xfId="0" applyNumberFormat="1" applyFont="1" applyFill="1" applyBorder="1" applyAlignment="1" applyProtection="1">
      <alignment horizontal="right" vertical="center"/>
    </xf>
    <xf numFmtId="0" fontId="0" fillId="0" borderId="0" xfId="0" applyAlignment="1"/>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right" vertical="center"/>
    </xf>
    <xf numFmtId="0" fontId="9" fillId="4" borderId="4" xfId="0" applyNumberFormat="1" applyFont="1" applyFill="1" applyBorder="1" applyAlignment="1" applyProtection="1">
      <alignment horizontal="center" vertical="center"/>
    </xf>
    <xf numFmtId="0" fontId="9" fillId="4" borderId="4" xfId="0" applyNumberFormat="1" applyFont="1" applyFill="1" applyBorder="1" applyAlignment="1" applyProtection="1">
      <alignment horizontal="center" vertical="center" wrapText="1"/>
    </xf>
    <xf numFmtId="0" fontId="8" fillId="4" borderId="0" xfId="0" applyNumberFormat="1" applyFont="1" applyFill="1" applyAlignment="1" applyProtection="1">
      <alignment horizontal="center" vertical="center"/>
    </xf>
    <xf numFmtId="0" fontId="9" fillId="4" borderId="0" xfId="0" applyNumberFormat="1" applyFont="1" applyFill="1" applyAlignment="1" applyProtection="1">
      <alignment horizontal="right" vertical="center"/>
    </xf>
    <xf numFmtId="0" fontId="13" fillId="0" borderId="0" xfId="0" applyFont="1" applyAlignment="1"/>
    <xf numFmtId="0" fontId="9" fillId="4" borderId="11" xfId="50" applyNumberFormat="1" applyFont="1" applyFill="1" applyBorder="1" applyAlignment="1" applyProtection="1">
      <alignment horizontal="left" vertical="center"/>
    </xf>
    <xf numFmtId="0" fontId="13" fillId="4" borderId="0" xfId="0" applyFont="1" applyFill="1" applyAlignment="1"/>
    <xf numFmtId="0" fontId="9" fillId="0" borderId="11" xfId="0" applyNumberFormat="1" applyFont="1" applyFill="1" applyBorder="1" applyAlignment="1" applyProtection="1">
      <alignment horizontal="center" vertical="center"/>
    </xf>
    <xf numFmtId="0" fontId="9" fillId="4" borderId="0" xfId="0" applyFont="1" applyFill="1" applyAlignment="1">
      <alignment horizontal="center" vertical="center"/>
    </xf>
    <xf numFmtId="0" fontId="9" fillId="4" borderId="0" xfId="50" applyNumberFormat="1" applyFont="1" applyFill="1" applyAlignment="1" applyProtection="1">
      <alignment horizontal="center" vertical="center"/>
    </xf>
    <xf numFmtId="0" fontId="9" fillId="4" borderId="11" xfId="50" applyNumberFormat="1" applyFont="1" applyFill="1" applyBorder="1" applyAlignment="1" applyProtection="1">
      <alignment vertical="center"/>
    </xf>
    <xf numFmtId="0" fontId="9" fillId="4" borderId="10" xfId="0" applyNumberFormat="1" applyFont="1" applyFill="1" applyBorder="1" applyAlignment="1" applyProtection="1">
      <alignment horizontal="center" vertical="center"/>
    </xf>
    <xf numFmtId="0" fontId="9" fillId="4" borderId="0" xfId="0" applyNumberFormat="1" applyFont="1" applyFill="1" applyAlignment="1" applyProtection="1">
      <alignment horizontal="center" vertical="center"/>
    </xf>
    <xf numFmtId="0" fontId="13" fillId="4" borderId="0" xfId="0" applyNumberFormat="1" applyFont="1" applyFill="1" applyAlignment="1" applyProtection="1"/>
    <xf numFmtId="0" fontId="9" fillId="0" borderId="0" xfId="0" applyFont="1" applyAlignment="1">
      <alignment horizontal="center" vertical="center"/>
    </xf>
    <xf numFmtId="0" fontId="9" fillId="0" borderId="0" xfId="0" applyNumberFormat="1" applyFont="1" applyFill="1" applyAlignment="1" applyProtection="1">
      <alignment horizontal="center" vertical="center"/>
    </xf>
    <xf numFmtId="0" fontId="9" fillId="5" borderId="11" xfId="0" applyNumberFormat="1" applyFont="1" applyFill="1" applyBorder="1" applyAlignment="1" applyProtection="1">
      <alignment horizontal="center" vertical="center"/>
    </xf>
    <xf numFmtId="0" fontId="9" fillId="5" borderId="0" xfId="0" applyNumberFormat="1" applyFont="1" applyFill="1" applyAlignment="1" applyProtection="1">
      <alignment horizontal="center" vertical="center"/>
    </xf>
    <xf numFmtId="0" fontId="13" fillId="0" borderId="0" xfId="0" applyNumberFormat="1" applyFont="1" applyFill="1" applyAlignment="1" applyProtection="1"/>
    <xf numFmtId="0" fontId="9" fillId="5"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8" fillId="5" borderId="0" xfId="0" applyNumberFormat="1" applyFont="1" applyFill="1" applyAlignment="1" applyProtection="1">
      <alignment horizontal="center" vertical="center"/>
    </xf>
    <xf numFmtId="0" fontId="9" fillId="4" borderId="1" xfId="0" applyNumberFormat="1" applyFont="1" applyFill="1" applyBorder="1" applyAlignment="1" applyProtection="1">
      <alignment vertical="center"/>
    </xf>
    <xf numFmtId="3" fontId="9" fillId="6" borderId="4" xfId="0" applyNumberFormat="1" applyFont="1" applyFill="1" applyBorder="1" applyAlignment="1" applyProtection="1">
      <alignment horizontal="right" vertical="center"/>
    </xf>
    <xf numFmtId="0" fontId="9" fillId="4" borderId="3" xfId="0" applyNumberFormat="1" applyFont="1" applyFill="1" applyBorder="1" applyAlignment="1" applyProtection="1">
      <alignment vertical="center"/>
    </xf>
    <xf numFmtId="0" fontId="9" fillId="4" borderId="4" xfId="0" applyNumberFormat="1" applyFont="1" applyFill="1" applyBorder="1" applyAlignment="1" applyProtection="1">
      <alignment horizontal="right" vertical="center"/>
    </xf>
    <xf numFmtId="0" fontId="0" fillId="4" borderId="10" xfId="0" applyNumberFormat="1" applyFont="1" applyFill="1" applyBorder="1" applyAlignment="1" applyProtection="1"/>
    <xf numFmtId="0" fontId="0" fillId="4" borderId="4" xfId="0" applyNumberFormat="1" applyFont="1" applyFill="1" applyBorder="1" applyAlignment="1" applyProtection="1"/>
    <xf numFmtId="0" fontId="0" fillId="4" borderId="0" xfId="0" applyFill="1">
      <alignment vertical="center"/>
    </xf>
    <xf numFmtId="0" fontId="14" fillId="4" borderId="0" xfId="0" applyFont="1" applyFill="1" applyAlignment="1">
      <alignment horizontal="center" vertical="center"/>
    </xf>
    <xf numFmtId="0" fontId="0" fillId="4" borderId="0" xfId="0" applyFill="1" applyAlignment="1">
      <alignment horizontal="right" vertical="center"/>
    </xf>
    <xf numFmtId="0" fontId="9" fillId="4" borderId="0" xfId="0" applyNumberFormat="1" applyFont="1" applyFill="1" applyAlignment="1" applyProtection="1">
      <alignment vertical="center"/>
    </xf>
    <xf numFmtId="0" fontId="9" fillId="4" borderId="9" xfId="0" applyNumberFormat="1" applyFont="1" applyFill="1" applyBorder="1" applyAlignment="1" applyProtection="1">
      <alignment horizontal="center" vertical="center"/>
    </xf>
    <xf numFmtId="0" fontId="9" fillId="4" borderId="12" xfId="0" applyNumberFormat="1" applyFont="1" applyFill="1" applyBorder="1" applyAlignment="1" applyProtection="1">
      <alignment horizontal="left" vertical="center"/>
    </xf>
    <xf numFmtId="0" fontId="13" fillId="4" borderId="0" xfId="0" applyNumberFormat="1" applyFont="1" applyFill="1" applyAlignment="1" applyProtection="1">
      <alignment vertical="center"/>
    </xf>
    <xf numFmtId="0" fontId="9" fillId="5" borderId="4" xfId="0" applyNumberFormat="1" applyFont="1" applyFill="1" applyBorder="1" applyAlignment="1" applyProtection="1">
      <alignment horizontal="center" vertical="center"/>
    </xf>
    <xf numFmtId="0" fontId="9" fillId="5" borderId="4" xfId="0" applyNumberFormat="1" applyFont="1" applyFill="1" applyBorder="1" applyAlignment="1" applyProtection="1">
      <alignment horizontal="left" vertical="center"/>
    </xf>
    <xf numFmtId="3" fontId="9" fillId="5" borderId="4" xfId="0" applyNumberFormat="1" applyFont="1" applyFill="1" applyBorder="1" applyAlignment="1" applyProtection="1">
      <alignment horizontal="right" vertical="center"/>
    </xf>
    <xf numFmtId="3" fontId="0" fillId="0" borderId="0" xfId="0" applyNumberFormat="1">
      <alignment vertical="center"/>
    </xf>
    <xf numFmtId="0" fontId="9" fillId="4" borderId="2" xfId="0" applyNumberFormat="1" applyFont="1" applyFill="1" applyBorder="1" applyAlignment="1" applyProtection="1">
      <alignment horizontal="left" vertical="center"/>
    </xf>
    <xf numFmtId="0" fontId="9" fillId="4" borderId="13" xfId="0" applyNumberFormat="1" applyFont="1" applyFill="1" applyBorder="1" applyAlignment="1" applyProtection="1">
      <alignment horizontal="left" vertical="center"/>
    </xf>
    <xf numFmtId="3" fontId="9" fillId="4" borderId="1" xfId="0" applyNumberFormat="1" applyFont="1" applyFill="1" applyBorder="1" applyAlignment="1" applyProtection="1">
      <alignment horizontal="right" vertical="center"/>
    </xf>
    <xf numFmtId="3" fontId="9" fillId="4" borderId="14" xfId="0" applyNumberFormat="1" applyFont="1" applyFill="1" applyBorder="1" applyAlignment="1" applyProtection="1">
      <alignment horizontal="right" vertical="center"/>
    </xf>
    <xf numFmtId="0" fontId="9" fillId="4" borderId="11" xfId="0" applyNumberFormat="1" applyFont="1" applyFill="1" applyBorder="1" applyAlignment="1" applyProtection="1">
      <alignment horizontal="left" vertical="center"/>
    </xf>
    <xf numFmtId="0" fontId="9" fillId="4" borderId="2" xfId="0" applyNumberFormat="1" applyFont="1" applyFill="1" applyBorder="1" applyAlignment="1" applyProtection="1">
      <alignment vertical="center"/>
    </xf>
    <xf numFmtId="0" fontId="13" fillId="4" borderId="3" xfId="0" applyNumberFormat="1" applyFont="1" applyFill="1" applyBorder="1" applyAlignment="1" applyProtection="1"/>
    <xf numFmtId="0" fontId="0" fillId="4" borderId="0" xfId="0" applyFill="1" applyAlignment="1">
      <alignment wrapText="1"/>
    </xf>
    <xf numFmtId="0" fontId="12" fillId="4" borderId="0" xfId="0" applyNumberFormat="1" applyFont="1" applyFill="1" applyAlignment="1" applyProtection="1">
      <alignment horizontal="center" vertical="center"/>
    </xf>
    <xf numFmtId="0" fontId="9" fillId="4" borderId="0" xfId="0" applyFont="1" applyFill="1" applyAlignment="1">
      <alignment vertical="center"/>
    </xf>
    <xf numFmtId="0" fontId="13" fillId="4" borderId="0" xfId="0" applyFont="1" applyFill="1" applyAlignment="1">
      <alignment horizontal="center" vertical="center"/>
    </xf>
    <xf numFmtId="0" fontId="9" fillId="4" borderId="0" xfId="0" applyFont="1" applyFill="1" applyAlignment="1">
      <alignment horizontal="right" vertical="center"/>
    </xf>
    <xf numFmtId="0" fontId="10" fillId="4" borderId="4" xfId="0" applyNumberFormat="1" applyFont="1" applyFill="1" applyBorder="1" applyAlignment="1" applyProtection="1">
      <alignment horizontal="center" vertical="center" wrapText="1"/>
    </xf>
    <xf numFmtId="0" fontId="10" fillId="4" borderId="9" xfId="0" applyNumberFormat="1" applyFont="1" applyFill="1" applyBorder="1" applyAlignment="1" applyProtection="1">
      <alignment horizontal="center" vertical="center" wrapText="1"/>
    </xf>
    <xf numFmtId="0" fontId="10" fillId="4" borderId="10" xfId="0" applyNumberFormat="1" applyFont="1" applyFill="1" applyBorder="1" applyAlignment="1" applyProtection="1">
      <alignment horizontal="center" vertical="center" wrapText="1"/>
    </xf>
    <xf numFmtId="0" fontId="10" fillId="4" borderId="1" xfId="0" applyNumberFormat="1" applyFont="1" applyFill="1" applyBorder="1" applyAlignment="1" applyProtection="1">
      <alignment horizontal="center" vertical="center"/>
    </xf>
    <xf numFmtId="0" fontId="10" fillId="4" borderId="1" xfId="0" applyNumberFormat="1" applyFont="1" applyFill="1" applyBorder="1" applyAlignment="1" applyProtection="1">
      <alignment horizontal="left" vertical="center"/>
    </xf>
    <xf numFmtId="3" fontId="9" fillId="4" borderId="3" xfId="0" applyNumberFormat="1" applyFont="1" applyFill="1" applyBorder="1" applyAlignment="1" applyProtection="1">
      <alignment horizontal="right" vertical="center"/>
    </xf>
    <xf numFmtId="0" fontId="0" fillId="0" borderId="0" xfId="0" applyAlignment="1">
      <alignment wrapText="1"/>
    </xf>
    <xf numFmtId="0" fontId="13" fillId="4" borderId="4" xfId="0" applyNumberFormat="1" applyFont="1" applyFill="1" applyBorder="1" applyAlignment="1" applyProtection="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3.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88;&#23433;&#21439;2022&#24180;&#24635;&#20915;&#31639;%20&#20462;&#25913;%204.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36130;&#25919;&#23616;2022&#24180;&#20915;&#31639;&#20844;&#24320;&#65288;&#20844;&#24320;&#23450;&#31295;&#65289;\&#21439;&#26412;&#32423;&#19968;&#33324;&#20844;&#20849;&#39044;&#31639;&#25903;&#209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36130;&#25919;&#23616;2022&#24180;&#20915;&#31639;&#20844;&#24320;&#65288;&#20844;&#24320;&#23450;&#31295;&#65289;\&#21439;&#26412;&#32423;&#25919;&#24220;&#24615;&#22522;&#37329;&#25903;&#2098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38660</v>
          </cell>
        </row>
        <row r="6">
          <cell r="O6">
            <v>51283</v>
          </cell>
        </row>
        <row r="6">
          <cell r="Y6">
            <v>0</v>
          </cell>
        </row>
        <row r="7">
          <cell r="D7">
            <v>0</v>
          </cell>
        </row>
        <row r="7">
          <cell r="P7">
            <v>0</v>
          </cell>
        </row>
        <row r="8">
          <cell r="D8">
            <v>16</v>
          </cell>
        </row>
        <row r="8">
          <cell r="P8">
            <v>0</v>
          </cell>
        </row>
        <row r="9">
          <cell r="D9">
            <v>0</v>
          </cell>
        </row>
        <row r="9">
          <cell r="P9">
            <v>0</v>
          </cell>
        </row>
        <row r="10">
          <cell r="D10">
            <v>498</v>
          </cell>
        </row>
        <row r="10">
          <cell r="P10">
            <v>0</v>
          </cell>
        </row>
        <row r="11">
          <cell r="D11">
            <v>0</v>
          </cell>
        </row>
        <row r="11">
          <cell r="P11">
            <v>0</v>
          </cell>
        </row>
        <row r="12">
          <cell r="D12">
            <v>0</v>
          </cell>
        </row>
        <row r="12">
          <cell r="P12">
            <v>0</v>
          </cell>
        </row>
        <row r="13">
          <cell r="D13">
            <v>0</v>
          </cell>
        </row>
        <row r="13">
          <cell r="P13">
            <v>0</v>
          </cell>
        </row>
        <row r="14">
          <cell r="D14">
            <v>771</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29</v>
          </cell>
        </row>
        <row r="26">
          <cell r="P26">
            <v>0</v>
          </cell>
        </row>
        <row r="27">
          <cell r="D27">
            <v>0</v>
          </cell>
        </row>
        <row r="27">
          <cell r="P27">
            <v>0</v>
          </cell>
        </row>
        <row r="30">
          <cell r="D30">
            <v>0</v>
          </cell>
        </row>
        <row r="30">
          <cell r="P30">
            <v>0</v>
          </cell>
        </row>
        <row r="31">
          <cell r="D31">
            <v>726</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08 一般公共预算财政拨款支出决算明细表"/>
      <sheetName val="HIDDENSHEETNAME"/>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Z10 政府性基金预算财政拨款支出决算明细表"/>
      <sheetName val="HIDDENSHEETNAME"/>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E23" sqref="E23"/>
    </sheetView>
  </sheetViews>
  <sheetFormatPr defaultColWidth="9" defaultRowHeight="15.6" outlineLevelCol="3"/>
  <cols>
    <col min="1" max="1" width="29" style="56" customWidth="1"/>
    <col min="2" max="2" width="15.1111111111111" style="56" customWidth="1"/>
    <col min="3" max="3" width="21.3333333333333" style="56" customWidth="1"/>
    <col min="4" max="4" width="19.6666666666667" style="56" customWidth="1"/>
    <col min="5" max="16384" width="9" style="33"/>
  </cols>
  <sheetData>
    <row r="1" s="56" customFormat="1" ht="22.2" spans="1:4">
      <c r="A1" s="52" t="s">
        <v>0</v>
      </c>
      <c r="B1" s="52"/>
      <c r="C1" s="52"/>
      <c r="D1" s="52"/>
    </row>
    <row r="2" s="56" customFormat="1" spans="1:4">
      <c r="A2" s="53"/>
      <c r="B2" s="53"/>
      <c r="C2" s="53"/>
      <c r="D2" s="53"/>
    </row>
    <row r="3" s="56" customFormat="1" spans="1:4">
      <c r="A3" s="53" t="s">
        <v>1</v>
      </c>
      <c r="B3" s="53"/>
      <c r="C3" s="53"/>
      <c r="D3" s="53"/>
    </row>
    <row r="4" s="56" customFormat="1" ht="25" customHeight="1" spans="1:4">
      <c r="A4" s="50" t="s">
        <v>2</v>
      </c>
      <c r="B4" s="50" t="s">
        <v>3</v>
      </c>
      <c r="C4" s="50" t="s">
        <v>4</v>
      </c>
      <c r="D4" s="50" t="s">
        <v>5</v>
      </c>
    </row>
    <row r="5" s="56" customFormat="1" ht="25" customHeight="1" spans="1:4">
      <c r="A5" s="42" t="s">
        <v>6</v>
      </c>
      <c r="B5" s="37">
        <v>59200</v>
      </c>
      <c r="C5" s="37">
        <v>59200</v>
      </c>
      <c r="D5" s="37">
        <v>55151</v>
      </c>
    </row>
    <row r="6" s="56" customFormat="1" ht="25" customHeight="1" spans="1:4">
      <c r="A6" s="42" t="s">
        <v>7</v>
      </c>
      <c r="B6" s="37">
        <v>22000</v>
      </c>
      <c r="C6" s="37">
        <v>22000</v>
      </c>
      <c r="D6" s="37">
        <v>11184</v>
      </c>
    </row>
    <row r="7" s="56" customFormat="1" ht="25" customHeight="1" spans="1:4">
      <c r="A7" s="42" t="s">
        <v>8</v>
      </c>
      <c r="B7" s="37">
        <v>6300</v>
      </c>
      <c r="C7" s="37">
        <v>6300</v>
      </c>
      <c r="D7" s="37">
        <v>5295</v>
      </c>
    </row>
    <row r="8" s="56" customFormat="1" ht="25" customHeight="1" spans="1:4">
      <c r="A8" s="42" t="s">
        <v>9</v>
      </c>
      <c r="B8" s="37">
        <v>1200</v>
      </c>
      <c r="C8" s="37">
        <v>1200</v>
      </c>
      <c r="D8" s="37">
        <v>741</v>
      </c>
    </row>
    <row r="9" s="56" customFormat="1" ht="25" customHeight="1" spans="1:4">
      <c r="A9" s="42" t="s">
        <v>10</v>
      </c>
      <c r="B9" s="37">
        <v>4200</v>
      </c>
      <c r="C9" s="37">
        <v>4200</v>
      </c>
      <c r="D9" s="37">
        <v>5241</v>
      </c>
    </row>
    <row r="10" s="56" customFormat="1" ht="25" customHeight="1" spans="1:4">
      <c r="A10" s="42" t="s">
        <v>11</v>
      </c>
      <c r="B10" s="37">
        <v>3200</v>
      </c>
      <c r="C10" s="37">
        <v>3200</v>
      </c>
      <c r="D10" s="37">
        <v>1518</v>
      </c>
    </row>
    <row r="11" s="56" customFormat="1" ht="25" customHeight="1" spans="1:4">
      <c r="A11" s="42" t="s">
        <v>12</v>
      </c>
      <c r="B11" s="37">
        <v>2300</v>
      </c>
      <c r="C11" s="37">
        <v>2300</v>
      </c>
      <c r="D11" s="37">
        <v>2421</v>
      </c>
    </row>
    <row r="12" s="56" customFormat="1" ht="25" customHeight="1" spans="1:4">
      <c r="A12" s="42" t="s">
        <v>13</v>
      </c>
      <c r="B12" s="37">
        <v>1700</v>
      </c>
      <c r="C12" s="37">
        <v>1700</v>
      </c>
      <c r="D12" s="37">
        <v>1251</v>
      </c>
    </row>
    <row r="13" s="56" customFormat="1" ht="25" customHeight="1" spans="1:4">
      <c r="A13" s="42" t="s">
        <v>14</v>
      </c>
      <c r="B13" s="37">
        <v>11500</v>
      </c>
      <c r="C13" s="37">
        <v>11500</v>
      </c>
      <c r="D13" s="37">
        <v>9667</v>
      </c>
    </row>
    <row r="14" s="56" customFormat="1" ht="25" customHeight="1" spans="1:4">
      <c r="A14" s="42" t="s">
        <v>15</v>
      </c>
      <c r="B14" s="37">
        <v>2400</v>
      </c>
      <c r="C14" s="37">
        <v>2400</v>
      </c>
      <c r="D14" s="37">
        <v>1004</v>
      </c>
    </row>
    <row r="15" s="56" customFormat="1" ht="25" customHeight="1" spans="1:4">
      <c r="A15" s="42" t="s">
        <v>16</v>
      </c>
      <c r="B15" s="37">
        <v>1000</v>
      </c>
      <c r="C15" s="37">
        <v>1000</v>
      </c>
      <c r="D15" s="37">
        <v>8171</v>
      </c>
    </row>
    <row r="16" s="56" customFormat="1" ht="25" customHeight="1" spans="1:4">
      <c r="A16" s="42" t="s">
        <v>17</v>
      </c>
      <c r="B16" s="37">
        <v>200</v>
      </c>
      <c r="C16" s="37">
        <v>200</v>
      </c>
      <c r="D16" s="37">
        <v>4737</v>
      </c>
    </row>
    <row r="17" s="56" customFormat="1" ht="25" customHeight="1" spans="1:4">
      <c r="A17" s="42" t="s">
        <v>18</v>
      </c>
      <c r="B17" s="37">
        <v>3000</v>
      </c>
      <c r="C17" s="37">
        <v>3000</v>
      </c>
      <c r="D17" s="37">
        <v>3478</v>
      </c>
    </row>
    <row r="18" s="56" customFormat="1" ht="25" customHeight="1" spans="1:4">
      <c r="A18" s="42" t="s">
        <v>19</v>
      </c>
      <c r="B18" s="37">
        <v>0</v>
      </c>
      <c r="C18" s="37">
        <v>0</v>
      </c>
      <c r="D18" s="37">
        <v>0</v>
      </c>
    </row>
    <row r="19" s="56" customFormat="1" ht="25" customHeight="1" spans="1:4">
      <c r="A19" s="42" t="s">
        <v>20</v>
      </c>
      <c r="B19" s="37">
        <v>200</v>
      </c>
      <c r="C19" s="37">
        <v>200</v>
      </c>
      <c r="D19" s="37">
        <v>223</v>
      </c>
    </row>
    <row r="20" s="56" customFormat="1" ht="25" customHeight="1" spans="1:4">
      <c r="A20" s="42" t="s">
        <v>21</v>
      </c>
      <c r="B20" s="37">
        <v>0</v>
      </c>
      <c r="C20" s="37">
        <v>0</v>
      </c>
      <c r="D20" s="37">
        <v>220</v>
      </c>
    </row>
    <row r="21" s="56" customFormat="1" ht="25" customHeight="1" spans="1:4">
      <c r="A21" s="42" t="s">
        <v>22</v>
      </c>
      <c r="B21" s="37">
        <v>11000</v>
      </c>
      <c r="C21" s="37">
        <v>11000</v>
      </c>
      <c r="D21" s="37">
        <v>14360</v>
      </c>
    </row>
    <row r="22" s="56" customFormat="1" ht="25" customHeight="1" spans="1:4">
      <c r="A22" s="42" t="s">
        <v>23</v>
      </c>
      <c r="B22" s="37">
        <v>3360</v>
      </c>
      <c r="C22" s="37">
        <v>3360</v>
      </c>
      <c r="D22" s="37">
        <v>1949</v>
      </c>
    </row>
    <row r="23" s="56" customFormat="1" ht="25" customHeight="1" spans="1:4">
      <c r="A23" s="42" t="s">
        <v>24</v>
      </c>
      <c r="B23" s="37">
        <v>1500</v>
      </c>
      <c r="C23" s="37">
        <v>1500</v>
      </c>
      <c r="D23" s="37">
        <v>2592</v>
      </c>
    </row>
    <row r="24" s="56" customFormat="1" ht="25" customHeight="1" spans="1:4">
      <c r="A24" s="42" t="s">
        <v>25</v>
      </c>
      <c r="B24" s="37">
        <v>2700</v>
      </c>
      <c r="C24" s="37">
        <v>2700</v>
      </c>
      <c r="D24" s="37">
        <v>2872</v>
      </c>
    </row>
    <row r="25" s="56" customFormat="1" ht="25" customHeight="1" spans="1:4">
      <c r="A25" s="42" t="s">
        <v>26</v>
      </c>
      <c r="B25" s="37">
        <v>0</v>
      </c>
      <c r="C25" s="37">
        <v>0</v>
      </c>
      <c r="D25" s="37">
        <v>0</v>
      </c>
    </row>
    <row r="26" s="56" customFormat="1" ht="25" customHeight="1" spans="1:4">
      <c r="A26" s="42" t="s">
        <v>27</v>
      </c>
      <c r="B26" s="37">
        <v>3400</v>
      </c>
      <c r="C26" s="37">
        <v>3400</v>
      </c>
      <c r="D26" s="37">
        <v>6589</v>
      </c>
    </row>
    <row r="27" s="56" customFormat="1" ht="25" customHeight="1" spans="1:4">
      <c r="A27" s="42" t="s">
        <v>28</v>
      </c>
      <c r="B27" s="37">
        <v>40</v>
      </c>
      <c r="C27" s="37">
        <v>40</v>
      </c>
      <c r="D27" s="37">
        <v>358</v>
      </c>
    </row>
    <row r="28" s="56" customFormat="1" ht="25" customHeight="1" spans="1:4">
      <c r="A28" s="108"/>
      <c r="B28" s="37"/>
      <c r="C28" s="37"/>
      <c r="D28" s="37"/>
    </row>
    <row r="29" s="56" customFormat="1" ht="25" customHeight="1" spans="1:4">
      <c r="A29" s="108"/>
      <c r="B29" s="37"/>
      <c r="C29" s="37"/>
      <c r="D29" s="37"/>
    </row>
    <row r="30" s="56" customFormat="1" ht="25" customHeight="1" spans="1:4">
      <c r="A30" s="42"/>
      <c r="B30" s="37"/>
      <c r="C30" s="37"/>
      <c r="D30" s="37"/>
    </row>
    <row r="31" s="56" customFormat="1" ht="25" customHeight="1" spans="1:4">
      <c r="A31" s="42"/>
      <c r="B31" s="37"/>
      <c r="C31" s="37"/>
      <c r="D31" s="37"/>
    </row>
    <row r="32" s="56" customFormat="1" ht="25" customHeight="1" spans="1:4">
      <c r="A32" s="42"/>
      <c r="B32" s="37"/>
      <c r="C32" s="37"/>
      <c r="D32" s="37"/>
    </row>
    <row r="33" s="56" customFormat="1" ht="25" customHeight="1" spans="1:4">
      <c r="A33" s="42"/>
      <c r="B33" s="37"/>
      <c r="C33" s="37"/>
      <c r="D33" s="37"/>
    </row>
    <row r="34" s="56" customFormat="1" ht="25" customHeight="1" spans="1:4">
      <c r="A34" s="42"/>
      <c r="B34" s="37"/>
      <c r="C34" s="37"/>
      <c r="D34" s="37"/>
    </row>
    <row r="35" s="56" customFormat="1" ht="25" customHeight="1" spans="1:4">
      <c r="A35" s="42"/>
      <c r="B35" s="37"/>
      <c r="C35" s="37"/>
      <c r="D35" s="37"/>
    </row>
    <row r="36" s="56" customFormat="1" ht="25" customHeight="1" spans="1:4">
      <c r="A36" s="42"/>
      <c r="B36" s="37"/>
      <c r="C36" s="37"/>
      <c r="D36" s="37"/>
    </row>
    <row r="37" s="56" customFormat="1" ht="25" customHeight="1" spans="1:4">
      <c r="A37" s="42"/>
      <c r="B37" s="37"/>
      <c r="C37" s="37"/>
      <c r="D37" s="37"/>
    </row>
    <row r="38" s="56" customFormat="1" ht="25" customHeight="1" spans="1:4">
      <c r="A38" s="42"/>
      <c r="B38" s="37"/>
      <c r="C38" s="37"/>
      <c r="D38" s="37"/>
    </row>
    <row r="39" s="56" customFormat="1" ht="25" customHeight="1" spans="1:4">
      <c r="A39" s="42"/>
      <c r="B39" s="37"/>
      <c r="C39" s="37"/>
      <c r="D39" s="37"/>
    </row>
    <row r="40" s="56" customFormat="1" ht="25" customHeight="1" spans="1:4">
      <c r="A40" s="50" t="s">
        <v>29</v>
      </c>
      <c r="B40" s="37">
        <v>70200</v>
      </c>
      <c r="C40" s="37">
        <v>70200</v>
      </c>
      <c r="D40" s="37">
        <v>69511</v>
      </c>
    </row>
    <row r="41" s="56" customFormat="1" ht="25" customHeight="1"/>
    <row r="42" ht="25" customHeight="1"/>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C14" sqref="C14"/>
    </sheetView>
  </sheetViews>
  <sheetFormatPr defaultColWidth="9" defaultRowHeight="15.6"/>
  <cols>
    <col min="1" max="1" width="23.7777777777778" style="56" customWidth="1"/>
    <col min="2" max="2" width="24.7777777777778" style="56" customWidth="1"/>
    <col min="3" max="3" width="19.212962962963" style="56" customWidth="1"/>
    <col min="4" max="4" width="20.4444444444444" style="56" customWidth="1"/>
    <col min="5" max="9" width="9" style="56"/>
    <col min="10" max="16384" width="9" style="33"/>
  </cols>
  <sheetData>
    <row r="1" s="56" customFormat="1" ht="22.2" spans="1:8">
      <c r="A1" s="52"/>
      <c r="B1" s="52"/>
      <c r="C1" s="52"/>
      <c r="D1" s="52"/>
      <c r="E1" s="52"/>
      <c r="F1" s="52"/>
      <c r="G1" s="52"/>
      <c r="H1" s="52"/>
    </row>
    <row r="2" s="56" customFormat="1" ht="22.2" spans="1:8">
      <c r="A2" s="52" t="s">
        <v>237</v>
      </c>
      <c r="B2" s="52"/>
      <c r="C2" s="52"/>
      <c r="D2" s="52"/>
      <c r="E2" s="62"/>
      <c r="F2" s="62"/>
      <c r="G2" s="62"/>
      <c r="H2" s="62"/>
    </row>
    <row r="3" s="56" customFormat="1" spans="1:8">
      <c r="A3" s="81"/>
      <c r="B3" s="81"/>
      <c r="C3" s="81"/>
      <c r="D3" s="81"/>
      <c r="E3" s="62"/>
      <c r="F3" s="62"/>
      <c r="G3" s="62"/>
      <c r="H3" s="62"/>
    </row>
    <row r="4" s="56" customFormat="1" spans="1:9">
      <c r="A4" s="81"/>
      <c r="B4" s="81"/>
      <c r="C4" s="81"/>
      <c r="D4" s="53" t="s">
        <v>1</v>
      </c>
      <c r="E4" s="62"/>
      <c r="F4" s="62"/>
      <c r="G4" s="62"/>
      <c r="H4" s="62"/>
      <c r="I4" s="63"/>
    </row>
    <row r="5" s="56" customFormat="1" ht="25" customHeight="1" spans="1:9">
      <c r="A5" s="82" t="s">
        <v>2</v>
      </c>
      <c r="B5" s="82" t="s">
        <v>3</v>
      </c>
      <c r="C5" s="82" t="s">
        <v>4</v>
      </c>
      <c r="D5" s="82" t="s">
        <v>5</v>
      </c>
      <c r="E5" s="62"/>
      <c r="F5" s="62"/>
      <c r="G5" s="62"/>
      <c r="H5" s="62"/>
      <c r="I5" s="63"/>
    </row>
    <row r="6" s="56" customFormat="1" ht="25" customHeight="1" spans="1:9">
      <c r="A6" s="42" t="s">
        <v>238</v>
      </c>
      <c r="B6" s="37">
        <v>0</v>
      </c>
      <c r="C6" s="37">
        <v>0</v>
      </c>
      <c r="D6" s="37">
        <v>0</v>
      </c>
      <c r="E6" s="62"/>
      <c r="F6" s="62"/>
      <c r="G6" s="62"/>
      <c r="H6" s="62"/>
      <c r="I6" s="63"/>
    </row>
    <row r="7" s="56" customFormat="1" ht="25" customHeight="1" spans="1:9">
      <c r="A7" s="42" t="s">
        <v>239</v>
      </c>
      <c r="B7" s="37">
        <v>0</v>
      </c>
      <c r="C7" s="37">
        <v>82</v>
      </c>
      <c r="D7" s="37">
        <v>15</v>
      </c>
      <c r="E7" s="53"/>
      <c r="F7" s="53"/>
      <c r="G7" s="53"/>
      <c r="H7" s="53"/>
      <c r="I7" s="84"/>
    </row>
    <row r="8" s="56" customFormat="1" ht="25" customHeight="1" spans="1:9">
      <c r="A8" s="83" t="s">
        <v>240</v>
      </c>
      <c r="B8" s="46">
        <v>0</v>
      </c>
      <c r="C8" s="46">
        <v>757</v>
      </c>
      <c r="D8" s="46">
        <v>64</v>
      </c>
      <c r="E8" s="53"/>
      <c r="F8" s="53"/>
      <c r="G8" s="53"/>
      <c r="H8" s="53"/>
      <c r="I8" s="63"/>
    </row>
    <row r="9" s="56" customFormat="1" ht="25" customHeight="1" spans="1:9">
      <c r="A9" s="42" t="s">
        <v>241</v>
      </c>
      <c r="B9" s="37">
        <v>0</v>
      </c>
      <c r="C9" s="37">
        <v>0</v>
      </c>
      <c r="D9" s="37">
        <v>0</v>
      </c>
      <c r="E9" s="53"/>
      <c r="F9" s="53"/>
      <c r="G9" s="53"/>
      <c r="H9" s="53"/>
      <c r="I9" s="63"/>
    </row>
    <row r="10" s="56" customFormat="1" ht="25" customHeight="1" spans="1:9">
      <c r="A10" s="42" t="s">
        <v>242</v>
      </c>
      <c r="B10" s="37">
        <v>21000</v>
      </c>
      <c r="C10" s="37">
        <v>34692</v>
      </c>
      <c r="D10" s="37">
        <v>29046</v>
      </c>
      <c r="E10" s="53"/>
      <c r="F10" s="53"/>
      <c r="G10" s="53"/>
      <c r="H10" s="53"/>
      <c r="I10" s="63"/>
    </row>
    <row r="11" s="56" customFormat="1" ht="25" customHeight="1" spans="1:9">
      <c r="A11" s="42" t="s">
        <v>243</v>
      </c>
      <c r="B11" s="37">
        <v>0</v>
      </c>
      <c r="C11" s="37">
        <v>20</v>
      </c>
      <c r="D11" s="37">
        <v>20</v>
      </c>
      <c r="E11" s="53"/>
      <c r="F11" s="53"/>
      <c r="G11" s="53"/>
      <c r="H11" s="53"/>
      <c r="I11" s="63"/>
    </row>
    <row r="12" s="56" customFormat="1" ht="25" customHeight="1" spans="1:9">
      <c r="A12" s="42" t="s">
        <v>244</v>
      </c>
      <c r="B12" s="37">
        <v>0</v>
      </c>
      <c r="C12" s="37">
        <v>29</v>
      </c>
      <c r="D12" s="37">
        <v>28</v>
      </c>
      <c r="E12" s="53"/>
      <c r="F12" s="53"/>
      <c r="G12" s="53"/>
      <c r="H12" s="53"/>
      <c r="I12" s="63"/>
    </row>
    <row r="13" s="56" customFormat="1" ht="25" customHeight="1" spans="1:9">
      <c r="A13" s="42" t="s">
        <v>245</v>
      </c>
      <c r="B13" s="37">
        <v>0</v>
      </c>
      <c r="C13" s="37">
        <v>0</v>
      </c>
      <c r="D13" s="37">
        <v>0</v>
      </c>
      <c r="E13" s="53"/>
      <c r="F13" s="53"/>
      <c r="G13" s="53"/>
      <c r="H13" s="53"/>
      <c r="I13" s="63"/>
    </row>
    <row r="14" s="56" customFormat="1" ht="25" customHeight="1" spans="1:9">
      <c r="A14" s="42" t="s">
        <v>120</v>
      </c>
      <c r="B14" s="37">
        <v>0</v>
      </c>
      <c r="C14" s="37">
        <v>15984</v>
      </c>
      <c r="D14" s="37">
        <v>15332</v>
      </c>
      <c r="E14" s="53"/>
      <c r="F14" s="53"/>
      <c r="G14" s="53"/>
      <c r="H14" s="53"/>
      <c r="I14" s="63"/>
    </row>
    <row r="15" s="56" customFormat="1" ht="25" customHeight="1" spans="1:9">
      <c r="A15" s="42" t="s">
        <v>246</v>
      </c>
      <c r="B15" s="37">
        <v>0</v>
      </c>
      <c r="C15" s="37">
        <v>6315</v>
      </c>
      <c r="D15" s="37">
        <v>6315</v>
      </c>
      <c r="E15" s="53"/>
      <c r="F15" s="53"/>
      <c r="G15" s="53"/>
      <c r="H15" s="53"/>
      <c r="I15" s="63"/>
    </row>
    <row r="16" s="56" customFormat="1" ht="25" customHeight="1" spans="1:9">
      <c r="A16" s="42" t="s">
        <v>247</v>
      </c>
      <c r="B16" s="37">
        <v>0</v>
      </c>
      <c r="C16" s="37">
        <v>13</v>
      </c>
      <c r="D16" s="37">
        <v>13</v>
      </c>
      <c r="E16" s="53"/>
      <c r="F16" s="53"/>
      <c r="G16" s="53"/>
      <c r="H16" s="53"/>
      <c r="I16" s="63"/>
    </row>
    <row r="17" s="56" customFormat="1" ht="25" customHeight="1" spans="1:9">
      <c r="A17" s="42" t="s">
        <v>248</v>
      </c>
      <c r="B17" s="37">
        <v>0</v>
      </c>
      <c r="C17" s="37">
        <v>1731</v>
      </c>
      <c r="D17" s="37">
        <v>450</v>
      </c>
      <c r="E17" s="53"/>
      <c r="F17" s="53"/>
      <c r="G17" s="53"/>
      <c r="H17" s="53"/>
      <c r="I17" s="63"/>
    </row>
    <row r="18" ht="25" customHeight="1" spans="1:4">
      <c r="A18" s="50" t="s">
        <v>56</v>
      </c>
      <c r="B18" s="37">
        <v>21000</v>
      </c>
      <c r="C18" s="37">
        <v>59623</v>
      </c>
      <c r="D18" s="37">
        <v>51283</v>
      </c>
    </row>
  </sheetData>
  <mergeCells count="2">
    <mergeCell ref="A1:H1"/>
    <mergeCell ref="A2:D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workbookViewId="0">
      <selection activeCell="B12" sqref="B12"/>
    </sheetView>
  </sheetViews>
  <sheetFormatPr defaultColWidth="9" defaultRowHeight="14.4" outlineLevelCol="1"/>
  <cols>
    <col min="1" max="1" width="41.1111111111111" style="78" customWidth="1"/>
    <col min="2" max="2" width="34.7777777777778" style="78" customWidth="1"/>
    <col min="3" max="16384" width="9" style="78"/>
  </cols>
  <sheetData>
    <row r="1" ht="22.2" spans="1:2">
      <c r="A1" s="52" t="s">
        <v>249</v>
      </c>
      <c r="B1" s="52"/>
    </row>
    <row r="2" spans="1:2">
      <c r="A2" s="53"/>
      <c r="B2" s="53"/>
    </row>
    <row r="3" spans="1:2">
      <c r="A3" s="53" t="s">
        <v>1</v>
      </c>
      <c r="B3" s="53"/>
    </row>
    <row r="4" ht="20.15" customHeight="1" spans="1:2">
      <c r="A4" s="50" t="s">
        <v>250</v>
      </c>
      <c r="B4" s="50" t="s">
        <v>5</v>
      </c>
    </row>
    <row r="5" ht="20.15" customHeight="1" spans="1:2">
      <c r="A5" s="42" t="s">
        <v>251</v>
      </c>
      <c r="B5" s="37">
        <v>36918</v>
      </c>
    </row>
    <row r="6" ht="20.15" customHeight="1" spans="1:2">
      <c r="A6" s="42" t="s">
        <v>252</v>
      </c>
      <c r="B6" s="37">
        <v>0</v>
      </c>
    </row>
    <row r="7" ht="20.15" customHeight="1" spans="1:2">
      <c r="A7" s="42" t="s">
        <v>253</v>
      </c>
      <c r="B7" s="37">
        <v>0</v>
      </c>
    </row>
    <row r="8" ht="20.15" customHeight="1" spans="1:2">
      <c r="A8" s="42" t="s">
        <v>254</v>
      </c>
      <c r="B8" s="37">
        <v>1110</v>
      </c>
    </row>
    <row r="9" ht="20.15" customHeight="1" spans="1:2">
      <c r="A9" s="42" t="s">
        <v>255</v>
      </c>
      <c r="B9" s="37">
        <v>632</v>
      </c>
    </row>
    <row r="10" ht="20.15" customHeight="1" spans="1:2">
      <c r="A10" s="42" t="s">
        <v>256</v>
      </c>
      <c r="B10" s="37">
        <v>0</v>
      </c>
    </row>
    <row r="11" ht="20.15" customHeight="1" spans="1:2">
      <c r="A11" s="42" t="s">
        <v>257</v>
      </c>
      <c r="B11" s="37">
        <v>0</v>
      </c>
    </row>
    <row r="12" ht="20.15" customHeight="1" spans="1:2">
      <c r="A12" s="42" t="s">
        <v>258</v>
      </c>
      <c r="B12" s="37">
        <v>0</v>
      </c>
    </row>
    <row r="13" ht="20.15" customHeight="1" spans="1:2">
      <c r="A13" s="42"/>
      <c r="B13" s="37"/>
    </row>
    <row r="14" ht="20.15" customHeight="1" spans="1:2">
      <c r="A14" s="42"/>
      <c r="B14" s="37"/>
    </row>
    <row r="15" ht="20.15" customHeight="1" spans="1:2">
      <c r="A15" s="42"/>
      <c r="B15" s="37"/>
    </row>
    <row r="16" ht="20.15" customHeight="1" spans="1:2">
      <c r="A16" s="42"/>
      <c r="B16" s="37"/>
    </row>
    <row r="17" ht="20.15" customHeight="1" spans="1:2">
      <c r="A17" s="42"/>
      <c r="B17" s="37"/>
    </row>
    <row r="18" ht="20.15" customHeight="1" spans="1:2">
      <c r="A18" s="42"/>
      <c r="B18" s="37"/>
    </row>
    <row r="19" ht="20.15" customHeight="1" spans="1:2">
      <c r="A19" s="42"/>
      <c r="B19" s="37"/>
    </row>
    <row r="20" ht="20.15" customHeight="1" spans="1:2">
      <c r="A20" s="42"/>
      <c r="B20" s="37"/>
    </row>
    <row r="21" ht="20.15" customHeight="1" spans="1:2">
      <c r="A21" s="42"/>
      <c r="B21" s="37"/>
    </row>
    <row r="22" ht="20.15" customHeight="1" spans="1:2">
      <c r="A22" s="42"/>
      <c r="B22" s="37"/>
    </row>
    <row r="23" ht="20.15" customHeight="1" spans="1:2">
      <c r="A23" s="42"/>
      <c r="B23" s="37"/>
    </row>
    <row r="24" ht="20.15" customHeight="1" spans="1:2">
      <c r="A24" s="42"/>
      <c r="B24" s="37"/>
    </row>
    <row r="25" ht="20.15" customHeight="1" spans="1:2">
      <c r="A25" s="42"/>
      <c r="B25" s="37"/>
    </row>
    <row r="26" ht="20.15" customHeight="1" spans="1:2">
      <c r="A26" s="42"/>
      <c r="B26" s="37"/>
    </row>
    <row r="27" ht="20.15" customHeight="1" spans="1:2">
      <c r="A27" s="42"/>
      <c r="B27" s="37"/>
    </row>
    <row r="28" ht="20.15" customHeight="1" spans="1:2">
      <c r="A28" s="42"/>
      <c r="B28" s="37"/>
    </row>
    <row r="29" ht="20.15" customHeight="1" spans="1:2">
      <c r="A29" s="42"/>
      <c r="B29" s="37"/>
    </row>
    <row r="30" ht="20.15" customHeight="1" spans="1:2">
      <c r="A30" s="42"/>
      <c r="B30" s="37"/>
    </row>
    <row r="31" ht="20.15" customHeight="1" spans="1:2">
      <c r="A31" s="42"/>
      <c r="B31" s="37"/>
    </row>
    <row r="32" ht="20.15" customHeight="1" spans="1:2">
      <c r="A32" s="42"/>
      <c r="B32" s="37"/>
    </row>
    <row r="33" ht="20.15" customHeight="1" spans="1:2">
      <c r="A33" s="42"/>
      <c r="B33" s="37"/>
    </row>
    <row r="34" ht="20.15" customHeight="1" spans="1:2">
      <c r="A34" s="42"/>
      <c r="B34" s="37"/>
    </row>
    <row r="35" ht="20.15" customHeight="1" spans="1:2">
      <c r="A35" s="42"/>
      <c r="B35" s="37"/>
    </row>
    <row r="36" ht="20.15" customHeight="1" spans="1:2">
      <c r="A36" s="42"/>
      <c r="B36" s="37"/>
    </row>
    <row r="37" ht="20.15" customHeight="1" spans="1:2">
      <c r="A37" s="50" t="s">
        <v>29</v>
      </c>
      <c r="B37" s="37">
        <v>38660</v>
      </c>
    </row>
  </sheetData>
  <mergeCells count="3">
    <mergeCell ref="A1:B1"/>
    <mergeCell ref="A2:B2"/>
    <mergeCell ref="A3:B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workbookViewId="0">
      <selection activeCell="B8" sqref="B8"/>
    </sheetView>
  </sheetViews>
  <sheetFormatPr defaultColWidth="9" defaultRowHeight="14.4" outlineLevelCol="1"/>
  <cols>
    <col min="1" max="1" width="32.4444444444444" style="78" customWidth="1"/>
    <col min="2" max="2" width="40.7777777777778" style="78" customWidth="1"/>
    <col min="3" max="5" width="33.8796296296296" style="78" customWidth="1"/>
    <col min="6" max="16384" width="8.87962962962963" style="78"/>
  </cols>
  <sheetData>
    <row r="1" ht="22.2" spans="1:2">
      <c r="A1" s="79" t="s">
        <v>259</v>
      </c>
      <c r="B1" s="79"/>
    </row>
    <row r="3" spans="2:2">
      <c r="B3" s="80" t="s">
        <v>128</v>
      </c>
    </row>
    <row r="4" ht="20.15" customHeight="1" spans="1:2">
      <c r="A4" s="50" t="s">
        <v>260</v>
      </c>
      <c r="B4" s="50" t="s">
        <v>5</v>
      </c>
    </row>
    <row r="5" ht="20.15" customHeight="1" spans="1:2">
      <c r="A5" s="42" t="s">
        <v>261</v>
      </c>
      <c r="B5" s="37">
        <v>32675</v>
      </c>
    </row>
    <row r="6" ht="20.15" customHeight="1" spans="1:2">
      <c r="A6" s="42" t="s">
        <v>262</v>
      </c>
      <c r="B6" s="37">
        <v>0</v>
      </c>
    </row>
    <row r="7" ht="20.15" customHeight="1" spans="1:2">
      <c r="A7" s="42" t="s">
        <v>263</v>
      </c>
      <c r="B7" s="37">
        <v>0</v>
      </c>
    </row>
    <row r="8" ht="20.15" customHeight="1" spans="1:2">
      <c r="A8" s="42" t="s">
        <v>264</v>
      </c>
      <c r="B8" s="37">
        <v>0</v>
      </c>
    </row>
    <row r="9" ht="20.15" customHeight="1" spans="1:2">
      <c r="A9" s="42" t="s">
        <v>265</v>
      </c>
      <c r="B9" s="37">
        <v>1088</v>
      </c>
    </row>
    <row r="10" ht="20.15" customHeight="1" spans="1:2">
      <c r="A10" s="42" t="s">
        <v>266</v>
      </c>
      <c r="B10" s="37">
        <v>0</v>
      </c>
    </row>
    <row r="11" ht="20.15" customHeight="1" spans="1:2">
      <c r="A11" s="42" t="s">
        <v>267</v>
      </c>
      <c r="B11" s="37">
        <v>332</v>
      </c>
    </row>
    <row r="12" ht="20.15" customHeight="1" spans="1:2">
      <c r="A12" s="42" t="s">
        <v>248</v>
      </c>
      <c r="B12" s="37">
        <v>450</v>
      </c>
    </row>
    <row r="13" ht="20.15" customHeight="1" spans="1:2">
      <c r="A13" s="42" t="s">
        <v>268</v>
      </c>
      <c r="B13" s="37">
        <v>15689</v>
      </c>
    </row>
    <row r="14" ht="20.15" customHeight="1" spans="1:2">
      <c r="A14" s="42"/>
      <c r="B14" s="37"/>
    </row>
    <row r="15" ht="20.15" customHeight="1" spans="1:2">
      <c r="A15" s="42"/>
      <c r="B15" s="37"/>
    </row>
    <row r="16" ht="20.15" customHeight="1" spans="1:2">
      <c r="A16" s="42"/>
      <c r="B16" s="37"/>
    </row>
    <row r="17" ht="20.15" customHeight="1" spans="1:2">
      <c r="A17" s="42"/>
      <c r="B17" s="37"/>
    </row>
    <row r="18" ht="20.15" customHeight="1" spans="1:2">
      <c r="A18" s="42"/>
      <c r="B18" s="37"/>
    </row>
    <row r="19" ht="20.15" customHeight="1" spans="1:2">
      <c r="A19" s="42"/>
      <c r="B19" s="37"/>
    </row>
    <row r="20" ht="20.15" customHeight="1" spans="1:2">
      <c r="A20" s="42"/>
      <c r="B20" s="37"/>
    </row>
    <row r="21" ht="20.15" customHeight="1" spans="1:2">
      <c r="A21" s="42"/>
      <c r="B21" s="37"/>
    </row>
    <row r="22" ht="20.15" customHeight="1" spans="1:2">
      <c r="A22" s="42"/>
      <c r="B22" s="37"/>
    </row>
    <row r="23" ht="20.15" customHeight="1" spans="1:2">
      <c r="A23" s="42"/>
      <c r="B23" s="37"/>
    </row>
    <row r="24" ht="20.15" customHeight="1" spans="1:2">
      <c r="A24" s="42"/>
      <c r="B24" s="37"/>
    </row>
    <row r="25" ht="20.15" customHeight="1" spans="1:2">
      <c r="A25" s="42"/>
      <c r="B25" s="37"/>
    </row>
    <row r="26" ht="20.15" customHeight="1" spans="1:2">
      <c r="A26" s="42"/>
      <c r="B26" s="37"/>
    </row>
    <row r="27" ht="20.15" customHeight="1" spans="1:2">
      <c r="A27" s="42"/>
      <c r="B27" s="37"/>
    </row>
    <row r="28" ht="20.15" customHeight="1" spans="1:2">
      <c r="A28" s="42"/>
      <c r="B28" s="37"/>
    </row>
    <row r="29" ht="20.15" customHeight="1" spans="1:2">
      <c r="A29" s="42"/>
      <c r="B29" s="37"/>
    </row>
    <row r="30" ht="20.15" customHeight="1" spans="1:2">
      <c r="A30" s="42"/>
      <c r="B30" s="37"/>
    </row>
    <row r="31" ht="20.15" customHeight="1" spans="1:2">
      <c r="A31" s="42"/>
      <c r="B31" s="37"/>
    </row>
    <row r="32" ht="20.15" customHeight="1" spans="1:2">
      <c r="A32" s="42"/>
      <c r="B32" s="37"/>
    </row>
    <row r="33" ht="20.15" customHeight="1" spans="1:2">
      <c r="A33" s="42"/>
      <c r="B33" s="37"/>
    </row>
    <row r="34" ht="20.15" customHeight="1" spans="1:2">
      <c r="A34" s="42"/>
      <c r="B34" s="37"/>
    </row>
    <row r="35" ht="20.15" customHeight="1" spans="1:2">
      <c r="A35" s="42"/>
      <c r="B35" s="37"/>
    </row>
    <row r="36" ht="20.15" customHeight="1" spans="1:2">
      <c r="A36" s="42"/>
      <c r="B36" s="37"/>
    </row>
    <row r="37" ht="20.15" customHeight="1" spans="1:2">
      <c r="A37" s="50" t="s">
        <v>56</v>
      </c>
      <c r="B37" s="37">
        <v>50234</v>
      </c>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B16" sqref="B16"/>
    </sheetView>
  </sheetViews>
  <sheetFormatPr defaultColWidth="9" defaultRowHeight="14.4" outlineLevelCol="3"/>
  <cols>
    <col min="1" max="1" width="32.4444444444444" style="47" customWidth="1"/>
    <col min="2" max="2" width="24.8796296296296" style="47" customWidth="1"/>
    <col min="3" max="3" width="28.1111111111111" style="47" customWidth="1"/>
    <col min="4" max="4" width="32.212962962963" style="47" customWidth="1"/>
    <col min="5" max="16384" width="9" style="47"/>
  </cols>
  <sheetData>
    <row r="1" ht="22.2" spans="1:4">
      <c r="A1" s="71" t="s">
        <v>269</v>
      </c>
      <c r="B1" s="71"/>
      <c r="C1" s="71"/>
      <c r="D1" s="71"/>
    </row>
    <row r="2" spans="1:4">
      <c r="A2" s="49"/>
      <c r="B2" s="49"/>
      <c r="C2" s="49"/>
      <c r="D2" s="49"/>
    </row>
    <row r="3" spans="1:4">
      <c r="A3" s="49" t="s">
        <v>128</v>
      </c>
      <c r="B3" s="49"/>
      <c r="C3" s="49"/>
      <c r="D3" s="49"/>
    </row>
    <row r="4" ht="25" customHeight="1" spans="1:4">
      <c r="A4" s="36" t="s">
        <v>227</v>
      </c>
      <c r="B4" s="36" t="s">
        <v>5</v>
      </c>
      <c r="C4" s="36" t="s">
        <v>227</v>
      </c>
      <c r="D4" s="36" t="s">
        <v>5</v>
      </c>
    </row>
    <row r="5" ht="25" customHeight="1" spans="1:4">
      <c r="A5" s="39" t="s">
        <v>270</v>
      </c>
      <c r="B5" s="37">
        <f>'[1]L10'!C6</f>
        <v>38660</v>
      </c>
      <c r="C5" s="39" t="s">
        <v>271</v>
      </c>
      <c r="D5" s="37">
        <f>'[1]L10'!O6</f>
        <v>51283</v>
      </c>
    </row>
    <row r="6" ht="25" customHeight="1" spans="1:4">
      <c r="A6" s="39" t="s">
        <v>272</v>
      </c>
      <c r="B6" s="37">
        <f>B7</f>
        <v>2040</v>
      </c>
      <c r="C6" s="39" t="s">
        <v>273</v>
      </c>
      <c r="D6" s="37">
        <f>D7</f>
        <v>0</v>
      </c>
    </row>
    <row r="7" ht="25" customHeight="1" spans="1:4">
      <c r="A7" s="39" t="s">
        <v>274</v>
      </c>
      <c r="B7" s="37">
        <f>SUM(B8:B16)</f>
        <v>2040</v>
      </c>
      <c r="C7" s="39" t="s">
        <v>275</v>
      </c>
      <c r="D7" s="37">
        <f>SUM(D8:D16)</f>
        <v>0</v>
      </c>
    </row>
    <row r="8" ht="25" customHeight="1" spans="1:4">
      <c r="A8" s="39" t="s">
        <v>276</v>
      </c>
      <c r="B8" s="37">
        <f>'[1]L10'!D7</f>
        <v>0</v>
      </c>
      <c r="C8" s="39" t="s">
        <v>276</v>
      </c>
      <c r="D8" s="37">
        <f>'[1]L10'!P7</f>
        <v>0</v>
      </c>
    </row>
    <row r="9" ht="25" customHeight="1" spans="1:4">
      <c r="A9" s="39" t="s">
        <v>142</v>
      </c>
      <c r="B9" s="37">
        <f>'[1]L10'!D8+'[1]L10'!D9</f>
        <v>16</v>
      </c>
      <c r="C9" s="39" t="s">
        <v>142</v>
      </c>
      <c r="D9" s="37">
        <f>'[1]L10'!P8+'[1]L10'!P9</f>
        <v>0</v>
      </c>
    </row>
    <row r="10" ht="25" customHeight="1" spans="1:4">
      <c r="A10" s="39" t="s">
        <v>277</v>
      </c>
      <c r="B10" s="37">
        <f>'[1]L10'!D10+'[1]L10'!D11</f>
        <v>498</v>
      </c>
      <c r="C10" s="39" t="s">
        <v>277</v>
      </c>
      <c r="D10" s="37">
        <f>'[1]L10'!P10+'[1]L10'!P11</f>
        <v>0</v>
      </c>
    </row>
    <row r="11" ht="25" customHeight="1" spans="1:4">
      <c r="A11" s="39" t="s">
        <v>278</v>
      </c>
      <c r="B11" s="37">
        <f>'[1]L10'!D12+'[1]L10'!D13</f>
        <v>0</v>
      </c>
      <c r="C11" s="39" t="s">
        <v>278</v>
      </c>
      <c r="D11" s="37">
        <f>'[1]L10'!P12+'[1]L10'!P13</f>
        <v>0</v>
      </c>
    </row>
    <row r="12" ht="25" customHeight="1" spans="1:4">
      <c r="A12" s="39" t="s">
        <v>279</v>
      </c>
      <c r="B12" s="37">
        <f>'[1]L10'!D14+'[1]L10'!D15+'[1]L10'!D16+'[1]L10'!D17+'[1]L10'!D18</f>
        <v>771</v>
      </c>
      <c r="C12" s="39" t="s">
        <v>279</v>
      </c>
      <c r="D12" s="37">
        <f>'[1]L10'!P14+'[1]L10'!P15+'[1]L10'!P16+'[1]L10'!P17+'[1]L10'!P18</f>
        <v>0</v>
      </c>
    </row>
    <row r="13" ht="25" customHeight="1" spans="1:4">
      <c r="A13" s="39" t="s">
        <v>280</v>
      </c>
      <c r="B13" s="37">
        <f>'[1]L10'!D19+'[1]L10'!D20+'[1]L10'!D21</f>
        <v>0</v>
      </c>
      <c r="C13" s="39" t="s">
        <v>280</v>
      </c>
      <c r="D13" s="37">
        <f>'[1]L10'!P19+'[1]L10'!P20+'[1]L10'!P21</f>
        <v>0</v>
      </c>
    </row>
    <row r="14" ht="25" customHeight="1" spans="1:4">
      <c r="A14" s="39" t="s">
        <v>281</v>
      </c>
      <c r="B14" s="37">
        <f>'[1]L10'!D22+'[1]L10'!D23+'[1]L10'!D24+'[1]L10'!D25+'[1]L10'!D26</f>
        <v>29</v>
      </c>
      <c r="C14" s="39" t="s">
        <v>281</v>
      </c>
      <c r="D14" s="37">
        <f>'[1]L10'!P22+'[1]L10'!P23+'[1]L10'!P24+'[1]L10'!P25+'[1]L10'!P26</f>
        <v>0</v>
      </c>
    </row>
    <row r="15" ht="25" customHeight="1" spans="1:4">
      <c r="A15" s="39" t="s">
        <v>282</v>
      </c>
      <c r="B15" s="37">
        <f>'[1]L10'!D27</f>
        <v>0</v>
      </c>
      <c r="C15" s="39" t="s">
        <v>282</v>
      </c>
      <c r="D15" s="37">
        <f>'[1]L10'!P27</f>
        <v>0</v>
      </c>
    </row>
    <row r="16" ht="25" customHeight="1" spans="1:4">
      <c r="A16" s="39" t="s">
        <v>28</v>
      </c>
      <c r="B16" s="44">
        <f>'[1]L10'!D30+'[1]L10'!D31+'[1]L10'!D32</f>
        <v>726</v>
      </c>
      <c r="C16" s="39" t="s">
        <v>283</v>
      </c>
      <c r="D16" s="37">
        <f>'[1]L10'!P30+'[1]L10'!P31+'[1]L10'!P32</f>
        <v>0</v>
      </c>
    </row>
    <row r="17" ht="25" customHeight="1" spans="1:4">
      <c r="A17" s="72" t="s">
        <v>284</v>
      </c>
      <c r="B17" s="73">
        <v>0</v>
      </c>
      <c r="C17" s="74" t="s">
        <v>285</v>
      </c>
      <c r="D17" s="73">
        <v>0</v>
      </c>
    </row>
    <row r="18" ht="25" customHeight="1" spans="1:4">
      <c r="A18" s="39" t="s">
        <v>286</v>
      </c>
      <c r="B18" s="46">
        <v>0</v>
      </c>
      <c r="C18" s="39"/>
      <c r="D18" s="75"/>
    </row>
    <row r="19" ht="25" customHeight="1" spans="1:4">
      <c r="A19" s="39" t="s">
        <v>287</v>
      </c>
      <c r="B19" s="44">
        <v>3107</v>
      </c>
      <c r="C19" s="39"/>
      <c r="D19" s="75"/>
    </row>
    <row r="20" ht="25" customHeight="1" spans="1:4">
      <c r="A20" s="72" t="s">
        <v>288</v>
      </c>
      <c r="B20" s="37">
        <f>B22</f>
        <v>816</v>
      </c>
      <c r="C20" s="74" t="s">
        <v>289</v>
      </c>
      <c r="D20" s="37">
        <v>0</v>
      </c>
    </row>
    <row r="21" ht="25" customHeight="1" spans="1:4">
      <c r="A21" s="39" t="s">
        <v>290</v>
      </c>
      <c r="B21" s="76"/>
      <c r="C21" s="39"/>
      <c r="D21" s="37"/>
    </row>
    <row r="22" ht="25" customHeight="1" spans="1:4">
      <c r="A22" s="39" t="s">
        <v>291</v>
      </c>
      <c r="B22" s="37">
        <f>SUM(B23:B24)</f>
        <v>816</v>
      </c>
      <c r="C22" s="39"/>
      <c r="D22" s="37"/>
    </row>
    <row r="23" ht="25" customHeight="1" spans="1:4">
      <c r="A23" s="39" t="s">
        <v>292</v>
      </c>
      <c r="B23" s="37">
        <v>0</v>
      </c>
      <c r="C23" s="39"/>
      <c r="D23" s="77"/>
    </row>
    <row r="24" ht="25" customHeight="1" spans="1:4">
      <c r="A24" s="39" t="s">
        <v>293</v>
      </c>
      <c r="B24" s="37">
        <v>816</v>
      </c>
      <c r="C24" s="39"/>
      <c r="D24" s="77"/>
    </row>
    <row r="25" ht="25" customHeight="1" spans="1:4">
      <c r="A25" s="39" t="s">
        <v>294</v>
      </c>
      <c r="B25" s="37">
        <f>B26</f>
        <v>0</v>
      </c>
      <c r="C25" s="39" t="s">
        <v>295</v>
      </c>
      <c r="D25" s="37">
        <f>D26</f>
        <v>0</v>
      </c>
    </row>
    <row r="26" ht="25" customHeight="1" spans="1:4">
      <c r="A26" s="39" t="s">
        <v>296</v>
      </c>
      <c r="B26" s="37">
        <f>B27</f>
        <v>0</v>
      </c>
      <c r="C26" s="39" t="s">
        <v>297</v>
      </c>
      <c r="D26" s="37">
        <v>0</v>
      </c>
    </row>
    <row r="27" ht="25" customHeight="1" spans="1:4">
      <c r="A27" s="39" t="s">
        <v>298</v>
      </c>
      <c r="B27" s="37">
        <v>0</v>
      </c>
      <c r="C27" s="39" t="s">
        <v>299</v>
      </c>
      <c r="D27" s="77"/>
    </row>
    <row r="28" ht="25" customHeight="1" spans="1:4">
      <c r="A28" s="39" t="s">
        <v>300</v>
      </c>
      <c r="B28" s="37">
        <f>B29</f>
        <v>15000</v>
      </c>
      <c r="C28" s="39" t="s">
        <v>301</v>
      </c>
      <c r="D28" s="73">
        <v>0</v>
      </c>
    </row>
    <row r="29" ht="25" customHeight="1" spans="1:4">
      <c r="A29" s="39" t="s">
        <v>302</v>
      </c>
      <c r="B29" s="73">
        <v>15000</v>
      </c>
      <c r="C29" s="39"/>
      <c r="D29" s="75"/>
    </row>
    <row r="30" ht="25" customHeight="1" spans="1:4">
      <c r="A30" s="39" t="s">
        <v>303</v>
      </c>
      <c r="B30" s="73">
        <v>0</v>
      </c>
      <c r="C30" s="39" t="s">
        <v>304</v>
      </c>
      <c r="D30" s="73">
        <v>0</v>
      </c>
    </row>
    <row r="31" ht="25" customHeight="1" spans="1:4">
      <c r="A31" s="39" t="s">
        <v>305</v>
      </c>
      <c r="B31" s="73">
        <v>0</v>
      </c>
      <c r="C31" s="39" t="s">
        <v>306</v>
      </c>
      <c r="D31" s="73">
        <v>0</v>
      </c>
    </row>
    <row r="32" ht="25" customHeight="1" spans="1:4">
      <c r="A32" s="39"/>
      <c r="B32" s="75"/>
      <c r="C32" s="39" t="s">
        <v>307</v>
      </c>
      <c r="D32" s="37">
        <f>'[1]L10'!Y6</f>
        <v>0</v>
      </c>
    </row>
    <row r="33" spans="1:4">
      <c r="A33" s="39"/>
      <c r="B33" s="75"/>
      <c r="C33" s="39" t="s">
        <v>308</v>
      </c>
      <c r="D33" s="37">
        <f>B34-D5-D6-D17-D20-D25-D28-D30-D31-D32</f>
        <v>8340</v>
      </c>
    </row>
    <row r="34" spans="1:4">
      <c r="A34" s="36" t="s">
        <v>309</v>
      </c>
      <c r="B34" s="37">
        <f>SUM(B5,B6,B17:B20,B25,B28,B30,B31)</f>
        <v>59623</v>
      </c>
      <c r="C34" s="36" t="s">
        <v>310</v>
      </c>
      <c r="D34" s="37">
        <f>SUM(D5,D6,D17,D20,D25,D28,D30:D33)</f>
        <v>59623</v>
      </c>
    </row>
  </sheetData>
  <mergeCells count="3">
    <mergeCell ref="A1:D1"/>
    <mergeCell ref="A2:D2"/>
    <mergeCell ref="A3:D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C8" sqref="C8"/>
    </sheetView>
  </sheetViews>
  <sheetFormatPr defaultColWidth="9" defaultRowHeight="15.6" outlineLevelCol="2"/>
  <cols>
    <col min="1" max="1" width="34.3333333333333" style="54" customWidth="1"/>
    <col min="2" max="3" width="36.212962962963" style="54" customWidth="1"/>
    <col min="4" max="16384" width="9" style="47"/>
  </cols>
  <sheetData>
    <row r="1" s="54" customFormat="1" ht="22.2" spans="1:3">
      <c r="A1" s="48" t="s">
        <v>311</v>
      </c>
      <c r="B1" s="48"/>
      <c r="C1" s="48"/>
    </row>
    <row r="2" s="54" customFormat="1" spans="1:3">
      <c r="A2" s="49"/>
      <c r="B2" s="49"/>
      <c r="C2" s="49"/>
    </row>
    <row r="3" s="54" customFormat="1" ht="34.5" customHeight="1" spans="1:3">
      <c r="A3" s="70" t="s">
        <v>1</v>
      </c>
      <c r="B3" s="70"/>
      <c r="C3" s="70"/>
    </row>
    <row r="4" s="54" customFormat="1" ht="29.95" customHeight="1" spans="1:3">
      <c r="A4" s="50" t="s">
        <v>227</v>
      </c>
      <c r="B4" s="50" t="s">
        <v>3</v>
      </c>
      <c r="C4" s="50" t="s">
        <v>5</v>
      </c>
    </row>
    <row r="5" s="54" customFormat="1" ht="29.95" customHeight="1" spans="1:3">
      <c r="A5" s="42" t="s">
        <v>228</v>
      </c>
      <c r="B5" s="37"/>
      <c r="C5" s="37">
        <v>170538</v>
      </c>
    </row>
    <row r="6" s="54" customFormat="1" ht="29.95" customHeight="1" spans="1:3">
      <c r="A6" s="42" t="s">
        <v>229</v>
      </c>
      <c r="B6" s="37">
        <v>185538</v>
      </c>
      <c r="C6" s="37"/>
    </row>
    <row r="7" s="54" customFormat="1" ht="29.95" customHeight="1" spans="1:3">
      <c r="A7" s="42" t="s">
        <v>230</v>
      </c>
      <c r="B7" s="37"/>
      <c r="C7" s="37">
        <v>15000</v>
      </c>
    </row>
    <row r="8" s="54" customFormat="1" ht="29.95" customHeight="1" spans="1:3">
      <c r="A8" s="42" t="s">
        <v>231</v>
      </c>
      <c r="B8" s="37"/>
      <c r="C8" s="37"/>
    </row>
    <row r="9" s="54" customFormat="1" ht="29.95" customHeight="1" spans="1:3">
      <c r="A9" s="42" t="s">
        <v>232</v>
      </c>
      <c r="B9" s="37"/>
      <c r="C9" s="37">
        <v>185538</v>
      </c>
    </row>
    <row r="10" s="54" customFormat="1"/>
  </sheetData>
  <mergeCells count="3">
    <mergeCell ref="A1:C1"/>
    <mergeCell ref="A2:C2"/>
    <mergeCell ref="A3:C3"/>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D10" sqref="D10"/>
    </sheetView>
  </sheetViews>
  <sheetFormatPr defaultColWidth="9" defaultRowHeight="15.6" outlineLevelCol="7"/>
  <cols>
    <col min="1" max="1" width="22.8796296296296" style="54" customWidth="1"/>
    <col min="2" max="2" width="18.8796296296296" style="54" customWidth="1"/>
    <col min="3" max="3" width="21.4444444444444" style="54" customWidth="1"/>
    <col min="4" max="4" width="29.1111111111111" style="54" customWidth="1"/>
    <col min="5" max="9" width="9" style="54"/>
    <col min="10" max="16384" width="9" style="47"/>
  </cols>
  <sheetData>
    <row r="1" s="54" customFormat="1" ht="22.2" spans="1:7">
      <c r="A1" s="48" t="s">
        <v>312</v>
      </c>
      <c r="B1" s="48"/>
      <c r="C1" s="48"/>
      <c r="D1" s="48"/>
      <c r="E1" s="64"/>
      <c r="F1" s="64"/>
      <c r="G1" s="64"/>
    </row>
    <row r="2" s="54" customFormat="1" spans="2:7">
      <c r="B2" s="65"/>
      <c r="C2" s="65"/>
      <c r="D2" s="65"/>
      <c r="E2" s="64"/>
      <c r="F2" s="64"/>
      <c r="G2" s="64"/>
    </row>
    <row r="3" s="54" customFormat="1" spans="1:7">
      <c r="A3" s="66"/>
      <c r="B3" s="57"/>
      <c r="C3" s="57"/>
      <c r="D3" s="57" t="s">
        <v>128</v>
      </c>
      <c r="E3" s="64"/>
      <c r="F3" s="64"/>
      <c r="G3" s="64"/>
    </row>
    <row r="4" s="54" customFormat="1" ht="25" customHeight="1" spans="1:8">
      <c r="A4" s="61" t="s">
        <v>2</v>
      </c>
      <c r="B4" s="61" t="s">
        <v>3</v>
      </c>
      <c r="C4" s="61" t="s">
        <v>4</v>
      </c>
      <c r="D4" s="61" t="s">
        <v>5</v>
      </c>
      <c r="E4" s="67"/>
      <c r="F4" s="67"/>
      <c r="G4" s="67"/>
      <c r="H4" s="68"/>
    </row>
    <row r="5" s="54" customFormat="1" ht="25" customHeight="1" spans="1:8">
      <c r="A5" s="42" t="s">
        <v>313</v>
      </c>
      <c r="B5" s="37">
        <v>0</v>
      </c>
      <c r="C5" s="37">
        <v>0</v>
      </c>
      <c r="D5" s="37">
        <v>0</v>
      </c>
      <c r="E5" s="69"/>
      <c r="F5" s="69"/>
      <c r="G5" s="69"/>
      <c r="H5" s="68"/>
    </row>
    <row r="6" s="54" customFormat="1" ht="25" customHeight="1" spans="1:8">
      <c r="A6" s="42" t="s">
        <v>314</v>
      </c>
      <c r="B6" s="37">
        <v>0</v>
      </c>
      <c r="C6" s="37">
        <v>0</v>
      </c>
      <c r="D6" s="37">
        <v>0</v>
      </c>
      <c r="E6" s="69"/>
      <c r="F6" s="69"/>
      <c r="G6" s="69"/>
      <c r="H6" s="68"/>
    </row>
    <row r="7" s="54" customFormat="1" ht="25" customHeight="1" spans="1:8">
      <c r="A7" s="42" t="s">
        <v>315</v>
      </c>
      <c r="B7" s="37">
        <v>0</v>
      </c>
      <c r="C7" s="37">
        <v>354</v>
      </c>
      <c r="D7" s="37">
        <v>354</v>
      </c>
      <c r="E7" s="69"/>
      <c r="F7" s="69"/>
      <c r="G7" s="69"/>
      <c r="H7" s="68"/>
    </row>
    <row r="8" s="54" customFormat="1" ht="25" customHeight="1" spans="1:8">
      <c r="A8" s="42" t="s">
        <v>316</v>
      </c>
      <c r="B8" s="37">
        <v>0</v>
      </c>
      <c r="C8" s="37">
        <v>0</v>
      </c>
      <c r="D8" s="37">
        <v>0</v>
      </c>
      <c r="E8" s="69"/>
      <c r="F8" s="69"/>
      <c r="G8" s="69"/>
      <c r="H8" s="68"/>
    </row>
    <row r="9" s="54" customFormat="1" ht="25" customHeight="1" spans="1:8">
      <c r="A9" s="42" t="s">
        <v>317</v>
      </c>
      <c r="B9" s="37">
        <v>45000</v>
      </c>
      <c r="C9" s="37">
        <v>17815</v>
      </c>
      <c r="D9" s="37">
        <v>17815</v>
      </c>
      <c r="E9" s="69"/>
      <c r="F9" s="69"/>
      <c r="G9" s="69"/>
      <c r="H9" s="68"/>
    </row>
    <row r="10" s="54" customFormat="1" ht="25" customHeight="1" spans="1:8">
      <c r="A10" s="50" t="s">
        <v>29</v>
      </c>
      <c r="B10" s="37">
        <v>45000</v>
      </c>
      <c r="C10" s="37">
        <v>18169</v>
      </c>
      <c r="D10" s="37">
        <v>18169</v>
      </c>
      <c r="E10" s="69"/>
      <c r="F10" s="69"/>
      <c r="G10" s="69"/>
      <c r="H10" s="68"/>
    </row>
    <row r="11" s="54" customFormat="1" ht="25" customHeight="1" spans="1:8">
      <c r="A11" s="42"/>
      <c r="B11" s="37"/>
      <c r="C11" s="37"/>
      <c r="D11" s="37"/>
      <c r="E11" s="69"/>
      <c r="F11" s="69"/>
      <c r="G11" s="69"/>
      <c r="H11" s="68"/>
    </row>
    <row r="12" s="54" customFormat="1" ht="25" customHeight="1" spans="1:8">
      <c r="A12" s="42"/>
      <c r="B12" s="37"/>
      <c r="C12" s="37"/>
      <c r="D12" s="37"/>
      <c r="E12" s="69"/>
      <c r="F12" s="69"/>
      <c r="G12" s="69"/>
      <c r="H12" s="68"/>
    </row>
    <row r="13" s="54" customFormat="1" ht="25" customHeight="1" spans="1:8">
      <c r="A13" s="42"/>
      <c r="B13" s="37"/>
      <c r="C13" s="37"/>
      <c r="D13" s="37"/>
      <c r="E13" s="69"/>
      <c r="F13" s="69"/>
      <c r="G13" s="69"/>
      <c r="H13" s="68"/>
    </row>
    <row r="14" s="54" customFormat="1" ht="25" customHeight="1" spans="1:8">
      <c r="A14" s="42"/>
      <c r="B14" s="37"/>
      <c r="C14" s="37"/>
      <c r="D14" s="37"/>
      <c r="E14" s="69"/>
      <c r="F14" s="69"/>
      <c r="G14" s="69"/>
      <c r="H14" s="68"/>
    </row>
    <row r="15" s="54" customFormat="1" ht="25" customHeight="1" spans="1:8">
      <c r="A15" s="42"/>
      <c r="B15" s="37"/>
      <c r="C15" s="37"/>
      <c r="D15" s="37"/>
      <c r="E15" s="69"/>
      <c r="F15" s="69"/>
      <c r="G15" s="69"/>
      <c r="H15" s="68"/>
    </row>
    <row r="16" s="54" customFormat="1" ht="25" customHeight="1" spans="1:8">
      <c r="A16" s="42"/>
      <c r="B16" s="37"/>
      <c r="C16" s="37"/>
      <c r="D16" s="37"/>
      <c r="E16" s="69"/>
      <c r="F16" s="69"/>
      <c r="G16" s="69"/>
      <c r="H16" s="68"/>
    </row>
    <row r="17" s="54" customFormat="1" ht="25" customHeight="1" spans="1:8">
      <c r="A17" s="42"/>
      <c r="B17" s="37"/>
      <c r="C17" s="37"/>
      <c r="D17" s="37"/>
      <c r="E17" s="69"/>
      <c r="F17" s="69"/>
      <c r="G17" s="69"/>
      <c r="H17" s="68"/>
    </row>
    <row r="18" s="54" customFormat="1" ht="25" customHeight="1" spans="1:8">
      <c r="A18" s="42"/>
      <c r="B18" s="37"/>
      <c r="C18" s="37"/>
      <c r="D18" s="37"/>
      <c r="E18" s="69"/>
      <c r="F18" s="69"/>
      <c r="G18" s="69"/>
      <c r="H18" s="68"/>
    </row>
    <row r="19" s="54" customFormat="1" ht="25" customHeight="1" spans="1:8">
      <c r="A19" s="42"/>
      <c r="B19" s="37"/>
      <c r="C19" s="37"/>
      <c r="D19" s="37"/>
      <c r="E19" s="69"/>
      <c r="F19" s="69"/>
      <c r="G19" s="69"/>
      <c r="H19" s="68"/>
    </row>
    <row r="20" s="54" customFormat="1" ht="25" customHeight="1" spans="1:8">
      <c r="A20" s="42"/>
      <c r="B20" s="37"/>
      <c r="C20" s="37"/>
      <c r="D20" s="37"/>
      <c r="E20" s="69"/>
      <c r="F20" s="69"/>
      <c r="G20" s="69"/>
      <c r="H20" s="68"/>
    </row>
    <row r="21" s="54" customFormat="1" ht="25" customHeight="1" spans="1:8">
      <c r="A21" s="42"/>
      <c r="B21" s="37"/>
      <c r="C21" s="37"/>
      <c r="D21" s="37"/>
      <c r="E21" s="69"/>
      <c r="F21" s="69"/>
      <c r="G21" s="69"/>
      <c r="H21" s="68"/>
    </row>
    <row r="22" s="54" customFormat="1" ht="25" customHeight="1" spans="1:8">
      <c r="A22" s="42"/>
      <c r="B22" s="37"/>
      <c r="C22" s="37"/>
      <c r="D22" s="37"/>
      <c r="E22" s="69"/>
      <c r="F22" s="69"/>
      <c r="G22" s="69"/>
      <c r="H22" s="68"/>
    </row>
    <row r="23" s="54" customFormat="1" ht="25" customHeight="1" spans="1:8">
      <c r="A23" s="42"/>
      <c r="B23" s="37"/>
      <c r="C23" s="37"/>
      <c r="D23" s="37"/>
      <c r="E23" s="69"/>
      <c r="F23" s="69"/>
      <c r="G23" s="69"/>
      <c r="H23" s="68"/>
    </row>
    <row r="24" s="54" customFormat="1" ht="25" customHeight="1" spans="1:8">
      <c r="A24" s="42"/>
      <c r="B24" s="37"/>
      <c r="C24" s="37"/>
      <c r="D24" s="37"/>
      <c r="E24" s="69"/>
      <c r="F24" s="69"/>
      <c r="G24" s="69"/>
      <c r="H24" s="68"/>
    </row>
    <row r="25" s="54" customFormat="1" ht="25" customHeight="1" spans="1:8">
      <c r="A25" s="42"/>
      <c r="B25" s="37"/>
      <c r="C25" s="37"/>
      <c r="D25" s="37"/>
      <c r="E25" s="69"/>
      <c r="F25" s="69"/>
      <c r="G25" s="69"/>
      <c r="H25" s="68"/>
    </row>
    <row r="26" s="54" customFormat="1" ht="25" customHeight="1" spans="1:8">
      <c r="A26" s="42"/>
      <c r="B26" s="37"/>
      <c r="C26" s="37"/>
      <c r="D26" s="37"/>
      <c r="E26" s="69"/>
      <c r="F26" s="69"/>
      <c r="G26" s="69"/>
      <c r="H26" s="68"/>
    </row>
    <row r="27" s="54" customFormat="1" ht="25" customHeight="1" spans="1:8">
      <c r="A27" s="42"/>
      <c r="B27" s="37"/>
      <c r="C27" s="37"/>
      <c r="D27" s="37"/>
      <c r="E27" s="69"/>
      <c r="F27" s="69"/>
      <c r="G27" s="69"/>
      <c r="H27" s="68"/>
    </row>
    <row r="28" s="54" customFormat="1" ht="25" customHeight="1" spans="1:8">
      <c r="A28" s="42"/>
      <c r="B28" s="37"/>
      <c r="C28" s="37"/>
      <c r="D28" s="37"/>
      <c r="E28" s="69"/>
      <c r="F28" s="69"/>
      <c r="G28" s="69"/>
      <c r="H28" s="68"/>
    </row>
    <row r="29" s="54" customFormat="1" ht="25" customHeight="1" spans="1:8">
      <c r="A29" s="42"/>
      <c r="B29" s="37"/>
      <c r="C29" s="37"/>
      <c r="D29" s="37"/>
      <c r="E29" s="69"/>
      <c r="F29" s="69"/>
      <c r="G29" s="69"/>
      <c r="H29" s="68"/>
    </row>
    <row r="30" s="54" customFormat="1" ht="25" customHeight="1" spans="1:8">
      <c r="A30" s="42"/>
      <c r="B30" s="37"/>
      <c r="C30" s="37"/>
      <c r="D30" s="37"/>
      <c r="E30" s="69"/>
      <c r="F30" s="69"/>
      <c r="G30" s="69"/>
      <c r="H30" s="68"/>
    </row>
    <row r="31" s="54" customFormat="1" ht="25" customHeight="1" spans="1:8">
      <c r="A31" s="42"/>
      <c r="B31" s="37"/>
      <c r="C31" s="37"/>
      <c r="D31" s="37"/>
      <c r="E31" s="69"/>
      <c r="F31" s="69"/>
      <c r="G31" s="69"/>
      <c r="H31" s="68"/>
    </row>
    <row r="32" s="54" customFormat="1" ht="25" customHeight="1" spans="1:8">
      <c r="A32" s="42"/>
      <c r="B32" s="37"/>
      <c r="C32" s="37"/>
      <c r="D32" s="37"/>
      <c r="E32" s="69"/>
      <c r="F32" s="69"/>
      <c r="G32" s="69"/>
      <c r="H32" s="68"/>
    </row>
    <row r="33" s="54" customFormat="1" ht="25" customHeight="1" spans="1:8">
      <c r="A33" s="42"/>
      <c r="B33" s="37"/>
      <c r="C33" s="37"/>
      <c r="D33" s="37"/>
      <c r="E33" s="69"/>
      <c r="F33" s="69"/>
      <c r="G33" s="69"/>
      <c r="H33" s="68"/>
    </row>
    <row r="34" s="54" customFormat="1" ht="25" customHeight="1" spans="1:8">
      <c r="A34" s="42"/>
      <c r="B34" s="37"/>
      <c r="C34" s="37"/>
      <c r="D34" s="37"/>
      <c r="E34" s="69"/>
      <c r="F34" s="69"/>
      <c r="G34" s="69"/>
      <c r="H34" s="68"/>
    </row>
    <row r="35" s="54" customFormat="1" ht="25" customHeight="1" spans="1:8">
      <c r="A35" s="42"/>
      <c r="B35" s="37"/>
      <c r="C35" s="37"/>
      <c r="D35" s="37"/>
      <c r="E35" s="69"/>
      <c r="F35" s="69"/>
      <c r="G35" s="69"/>
      <c r="H35" s="68"/>
    </row>
    <row r="36" s="54" customFormat="1" ht="25" customHeight="1" spans="1:8">
      <c r="A36" s="42"/>
      <c r="B36" s="37"/>
      <c r="C36" s="37"/>
      <c r="D36" s="37"/>
      <c r="E36" s="69"/>
      <c r="F36" s="69"/>
      <c r="G36" s="69"/>
      <c r="H36" s="68"/>
    </row>
    <row r="37" s="54" customFormat="1" ht="25" customHeight="1" spans="1:8">
      <c r="A37" s="42"/>
      <c r="B37" s="37"/>
      <c r="C37" s="37"/>
      <c r="D37" s="37"/>
      <c r="E37" s="69"/>
      <c r="F37" s="69"/>
      <c r="G37" s="69"/>
      <c r="H37" s="68"/>
    </row>
    <row r="38" s="54" customFormat="1" ht="25" customHeight="1" spans="1:8">
      <c r="A38" s="42"/>
      <c r="B38" s="37"/>
      <c r="C38" s="37"/>
      <c r="D38" s="37"/>
      <c r="E38" s="69"/>
      <c r="F38" s="69"/>
      <c r="G38" s="69"/>
      <c r="H38" s="68"/>
    </row>
    <row r="39" s="54" customFormat="1" ht="25" customHeight="1" spans="1:8">
      <c r="A39" s="42"/>
      <c r="B39" s="37"/>
      <c r="C39" s="37"/>
      <c r="D39" s="37"/>
      <c r="E39" s="69"/>
      <c r="F39" s="69"/>
      <c r="G39" s="69"/>
      <c r="H39" s="68"/>
    </row>
    <row r="40" s="54" customFormat="1" ht="25" customHeight="1" spans="1:8">
      <c r="A40" s="42"/>
      <c r="B40" s="37"/>
      <c r="C40" s="37"/>
      <c r="D40" s="37"/>
      <c r="E40" s="69"/>
      <c r="F40" s="69"/>
      <c r="G40" s="69"/>
      <c r="H40" s="68"/>
    </row>
    <row r="41" s="54" customFormat="1" ht="25" customHeight="1" spans="1:8">
      <c r="A41" s="42"/>
      <c r="B41" s="37"/>
      <c r="C41" s="37"/>
      <c r="D41" s="37"/>
      <c r="E41" s="69"/>
      <c r="F41" s="69"/>
      <c r="G41" s="69"/>
      <c r="H41" s="68"/>
    </row>
    <row r="42" s="54" customFormat="1" ht="25" customHeight="1" spans="1:8">
      <c r="A42" s="42"/>
      <c r="B42" s="37"/>
      <c r="C42" s="37"/>
      <c r="D42" s="37"/>
      <c r="E42" s="69"/>
      <c r="F42" s="69"/>
      <c r="G42" s="69"/>
      <c r="H42" s="68"/>
    </row>
    <row r="43" s="54" customFormat="1" ht="25" customHeight="1" spans="1:8">
      <c r="A43" s="50"/>
      <c r="B43" s="37"/>
      <c r="C43" s="37"/>
      <c r="D43" s="37"/>
      <c r="E43" s="69"/>
      <c r="F43" s="69"/>
      <c r="G43" s="69"/>
      <c r="H43" s="68"/>
    </row>
    <row r="44" s="54" customFormat="1"/>
  </sheetData>
  <mergeCells count="1">
    <mergeCell ref="A1:D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B8" sqref="B8"/>
    </sheetView>
  </sheetViews>
  <sheetFormatPr defaultColWidth="9" defaultRowHeight="15.6" outlineLevelCol="7"/>
  <cols>
    <col min="1" max="1" width="31.3333333333333" style="56" customWidth="1"/>
    <col min="2" max="2" width="20.1111111111111" style="56" customWidth="1"/>
    <col min="3" max="3" width="17.212962962963" style="56" customWidth="1"/>
    <col min="4" max="4" width="23.8796296296296" style="56" customWidth="1"/>
    <col min="5" max="9" width="9" style="56"/>
    <col min="10" max="16384" width="9" style="33"/>
  </cols>
  <sheetData>
    <row r="1" s="56" customFormat="1" ht="22.2" spans="1:7">
      <c r="A1" s="34" t="s">
        <v>318</v>
      </c>
      <c r="B1" s="34"/>
      <c r="C1" s="34"/>
      <c r="D1" s="34"/>
      <c r="E1" s="58"/>
      <c r="F1" s="58"/>
      <c r="G1" s="58"/>
    </row>
    <row r="2" s="56" customFormat="1" spans="1:7">
      <c r="A2" s="59"/>
      <c r="B2" s="59"/>
      <c r="C2" s="59"/>
      <c r="D2" s="35"/>
      <c r="E2" s="58"/>
      <c r="F2" s="58"/>
      <c r="G2" s="58"/>
    </row>
    <row r="3" s="56" customFormat="1" spans="1:7">
      <c r="A3" s="60" t="s">
        <v>319</v>
      </c>
      <c r="B3" s="60"/>
      <c r="C3" s="60"/>
      <c r="D3" s="60"/>
      <c r="E3" s="58"/>
      <c r="F3" s="58"/>
      <c r="G3" s="58"/>
    </row>
    <row r="4" s="56" customFormat="1" ht="25" customHeight="1" spans="1:8">
      <c r="A4" s="61" t="s">
        <v>2</v>
      </c>
      <c r="B4" s="61" t="s">
        <v>3</v>
      </c>
      <c r="C4" s="61" t="s">
        <v>4</v>
      </c>
      <c r="D4" s="61" t="s">
        <v>5</v>
      </c>
      <c r="E4" s="62"/>
      <c r="F4" s="62"/>
      <c r="G4" s="62"/>
      <c r="H4" s="63"/>
    </row>
    <row r="5" s="56" customFormat="1" ht="25" customHeight="1" spans="1:8">
      <c r="A5" s="42" t="s">
        <v>320</v>
      </c>
      <c r="B5" s="37">
        <v>0</v>
      </c>
      <c r="C5" s="37">
        <v>9</v>
      </c>
      <c r="D5" s="37">
        <v>9</v>
      </c>
      <c r="E5" s="53"/>
      <c r="F5" s="53"/>
      <c r="G5" s="53"/>
      <c r="H5" s="63"/>
    </row>
    <row r="6" s="56" customFormat="1" ht="25" customHeight="1" spans="1:8">
      <c r="A6" s="42" t="s">
        <v>321</v>
      </c>
      <c r="B6" s="37">
        <v>0</v>
      </c>
      <c r="C6" s="37">
        <v>6000</v>
      </c>
      <c r="D6" s="37">
        <v>6000</v>
      </c>
      <c r="E6" s="53"/>
      <c r="F6" s="53"/>
      <c r="G6" s="53"/>
      <c r="H6" s="63"/>
    </row>
    <row r="7" s="56" customFormat="1" ht="25" customHeight="1" spans="1:8">
      <c r="A7" s="42" t="s">
        <v>322</v>
      </c>
      <c r="B7" s="37">
        <v>0</v>
      </c>
      <c r="C7" s="37">
        <v>0</v>
      </c>
      <c r="D7" s="37">
        <v>0</v>
      </c>
      <c r="E7" s="53"/>
      <c r="F7" s="53"/>
      <c r="G7" s="53"/>
      <c r="H7" s="63"/>
    </row>
    <row r="8" s="56" customFormat="1" ht="25" customHeight="1" spans="1:8">
      <c r="A8" s="42" t="s">
        <v>323</v>
      </c>
      <c r="B8" s="37">
        <v>20000</v>
      </c>
      <c r="C8" s="37">
        <v>6703</v>
      </c>
      <c r="D8" s="37">
        <v>6381</v>
      </c>
      <c r="E8" s="53"/>
      <c r="F8" s="53"/>
      <c r="G8" s="53"/>
      <c r="H8" s="63"/>
    </row>
    <row r="9" s="56" customFormat="1" ht="25" customHeight="1" spans="1:8">
      <c r="A9" s="42"/>
      <c r="B9" s="37"/>
      <c r="C9" s="37"/>
      <c r="D9" s="37"/>
      <c r="E9" s="53"/>
      <c r="F9" s="53"/>
      <c r="G9" s="53"/>
      <c r="H9" s="63"/>
    </row>
    <row r="10" s="56" customFormat="1" ht="25" customHeight="1" spans="1:8">
      <c r="A10" s="50" t="s">
        <v>56</v>
      </c>
      <c r="B10" s="37">
        <v>20000</v>
      </c>
      <c r="C10" s="37">
        <v>12712</v>
      </c>
      <c r="D10" s="37">
        <v>12390</v>
      </c>
      <c r="E10" s="53"/>
      <c r="F10" s="53"/>
      <c r="G10" s="53"/>
      <c r="H10" s="63"/>
    </row>
    <row r="11" s="56" customFormat="1" ht="25" customHeight="1" spans="1:8">
      <c r="A11" s="42"/>
      <c r="B11" s="37"/>
      <c r="C11" s="37"/>
      <c r="D11" s="37"/>
      <c r="E11" s="53"/>
      <c r="F11" s="53"/>
      <c r="G11" s="53"/>
      <c r="H11" s="63"/>
    </row>
    <row r="12" s="56" customFormat="1" ht="25" customHeight="1" spans="1:8">
      <c r="A12" s="42"/>
      <c r="B12" s="37"/>
      <c r="C12" s="37"/>
      <c r="D12" s="37"/>
      <c r="E12" s="53"/>
      <c r="F12" s="53"/>
      <c r="G12" s="53"/>
      <c r="H12" s="63"/>
    </row>
    <row r="13" s="56" customFormat="1" ht="25" customHeight="1" spans="1:8">
      <c r="A13" s="42"/>
      <c r="B13" s="37"/>
      <c r="C13" s="37"/>
      <c r="D13" s="37"/>
      <c r="E13" s="53"/>
      <c r="F13" s="53"/>
      <c r="G13" s="53"/>
      <c r="H13" s="63"/>
    </row>
    <row r="14" s="56" customFormat="1" ht="25" customHeight="1" spans="1:8">
      <c r="A14" s="42"/>
      <c r="B14" s="37"/>
      <c r="C14" s="37"/>
      <c r="D14" s="37"/>
      <c r="E14" s="53"/>
      <c r="F14" s="53"/>
      <c r="G14" s="53"/>
      <c r="H14" s="63"/>
    </row>
    <row r="15" s="56" customFormat="1" ht="25" customHeight="1" spans="1:8">
      <c r="A15" s="42"/>
      <c r="B15" s="37"/>
      <c r="C15" s="37"/>
      <c r="D15" s="37"/>
      <c r="E15" s="53"/>
      <c r="F15" s="53"/>
      <c r="G15" s="53"/>
      <c r="H15" s="63"/>
    </row>
    <row r="16" s="56" customFormat="1" ht="25" customHeight="1" spans="1:8">
      <c r="A16" s="42"/>
      <c r="B16" s="37"/>
      <c r="C16" s="37"/>
      <c r="D16" s="37"/>
      <c r="E16" s="53"/>
      <c r="F16" s="53"/>
      <c r="G16" s="53"/>
      <c r="H16" s="63"/>
    </row>
    <row r="17" s="56" customFormat="1" ht="25" customHeight="1" spans="1:8">
      <c r="A17" s="42"/>
      <c r="B17" s="37"/>
      <c r="C17" s="37"/>
      <c r="D17" s="37"/>
      <c r="E17" s="53"/>
      <c r="F17" s="53"/>
      <c r="G17" s="53"/>
      <c r="H17" s="63"/>
    </row>
    <row r="18" s="56" customFormat="1" ht="25" customHeight="1" spans="1:8">
      <c r="A18" s="42"/>
      <c r="B18" s="37"/>
      <c r="C18" s="37"/>
      <c r="D18" s="37"/>
      <c r="E18" s="53"/>
      <c r="F18" s="53"/>
      <c r="G18" s="53"/>
      <c r="H18" s="63"/>
    </row>
    <row r="19" s="56" customFormat="1" ht="25" customHeight="1" spans="1:8">
      <c r="A19" s="42"/>
      <c r="B19" s="37"/>
      <c r="C19" s="37"/>
      <c r="D19" s="37"/>
      <c r="E19" s="53"/>
      <c r="F19" s="53"/>
      <c r="G19" s="53"/>
      <c r="H19" s="63"/>
    </row>
    <row r="20" s="56" customFormat="1" ht="25" customHeight="1" spans="1:8">
      <c r="A20" s="42"/>
      <c r="B20" s="37"/>
      <c r="C20" s="37"/>
      <c r="D20" s="37" t="s">
        <v>324</v>
      </c>
      <c r="E20" s="53"/>
      <c r="F20" s="53"/>
      <c r="G20" s="53"/>
      <c r="H20" s="63"/>
    </row>
    <row r="21" s="56" customFormat="1" ht="25" customHeight="1" spans="1:8">
      <c r="A21" s="42"/>
      <c r="B21" s="37"/>
      <c r="C21" s="37"/>
      <c r="D21" s="37"/>
      <c r="E21" s="53"/>
      <c r="F21" s="53"/>
      <c r="G21" s="53"/>
      <c r="H21" s="63"/>
    </row>
    <row r="22" s="56" customFormat="1" ht="25" customHeight="1" spans="1:8">
      <c r="A22" s="42"/>
      <c r="B22" s="37"/>
      <c r="C22" s="37"/>
      <c r="D22" s="37"/>
      <c r="E22" s="53"/>
      <c r="F22" s="53"/>
      <c r="G22" s="53"/>
      <c r="H22" s="63"/>
    </row>
    <row r="23" s="56" customFormat="1" ht="25" customHeight="1" spans="1:8">
      <c r="A23" s="42"/>
      <c r="B23" s="37"/>
      <c r="C23" s="37"/>
      <c r="D23" s="37"/>
      <c r="E23" s="53"/>
      <c r="F23" s="53"/>
      <c r="G23" s="53"/>
      <c r="H23" s="63"/>
    </row>
    <row r="24" s="56" customFormat="1" ht="25" customHeight="1" spans="1:8">
      <c r="A24" s="42"/>
      <c r="B24" s="37"/>
      <c r="C24" s="37"/>
      <c r="D24" s="37"/>
      <c r="E24" s="53"/>
      <c r="F24" s="53"/>
      <c r="G24" s="53"/>
      <c r="H24" s="63"/>
    </row>
    <row r="25" s="56" customFormat="1" ht="25" customHeight="1" spans="1:8">
      <c r="A25" s="42"/>
      <c r="B25" s="37"/>
      <c r="C25" s="37"/>
      <c r="D25" s="37"/>
      <c r="E25" s="53"/>
      <c r="F25" s="53"/>
      <c r="G25" s="53"/>
      <c r="H25" s="63"/>
    </row>
    <row r="26" s="56" customFormat="1" ht="25" customHeight="1" spans="1:8">
      <c r="A26" s="42"/>
      <c r="B26" s="37"/>
      <c r="C26" s="37"/>
      <c r="D26" s="37"/>
      <c r="E26" s="53"/>
      <c r="F26" s="53"/>
      <c r="G26" s="53"/>
      <c r="H26" s="63"/>
    </row>
    <row r="27" s="56" customFormat="1" ht="25" customHeight="1" spans="1:8">
      <c r="A27" s="42"/>
      <c r="B27" s="37"/>
      <c r="C27" s="37"/>
      <c r="D27" s="37"/>
      <c r="E27" s="53"/>
      <c r="F27" s="53"/>
      <c r="G27" s="53"/>
      <c r="H27" s="63"/>
    </row>
    <row r="28" s="56" customFormat="1" ht="25" customHeight="1" spans="1:8">
      <c r="A28" s="42"/>
      <c r="B28" s="37"/>
      <c r="C28" s="37"/>
      <c r="D28" s="37"/>
      <c r="E28" s="53"/>
      <c r="F28" s="53"/>
      <c r="G28" s="53"/>
      <c r="H28" s="63"/>
    </row>
    <row r="29" s="56" customFormat="1" ht="25" customHeight="1" spans="1:8">
      <c r="A29" s="42"/>
      <c r="B29" s="37"/>
      <c r="C29" s="37"/>
      <c r="D29" s="37"/>
      <c r="E29" s="53"/>
      <c r="F29" s="53"/>
      <c r="G29" s="53"/>
      <c r="H29" s="63"/>
    </row>
    <row r="30" s="56" customFormat="1" ht="25" customHeight="1" spans="1:8">
      <c r="A30" s="42"/>
      <c r="B30" s="37"/>
      <c r="C30" s="37"/>
      <c r="D30" s="37"/>
      <c r="E30" s="53"/>
      <c r="F30" s="53"/>
      <c r="G30" s="53"/>
      <c r="H30" s="63"/>
    </row>
    <row r="31" s="56" customFormat="1" ht="25" customHeight="1" spans="1:8">
      <c r="A31" s="42"/>
      <c r="B31" s="37"/>
      <c r="C31" s="37"/>
      <c r="D31" s="37"/>
      <c r="E31" s="53"/>
      <c r="F31" s="53"/>
      <c r="G31" s="53"/>
      <c r="H31" s="63"/>
    </row>
    <row r="32" s="56" customFormat="1" ht="25" customHeight="1" spans="1:8">
      <c r="A32" s="42"/>
      <c r="B32" s="37"/>
      <c r="C32" s="37"/>
      <c r="D32" s="37"/>
      <c r="E32" s="53"/>
      <c r="F32" s="53"/>
      <c r="G32" s="53"/>
      <c r="H32" s="63"/>
    </row>
    <row r="33" s="56" customFormat="1" ht="25" customHeight="1" spans="1:8">
      <c r="A33" s="42"/>
      <c r="B33" s="37"/>
      <c r="C33" s="37"/>
      <c r="D33" s="37"/>
      <c r="E33" s="53"/>
      <c r="F33" s="53"/>
      <c r="G33" s="53"/>
      <c r="H33" s="63"/>
    </row>
    <row r="34" s="56" customFormat="1" ht="25" customHeight="1" spans="1:8">
      <c r="A34" s="42"/>
      <c r="B34" s="37"/>
      <c r="C34" s="37"/>
      <c r="D34" s="37"/>
      <c r="E34" s="53"/>
      <c r="F34" s="53"/>
      <c r="G34" s="53"/>
      <c r="H34" s="63"/>
    </row>
    <row r="35" s="56" customFormat="1" ht="25" customHeight="1" spans="1:8">
      <c r="A35" s="42"/>
      <c r="B35" s="37"/>
      <c r="C35" s="37"/>
      <c r="D35" s="37"/>
      <c r="E35" s="53"/>
      <c r="F35" s="53"/>
      <c r="G35" s="53"/>
      <c r="H35" s="63"/>
    </row>
    <row r="36" s="56" customFormat="1" ht="25" customHeight="1" spans="1:8">
      <c r="A36" s="42"/>
      <c r="B36" s="37"/>
      <c r="C36" s="37"/>
      <c r="D36" s="37"/>
      <c r="E36" s="53"/>
      <c r="F36" s="53"/>
      <c r="G36" s="53"/>
      <c r="H36" s="63"/>
    </row>
    <row r="37" s="56" customFormat="1" ht="25" customHeight="1" spans="1:8">
      <c r="A37" s="42"/>
      <c r="B37" s="37"/>
      <c r="C37" s="37"/>
      <c r="D37" s="37"/>
      <c r="E37" s="53"/>
      <c r="F37" s="53"/>
      <c r="G37" s="53"/>
      <c r="H37" s="63"/>
    </row>
    <row r="38" s="56" customFormat="1" ht="25" customHeight="1" spans="1:8">
      <c r="A38" s="42"/>
      <c r="B38" s="37"/>
      <c r="C38" s="37"/>
      <c r="D38" s="37"/>
      <c r="E38" s="53"/>
      <c r="F38" s="53"/>
      <c r="G38" s="53"/>
      <c r="H38" s="63"/>
    </row>
    <row r="39" s="56" customFormat="1" ht="25" customHeight="1" spans="1:8">
      <c r="A39" s="42"/>
      <c r="B39" s="37"/>
      <c r="C39" s="37"/>
      <c r="D39" s="37"/>
      <c r="E39" s="53"/>
      <c r="F39" s="53"/>
      <c r="G39" s="53"/>
      <c r="H39" s="63"/>
    </row>
    <row r="40" s="56" customFormat="1" ht="25" customHeight="1" spans="1:8">
      <c r="A40" s="42"/>
      <c r="B40" s="37"/>
      <c r="C40" s="37"/>
      <c r="D40" s="37"/>
      <c r="E40" s="53"/>
      <c r="F40" s="53"/>
      <c r="G40" s="53"/>
      <c r="H40" s="63"/>
    </row>
    <row r="41" s="56" customFormat="1" ht="25" customHeight="1" spans="1:8">
      <c r="A41" s="42"/>
      <c r="B41" s="37"/>
      <c r="C41" s="37"/>
      <c r="D41" s="37"/>
      <c r="E41" s="53"/>
      <c r="F41" s="53"/>
      <c r="G41" s="53"/>
      <c r="H41" s="63"/>
    </row>
    <row r="42" s="56" customFormat="1" ht="25" customHeight="1" spans="1:8">
      <c r="A42" s="42"/>
      <c r="B42" s="37"/>
      <c r="C42" s="37"/>
      <c r="D42" s="37"/>
      <c r="E42" s="53"/>
      <c r="F42" s="53"/>
      <c r="G42" s="53"/>
      <c r="H42" s="63"/>
    </row>
    <row r="43" s="56" customFormat="1" ht="25" customHeight="1" spans="1:8">
      <c r="A43" s="50" t="s">
        <v>325</v>
      </c>
      <c r="B43" s="37"/>
      <c r="C43" s="37"/>
      <c r="D43" s="37">
        <v>24847</v>
      </c>
      <c r="E43" s="53"/>
      <c r="F43" s="53"/>
      <c r="G43" s="53"/>
      <c r="H43" s="63"/>
    </row>
    <row r="44" s="56" customFormat="1" ht="25" customHeight="1"/>
    <row r="45" ht="25" customHeight="1"/>
    <row r="46" ht="25" customHeight="1"/>
    <row r="47" ht="25" customHeight="1"/>
    <row r="48" ht="25" customHeight="1"/>
  </sheetData>
  <mergeCells count="1">
    <mergeCell ref="A1:D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workbookViewId="0">
      <selection activeCell="A11" sqref="A11"/>
    </sheetView>
  </sheetViews>
  <sheetFormatPr defaultColWidth="9" defaultRowHeight="15.6" outlineLevelCol="1"/>
  <cols>
    <col min="1" max="1" width="29.6666666666667" style="54" customWidth="1"/>
    <col min="2" max="2" width="48.7777777777778" style="54" customWidth="1"/>
    <col min="3" max="16384" width="9" style="47"/>
  </cols>
  <sheetData>
    <row r="1" s="54" customFormat="1" ht="22.2" spans="1:2">
      <c r="A1" s="48" t="s">
        <v>326</v>
      </c>
      <c r="B1" s="48"/>
    </row>
    <row r="2" s="54" customFormat="1" spans="1:2">
      <c r="A2" s="49"/>
      <c r="B2" s="49"/>
    </row>
    <row r="3" s="54" customFormat="1" spans="1:2">
      <c r="A3" s="57" t="s">
        <v>327</v>
      </c>
      <c r="B3" s="57"/>
    </row>
    <row r="4" s="54" customFormat="1" ht="25" customHeight="1" spans="1:2">
      <c r="A4" s="50" t="s">
        <v>2</v>
      </c>
      <c r="B4" s="50" t="s">
        <v>5</v>
      </c>
    </row>
    <row r="5" s="54" customFormat="1" ht="25" customHeight="1" spans="1:2">
      <c r="A5" s="42" t="s">
        <v>313</v>
      </c>
      <c r="B5" s="37">
        <v>0</v>
      </c>
    </row>
    <row r="6" s="54" customFormat="1" ht="25" customHeight="1" spans="1:2">
      <c r="A6" s="42" t="s">
        <v>314</v>
      </c>
      <c r="B6" s="37">
        <v>0</v>
      </c>
    </row>
    <row r="7" s="54" customFormat="1" ht="25" customHeight="1" spans="1:2">
      <c r="A7" s="42" t="s">
        <v>315</v>
      </c>
      <c r="B7" s="37">
        <v>354</v>
      </c>
    </row>
    <row r="8" s="54" customFormat="1" ht="25" customHeight="1" spans="1:2">
      <c r="A8" s="42" t="s">
        <v>316</v>
      </c>
      <c r="B8" s="37">
        <v>0</v>
      </c>
    </row>
    <row r="9" s="54" customFormat="1" ht="25" customHeight="1" spans="1:2">
      <c r="A9" s="42" t="s">
        <v>317</v>
      </c>
      <c r="B9" s="37">
        <v>17815</v>
      </c>
    </row>
    <row r="10" s="54" customFormat="1" ht="25" customHeight="1" spans="1:2">
      <c r="A10" s="42"/>
      <c r="B10" s="37"/>
    </row>
    <row r="11" s="54" customFormat="1" ht="25" customHeight="1" spans="1:2">
      <c r="A11" s="42"/>
      <c r="B11" s="37"/>
    </row>
    <row r="12" s="54" customFormat="1" ht="25" customHeight="1" spans="1:2">
      <c r="A12" s="42"/>
      <c r="B12" s="37"/>
    </row>
    <row r="13" s="54" customFormat="1" ht="25" customHeight="1" spans="1:2">
      <c r="A13" s="42"/>
      <c r="B13" s="37"/>
    </row>
    <row r="14" s="54" customFormat="1" ht="25" customHeight="1" spans="1:2">
      <c r="A14" s="42"/>
      <c r="B14" s="37"/>
    </row>
    <row r="15" s="54" customFormat="1" ht="25" customHeight="1" spans="1:2">
      <c r="A15" s="42"/>
      <c r="B15" s="37"/>
    </row>
    <row r="16" s="54" customFormat="1" ht="25" customHeight="1" spans="1:2">
      <c r="A16" s="42"/>
      <c r="B16" s="37"/>
    </row>
    <row r="17" s="54" customFormat="1" ht="25" customHeight="1" spans="1:2">
      <c r="A17" s="42"/>
      <c r="B17" s="37"/>
    </row>
    <row r="18" s="54" customFormat="1" ht="25" customHeight="1" spans="1:2">
      <c r="A18" s="42"/>
      <c r="B18" s="37"/>
    </row>
    <row r="19" s="54" customFormat="1" ht="25" customHeight="1" spans="1:2">
      <c r="A19" s="42"/>
      <c r="B19" s="37"/>
    </row>
    <row r="20" s="54" customFormat="1" ht="25" customHeight="1" spans="1:2">
      <c r="A20" s="42"/>
      <c r="B20" s="37"/>
    </row>
    <row r="21" s="54" customFormat="1" ht="25" customHeight="1" spans="1:2">
      <c r="A21" s="42"/>
      <c r="B21" s="37"/>
    </row>
    <row r="22" s="54" customFormat="1" ht="25" customHeight="1" spans="1:2">
      <c r="A22" s="42"/>
      <c r="B22" s="37"/>
    </row>
    <row r="23" s="54" customFormat="1" ht="25" customHeight="1" spans="1:2">
      <c r="A23" s="42"/>
      <c r="B23" s="37"/>
    </row>
    <row r="24" s="54" customFormat="1" ht="25" customHeight="1" spans="1:2">
      <c r="A24" s="42"/>
      <c r="B24" s="37"/>
    </row>
    <row r="25" s="54" customFormat="1" ht="25" customHeight="1" spans="1:2">
      <c r="A25" s="42"/>
      <c r="B25" s="37"/>
    </row>
    <row r="26" s="54" customFormat="1" ht="25" customHeight="1" spans="1:2">
      <c r="A26" s="42"/>
      <c r="B26" s="37"/>
    </row>
    <row r="27" s="54" customFormat="1" ht="25" customHeight="1" spans="1:2">
      <c r="A27" s="42"/>
      <c r="B27" s="37"/>
    </row>
    <row r="28" s="54" customFormat="1" ht="25" customHeight="1" spans="1:2">
      <c r="A28" s="42"/>
      <c r="B28" s="37"/>
    </row>
    <row r="29" s="54" customFormat="1" ht="25" customHeight="1" spans="1:2">
      <c r="A29" s="42"/>
      <c r="B29" s="37"/>
    </row>
    <row r="30" s="54" customFormat="1" ht="25" customHeight="1" spans="1:2">
      <c r="A30" s="42"/>
      <c r="B30" s="37"/>
    </row>
    <row r="31" s="54" customFormat="1" ht="25" customHeight="1" spans="1:2">
      <c r="A31" s="42"/>
      <c r="B31" s="37"/>
    </row>
    <row r="32" s="54" customFormat="1" ht="25" customHeight="1" spans="1:2">
      <c r="A32" s="42"/>
      <c r="B32" s="37"/>
    </row>
    <row r="33" s="54" customFormat="1" ht="25" customHeight="1" spans="1:2">
      <c r="A33" s="42"/>
      <c r="B33" s="37"/>
    </row>
    <row r="34" s="54" customFormat="1" ht="25" customHeight="1" spans="1:2">
      <c r="A34" s="42"/>
      <c r="B34" s="37"/>
    </row>
    <row r="35" s="54" customFormat="1" ht="25" customHeight="1" spans="1:2">
      <c r="A35" s="42"/>
      <c r="B35" s="37"/>
    </row>
    <row r="36" s="54" customFormat="1" ht="25" customHeight="1" spans="1:2">
      <c r="A36" s="42"/>
      <c r="B36" s="37"/>
    </row>
    <row r="37" s="54" customFormat="1" ht="25" customHeight="1" spans="1:2">
      <c r="A37" s="42"/>
      <c r="B37" s="37"/>
    </row>
    <row r="38" s="54" customFormat="1" ht="25" customHeight="1" spans="1:2">
      <c r="A38" s="42"/>
      <c r="B38" s="37"/>
    </row>
    <row r="39" s="54" customFormat="1" ht="25" customHeight="1" spans="1:2">
      <c r="A39" s="42"/>
      <c r="B39" s="37"/>
    </row>
    <row r="40" s="54" customFormat="1" ht="25" customHeight="1" spans="1:2">
      <c r="A40" s="42"/>
      <c r="B40" s="37"/>
    </row>
    <row r="41" s="54" customFormat="1" ht="25" customHeight="1" spans="1:2">
      <c r="A41" s="50" t="s">
        <v>29</v>
      </c>
      <c r="B41" s="37">
        <v>18169</v>
      </c>
    </row>
    <row r="42" s="54" customFormat="1"/>
  </sheetData>
  <mergeCells count="3">
    <mergeCell ref="A1:B1"/>
    <mergeCell ref="A2:B2"/>
    <mergeCell ref="A3:B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workbookViewId="0">
      <selection activeCell="A1" sqref="A1:B1"/>
    </sheetView>
  </sheetViews>
  <sheetFormatPr defaultColWidth="9" defaultRowHeight="15.6" outlineLevelCol="1"/>
  <cols>
    <col min="1" max="1" width="35.6666666666667" style="54" customWidth="1"/>
    <col min="2" max="2" width="38" style="54" customWidth="1"/>
    <col min="3" max="16384" width="9" style="47"/>
  </cols>
  <sheetData>
    <row r="1" s="54" customFormat="1" ht="20.4" spans="1:2">
      <c r="A1" s="43" t="s">
        <v>328</v>
      </c>
      <c r="B1" s="43"/>
    </row>
    <row r="2" s="54" customFormat="1" spans="1:2">
      <c r="A2" s="35"/>
      <c r="B2" s="35"/>
    </row>
    <row r="3" s="54" customFormat="1" ht="25" customHeight="1" spans="1:2">
      <c r="A3" s="55" t="s">
        <v>329</v>
      </c>
      <c r="B3" s="55"/>
    </row>
    <row r="4" s="54" customFormat="1" ht="25" customHeight="1" spans="1:2">
      <c r="A4" s="50" t="s">
        <v>2</v>
      </c>
      <c r="B4" s="50" t="s">
        <v>5</v>
      </c>
    </row>
    <row r="5" s="54" customFormat="1" ht="25" customHeight="1" spans="1:2">
      <c r="A5" s="42" t="s">
        <v>320</v>
      </c>
      <c r="B5" s="37">
        <v>9</v>
      </c>
    </row>
    <row r="6" s="54" customFormat="1" ht="25" customHeight="1" spans="1:2">
      <c r="A6" s="42" t="s">
        <v>321</v>
      </c>
      <c r="B6" s="37">
        <v>6000</v>
      </c>
    </row>
    <row r="7" s="54" customFormat="1" ht="25" customHeight="1" spans="1:2">
      <c r="A7" s="42" t="s">
        <v>322</v>
      </c>
      <c r="B7" s="37">
        <v>0</v>
      </c>
    </row>
    <row r="8" s="54" customFormat="1" ht="25" customHeight="1" spans="1:2">
      <c r="A8" s="42" t="s">
        <v>323</v>
      </c>
      <c r="B8" s="37">
        <v>6381</v>
      </c>
    </row>
    <row r="9" s="54" customFormat="1" ht="25" customHeight="1" spans="1:2">
      <c r="A9" s="56"/>
      <c r="B9" s="37"/>
    </row>
    <row r="10" s="54" customFormat="1" ht="25" customHeight="1" spans="1:2">
      <c r="A10" s="42"/>
      <c r="B10" s="37"/>
    </row>
    <row r="11" s="54" customFormat="1" ht="25" customHeight="1" spans="1:2">
      <c r="A11" s="42"/>
      <c r="B11" s="37"/>
    </row>
    <row r="12" s="54" customFormat="1" ht="25" customHeight="1" spans="1:2">
      <c r="A12" s="56"/>
      <c r="B12" s="37"/>
    </row>
    <row r="13" s="54" customFormat="1" ht="25" customHeight="1" spans="1:2">
      <c r="A13" s="42"/>
      <c r="B13" s="37"/>
    </row>
    <row r="14" s="54" customFormat="1" ht="25" customHeight="1" spans="1:2">
      <c r="A14" s="42"/>
      <c r="B14" s="37"/>
    </row>
    <row r="15" s="54" customFormat="1" ht="25" customHeight="1" spans="1:2">
      <c r="A15" s="42"/>
      <c r="B15" s="37"/>
    </row>
    <row r="16" s="54" customFormat="1" ht="25" customHeight="1" spans="1:2">
      <c r="A16" s="42"/>
      <c r="B16" s="37"/>
    </row>
    <row r="17" s="54" customFormat="1" ht="25" customHeight="1" spans="1:2">
      <c r="A17" s="42"/>
      <c r="B17" s="37"/>
    </row>
    <row r="18" s="54" customFormat="1" ht="25" customHeight="1" spans="1:2">
      <c r="A18" s="42"/>
      <c r="B18" s="37"/>
    </row>
    <row r="19" s="54" customFormat="1" ht="25" customHeight="1" spans="1:2">
      <c r="A19" s="42"/>
      <c r="B19" s="37"/>
    </row>
    <row r="20" s="54" customFormat="1" ht="25" customHeight="1" spans="1:2">
      <c r="A20" s="42"/>
      <c r="B20" s="37"/>
    </row>
    <row r="21" s="54" customFormat="1" ht="25" customHeight="1" spans="1:2">
      <c r="A21" s="42"/>
      <c r="B21" s="37"/>
    </row>
    <row r="22" s="54" customFormat="1" ht="25" customHeight="1" spans="1:2">
      <c r="A22" s="42"/>
      <c r="B22" s="37"/>
    </row>
    <row r="23" s="54" customFormat="1" ht="25" customHeight="1" spans="1:2">
      <c r="A23" s="42"/>
      <c r="B23" s="37"/>
    </row>
    <row r="24" s="54" customFormat="1" ht="25" customHeight="1" spans="1:2">
      <c r="A24" s="42"/>
      <c r="B24" s="37"/>
    </row>
    <row r="25" s="54" customFormat="1" ht="25" customHeight="1" spans="1:2">
      <c r="A25" s="42"/>
      <c r="B25" s="37"/>
    </row>
    <row r="26" s="54" customFormat="1" ht="25" customHeight="1" spans="1:2">
      <c r="A26" s="42"/>
      <c r="B26" s="37"/>
    </row>
    <row r="27" s="54" customFormat="1" ht="25" customHeight="1" spans="1:2">
      <c r="A27" s="42"/>
      <c r="B27" s="37"/>
    </row>
    <row r="28" s="54" customFormat="1" ht="25" customHeight="1" spans="1:2">
      <c r="A28" s="42"/>
      <c r="B28" s="37"/>
    </row>
    <row r="29" s="54" customFormat="1" ht="25" customHeight="1" spans="1:2">
      <c r="A29" s="42"/>
      <c r="B29" s="37"/>
    </row>
    <row r="30" s="54" customFormat="1" ht="25" customHeight="1" spans="1:2">
      <c r="A30" s="42"/>
      <c r="B30" s="37"/>
    </row>
    <row r="31" s="54" customFormat="1" ht="25" customHeight="1" spans="1:2">
      <c r="A31" s="42"/>
      <c r="B31" s="37"/>
    </row>
    <row r="32" s="54" customFormat="1" ht="25" customHeight="1" spans="1:2">
      <c r="A32" s="42"/>
      <c r="B32" s="37"/>
    </row>
    <row r="33" s="54" customFormat="1" ht="25" customHeight="1" spans="1:2">
      <c r="A33" s="42"/>
      <c r="B33" s="37"/>
    </row>
    <row r="34" s="54" customFormat="1" ht="25" customHeight="1" spans="1:2">
      <c r="A34" s="42"/>
      <c r="B34" s="37"/>
    </row>
    <row r="35" s="54" customFormat="1" ht="25" customHeight="1" spans="1:2">
      <c r="A35" s="42"/>
      <c r="B35" s="37"/>
    </row>
    <row r="36" s="54" customFormat="1" ht="25" customHeight="1" spans="1:2">
      <c r="A36" s="42"/>
      <c r="B36" s="37"/>
    </row>
    <row r="37" s="54" customFormat="1" ht="25" customHeight="1" spans="1:2">
      <c r="A37" s="42"/>
      <c r="B37" s="37"/>
    </row>
    <row r="38" s="54" customFormat="1" ht="25" customHeight="1" spans="1:2">
      <c r="A38" s="42"/>
      <c r="B38" s="37"/>
    </row>
    <row r="39" s="54" customFormat="1" ht="25" customHeight="1" spans="1:2">
      <c r="A39" s="42"/>
      <c r="B39" s="37"/>
    </row>
    <row r="40" s="54" customFormat="1" ht="25" customHeight="1" spans="1:2">
      <c r="A40" s="42"/>
      <c r="B40" s="37"/>
    </row>
    <row r="41" s="54" customFormat="1" ht="25" customHeight="1" spans="1:2">
      <c r="A41" s="50" t="s">
        <v>56</v>
      </c>
      <c r="B41" s="37">
        <v>12390</v>
      </c>
    </row>
    <row r="42" s="54" customFormat="1"/>
  </sheetData>
  <mergeCells count="3">
    <mergeCell ref="A1:B1"/>
    <mergeCell ref="A2:B2"/>
    <mergeCell ref="A3:B3"/>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E9" sqref="E9"/>
    </sheetView>
  </sheetViews>
  <sheetFormatPr defaultColWidth="9" defaultRowHeight="14.4"/>
  <cols>
    <col min="1" max="1" width="27.7777777777778" style="47" customWidth="1"/>
    <col min="2" max="2" width="11.6666666666667" style="47" customWidth="1"/>
    <col min="3" max="3" width="15.8796296296296" style="47" customWidth="1"/>
    <col min="4" max="4" width="14.7777777777778" style="47" customWidth="1"/>
    <col min="5" max="5" width="17" style="47" customWidth="1"/>
    <col min="6" max="6" width="14" style="47" customWidth="1"/>
    <col min="7" max="7" width="13.7777777777778" style="47" customWidth="1"/>
    <col min="8" max="8" width="12.8796296296296" style="47" customWidth="1"/>
    <col min="9" max="9" width="12.7777777777778" style="47" customWidth="1"/>
    <col min="10" max="16384" width="9" style="47"/>
  </cols>
  <sheetData>
    <row r="1" ht="22.2" spans="1:9">
      <c r="A1" s="48" t="s">
        <v>330</v>
      </c>
      <c r="B1" s="48"/>
      <c r="C1" s="48"/>
      <c r="D1" s="48"/>
      <c r="E1" s="48"/>
      <c r="F1" s="48"/>
      <c r="G1" s="48"/>
      <c r="H1" s="48"/>
      <c r="I1" s="48"/>
    </row>
    <row r="2" spans="1:9">
      <c r="A2" s="49"/>
      <c r="B2" s="49"/>
      <c r="C2" s="49"/>
      <c r="D2" s="49"/>
      <c r="E2" s="49"/>
      <c r="F2" s="49"/>
      <c r="G2" s="49"/>
      <c r="H2" s="49"/>
      <c r="I2" s="49"/>
    </row>
    <row r="3" spans="1:9">
      <c r="A3" s="49" t="s">
        <v>128</v>
      </c>
      <c r="B3" s="49"/>
      <c r="C3" s="49"/>
      <c r="D3" s="49"/>
      <c r="E3" s="49"/>
      <c r="F3" s="49"/>
      <c r="G3" s="49"/>
      <c r="H3" s="49"/>
      <c r="I3" s="49"/>
    </row>
    <row r="4" ht="39.8" customHeight="1" spans="1:9">
      <c r="A4" s="50" t="s">
        <v>227</v>
      </c>
      <c r="B4" s="51" t="s">
        <v>331</v>
      </c>
      <c r="C4" s="51" t="s">
        <v>332</v>
      </c>
      <c r="D4" s="51" t="s">
        <v>333</v>
      </c>
      <c r="E4" s="51" t="s">
        <v>334</v>
      </c>
      <c r="F4" s="51" t="s">
        <v>335</v>
      </c>
      <c r="G4" s="51" t="s">
        <v>336</v>
      </c>
      <c r="H4" s="51" t="s">
        <v>337</v>
      </c>
      <c r="I4" s="51" t="s">
        <v>338</v>
      </c>
    </row>
    <row r="5" ht="25" customHeight="1" spans="1:9">
      <c r="A5" s="50"/>
      <c r="B5" s="51"/>
      <c r="C5" s="51"/>
      <c r="D5" s="51"/>
      <c r="E5" s="51"/>
      <c r="F5" s="51"/>
      <c r="G5" s="51"/>
      <c r="H5" s="51"/>
      <c r="I5" s="51"/>
    </row>
    <row r="6" ht="25" customHeight="1" spans="1:9">
      <c r="A6" s="42" t="s">
        <v>339</v>
      </c>
      <c r="B6" s="37">
        <v>38803</v>
      </c>
      <c r="C6" s="37">
        <v>0</v>
      </c>
      <c r="D6" s="37">
        <v>8996</v>
      </c>
      <c r="E6" s="37">
        <v>29807</v>
      </c>
      <c r="F6" s="37">
        <v>0</v>
      </c>
      <c r="G6" s="37">
        <v>0</v>
      </c>
      <c r="H6" s="37">
        <v>0</v>
      </c>
      <c r="I6" s="37">
        <v>0</v>
      </c>
    </row>
    <row r="7" ht="25" customHeight="1" spans="1:9">
      <c r="A7" s="42" t="s">
        <v>340</v>
      </c>
      <c r="B7" s="37">
        <v>15935</v>
      </c>
      <c r="C7" s="37">
        <v>0</v>
      </c>
      <c r="D7" s="37">
        <v>1596</v>
      </c>
      <c r="E7" s="37">
        <v>14339</v>
      </c>
      <c r="F7" s="37">
        <v>0</v>
      </c>
      <c r="G7" s="37">
        <v>0</v>
      </c>
      <c r="H7" s="37">
        <v>0</v>
      </c>
      <c r="I7" s="37">
        <v>0</v>
      </c>
    </row>
    <row r="8" ht="25" customHeight="1" spans="1:9">
      <c r="A8" s="42" t="s">
        <v>341</v>
      </c>
      <c r="B8" s="37">
        <v>22419</v>
      </c>
      <c r="C8" s="37">
        <v>0</v>
      </c>
      <c r="D8" s="37">
        <v>7271</v>
      </c>
      <c r="E8" s="37">
        <v>15148</v>
      </c>
      <c r="F8" s="37">
        <v>0</v>
      </c>
      <c r="G8" s="37">
        <v>0</v>
      </c>
      <c r="H8" s="37">
        <v>0</v>
      </c>
      <c r="I8" s="37">
        <v>0</v>
      </c>
    </row>
    <row r="9" ht="25" customHeight="1" spans="1:9">
      <c r="A9" s="42" t="s">
        <v>342</v>
      </c>
      <c r="B9" s="37">
        <v>159</v>
      </c>
      <c r="C9" s="37">
        <v>0</v>
      </c>
      <c r="D9" s="37">
        <v>128</v>
      </c>
      <c r="E9" s="37">
        <v>31</v>
      </c>
      <c r="F9" s="37">
        <v>0</v>
      </c>
      <c r="G9" s="37">
        <v>0</v>
      </c>
      <c r="H9" s="37">
        <v>0</v>
      </c>
      <c r="I9" s="37">
        <v>0</v>
      </c>
    </row>
    <row r="10" ht="25" customHeight="1" spans="1:9">
      <c r="A10" s="42" t="s">
        <v>343</v>
      </c>
      <c r="B10" s="37">
        <v>0</v>
      </c>
      <c r="C10" s="37">
        <v>0</v>
      </c>
      <c r="D10" s="37">
        <v>0</v>
      </c>
      <c r="E10" s="37">
        <v>0</v>
      </c>
      <c r="F10" s="37">
        <v>0</v>
      </c>
      <c r="G10" s="37">
        <v>0</v>
      </c>
      <c r="H10" s="37">
        <v>0</v>
      </c>
      <c r="I10" s="37">
        <v>0</v>
      </c>
    </row>
    <row r="11" ht="25" customHeight="1" spans="1:9">
      <c r="A11" s="42" t="s">
        <v>344</v>
      </c>
      <c r="B11" s="37">
        <v>273</v>
      </c>
      <c r="C11" s="37">
        <v>0</v>
      </c>
      <c r="D11" s="37">
        <v>1</v>
      </c>
      <c r="E11" s="37">
        <v>272</v>
      </c>
      <c r="F11" s="37">
        <v>0</v>
      </c>
      <c r="G11" s="37">
        <v>0</v>
      </c>
      <c r="H11" s="37">
        <v>0</v>
      </c>
      <c r="I11" s="37">
        <v>0</v>
      </c>
    </row>
    <row r="12" ht="25" customHeight="1" spans="1:9">
      <c r="A12" s="42" t="s">
        <v>345</v>
      </c>
      <c r="B12" s="37">
        <v>17</v>
      </c>
      <c r="C12" s="37">
        <v>0</v>
      </c>
      <c r="D12" s="37">
        <v>0</v>
      </c>
      <c r="E12" s="37">
        <v>17</v>
      </c>
      <c r="F12" s="37">
        <v>0</v>
      </c>
      <c r="G12" s="37">
        <v>0</v>
      </c>
      <c r="H12" s="37">
        <v>0</v>
      </c>
      <c r="I12" s="37">
        <v>0</v>
      </c>
    </row>
    <row r="13" spans="1:9">
      <c r="A13" s="50" t="s">
        <v>346</v>
      </c>
      <c r="B13" s="37">
        <v>0</v>
      </c>
      <c r="C13" s="37">
        <v>0</v>
      </c>
      <c r="D13" s="37">
        <v>0</v>
      </c>
      <c r="E13" s="37">
        <v>0</v>
      </c>
      <c r="F13" s="37">
        <v>0</v>
      </c>
      <c r="G13" s="37">
        <v>0</v>
      </c>
      <c r="H13" s="37">
        <v>0</v>
      </c>
      <c r="I13" s="37">
        <v>0</v>
      </c>
    </row>
  </sheetData>
  <mergeCells count="12">
    <mergeCell ref="A1:I1"/>
    <mergeCell ref="A2:I2"/>
    <mergeCell ref="A3:I3"/>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A6" sqref="A6"/>
    </sheetView>
  </sheetViews>
  <sheetFormatPr defaultColWidth="9" defaultRowHeight="15.6" outlineLevelCol="3"/>
  <cols>
    <col min="1" max="1" width="29" style="54" customWidth="1"/>
    <col min="2" max="2" width="17.4444444444444" style="54" customWidth="1"/>
    <col min="3" max="3" width="20.8796296296296" style="54" customWidth="1"/>
    <col min="4" max="4" width="18.212962962963" style="54" customWidth="1"/>
    <col min="5" max="16384" width="9" style="47"/>
  </cols>
  <sheetData>
    <row r="1" s="54" customFormat="1" ht="22.2" spans="1:4">
      <c r="A1" s="48" t="s">
        <v>30</v>
      </c>
      <c r="B1" s="48"/>
      <c r="C1" s="48"/>
      <c r="D1" s="48"/>
    </row>
    <row r="2" s="54" customFormat="1" spans="1:4">
      <c r="A2" s="49"/>
      <c r="B2" s="49"/>
      <c r="C2" s="49"/>
      <c r="D2" s="49"/>
    </row>
    <row r="3" s="54" customFormat="1" spans="1:4">
      <c r="A3" s="49" t="s">
        <v>1</v>
      </c>
      <c r="B3" s="49"/>
      <c r="C3" s="49"/>
      <c r="D3" s="49"/>
    </row>
    <row r="4" s="54" customFormat="1" ht="25" customHeight="1" spans="1:4">
      <c r="A4" s="50" t="s">
        <v>2</v>
      </c>
      <c r="B4" s="50" t="s">
        <v>3</v>
      </c>
      <c r="C4" s="50" t="s">
        <v>4</v>
      </c>
      <c r="D4" s="50" t="s">
        <v>5</v>
      </c>
    </row>
    <row r="5" s="54" customFormat="1" ht="25" customHeight="1" spans="1:4">
      <c r="A5" s="42" t="s">
        <v>31</v>
      </c>
      <c r="B5" s="37">
        <v>22681</v>
      </c>
      <c r="C5" s="37">
        <v>31364</v>
      </c>
      <c r="D5" s="37">
        <v>29579</v>
      </c>
    </row>
    <row r="6" s="54" customFormat="1" ht="25" customHeight="1" spans="1:4">
      <c r="A6" s="42" t="s">
        <v>32</v>
      </c>
      <c r="B6" s="37">
        <v>0</v>
      </c>
      <c r="C6" s="37">
        <v>0</v>
      </c>
      <c r="D6" s="37">
        <v>0</v>
      </c>
    </row>
    <row r="7" s="54" customFormat="1" ht="25" customHeight="1" spans="1:4">
      <c r="A7" s="42" t="s">
        <v>33</v>
      </c>
      <c r="B7" s="37">
        <v>0</v>
      </c>
      <c r="C7" s="37">
        <v>0</v>
      </c>
      <c r="D7" s="37">
        <v>0</v>
      </c>
    </row>
    <row r="8" s="54" customFormat="1" ht="25" customHeight="1" spans="1:4">
      <c r="A8" s="42" t="s">
        <v>34</v>
      </c>
      <c r="B8" s="37">
        <v>7900</v>
      </c>
      <c r="C8" s="37">
        <v>11636</v>
      </c>
      <c r="D8" s="37">
        <v>11268</v>
      </c>
    </row>
    <row r="9" s="54" customFormat="1" ht="25" customHeight="1" spans="1:4">
      <c r="A9" s="42" t="s">
        <v>35</v>
      </c>
      <c r="B9" s="37">
        <v>28378</v>
      </c>
      <c r="C9" s="37">
        <v>36901</v>
      </c>
      <c r="D9" s="37">
        <v>33929</v>
      </c>
    </row>
    <row r="10" s="54" customFormat="1" ht="25" customHeight="1" spans="1:4">
      <c r="A10" s="42" t="s">
        <v>36</v>
      </c>
      <c r="B10" s="37">
        <v>88</v>
      </c>
      <c r="C10" s="37">
        <v>165</v>
      </c>
      <c r="D10" s="37">
        <v>146</v>
      </c>
    </row>
    <row r="11" s="54" customFormat="1" ht="25" customHeight="1" spans="1:4">
      <c r="A11" s="42" t="s">
        <v>37</v>
      </c>
      <c r="B11" s="37">
        <v>1216</v>
      </c>
      <c r="C11" s="37">
        <v>1680</v>
      </c>
      <c r="D11" s="37">
        <v>1564</v>
      </c>
    </row>
    <row r="12" s="54" customFormat="1" ht="25" customHeight="1" spans="1:4">
      <c r="A12" s="42" t="s">
        <v>38</v>
      </c>
      <c r="B12" s="37">
        <v>31690</v>
      </c>
      <c r="C12" s="37">
        <v>50864</v>
      </c>
      <c r="D12" s="37">
        <v>48959</v>
      </c>
    </row>
    <row r="13" s="54" customFormat="1" ht="25" customHeight="1" spans="1:4">
      <c r="A13" s="42" t="s">
        <v>39</v>
      </c>
      <c r="B13" s="37">
        <v>6006</v>
      </c>
      <c r="C13" s="37">
        <v>18810</v>
      </c>
      <c r="D13" s="37">
        <v>17392</v>
      </c>
    </row>
    <row r="14" s="54" customFormat="1" ht="25" customHeight="1" spans="1:4">
      <c r="A14" s="42" t="s">
        <v>40</v>
      </c>
      <c r="B14" s="37">
        <v>105</v>
      </c>
      <c r="C14" s="37">
        <v>4049</v>
      </c>
      <c r="D14" s="37">
        <v>2339</v>
      </c>
    </row>
    <row r="15" s="54" customFormat="1" ht="25" customHeight="1" spans="1:4">
      <c r="A15" s="42" t="s">
        <v>41</v>
      </c>
      <c r="B15" s="37">
        <v>4769</v>
      </c>
      <c r="C15" s="37">
        <v>27517</v>
      </c>
      <c r="D15" s="37">
        <v>22822</v>
      </c>
    </row>
    <row r="16" s="54" customFormat="1" ht="25" customHeight="1" spans="1:4">
      <c r="A16" s="42" t="s">
        <v>42</v>
      </c>
      <c r="B16" s="37">
        <v>4562</v>
      </c>
      <c r="C16" s="37">
        <v>90224</v>
      </c>
      <c r="D16" s="37">
        <v>61769</v>
      </c>
    </row>
    <row r="17" s="54" customFormat="1" ht="25" customHeight="1" spans="1:4">
      <c r="A17" s="42" t="s">
        <v>43</v>
      </c>
      <c r="B17" s="37">
        <v>1762</v>
      </c>
      <c r="C17" s="37">
        <v>6259</v>
      </c>
      <c r="D17" s="37">
        <v>4344</v>
      </c>
    </row>
    <row r="18" s="54" customFormat="1" ht="25" customHeight="1" spans="1:4">
      <c r="A18" s="42" t="s">
        <v>44</v>
      </c>
      <c r="B18" s="37">
        <v>346</v>
      </c>
      <c r="C18" s="37">
        <v>8261</v>
      </c>
      <c r="D18" s="37">
        <v>7120</v>
      </c>
    </row>
    <row r="19" s="54" customFormat="1" ht="25" customHeight="1" spans="1:4">
      <c r="A19" s="42" t="s">
        <v>45</v>
      </c>
      <c r="B19" s="37">
        <v>110</v>
      </c>
      <c r="C19" s="37">
        <v>1815</v>
      </c>
      <c r="D19" s="37">
        <v>968</v>
      </c>
    </row>
    <row r="20" s="54" customFormat="1" ht="25" customHeight="1" spans="1:4">
      <c r="A20" s="42" t="s">
        <v>46</v>
      </c>
      <c r="B20" s="37">
        <v>0</v>
      </c>
      <c r="C20" s="37">
        <v>200</v>
      </c>
      <c r="D20" s="37">
        <v>200</v>
      </c>
    </row>
    <row r="21" s="54" customFormat="1" ht="25" customHeight="1" spans="1:4">
      <c r="A21" s="42" t="s">
        <v>47</v>
      </c>
      <c r="B21" s="37">
        <v>0</v>
      </c>
      <c r="C21" s="37">
        <v>0</v>
      </c>
      <c r="D21" s="37">
        <v>0</v>
      </c>
    </row>
    <row r="22" s="54" customFormat="1" ht="25" customHeight="1" spans="1:4">
      <c r="A22" s="42" t="s">
        <v>48</v>
      </c>
      <c r="B22" s="37">
        <v>1207</v>
      </c>
      <c r="C22" s="37">
        <v>2268</v>
      </c>
      <c r="D22" s="37">
        <v>1961</v>
      </c>
    </row>
    <row r="23" s="54" customFormat="1" ht="25" customHeight="1" spans="1:4">
      <c r="A23" s="42" t="s">
        <v>49</v>
      </c>
      <c r="B23" s="37">
        <v>5568</v>
      </c>
      <c r="C23" s="37">
        <v>44693</v>
      </c>
      <c r="D23" s="37">
        <v>43949</v>
      </c>
    </row>
    <row r="24" s="54" customFormat="1" ht="25" customHeight="1" spans="1:4">
      <c r="A24" s="42" t="s">
        <v>50</v>
      </c>
      <c r="B24" s="37">
        <v>0</v>
      </c>
      <c r="C24" s="37">
        <v>403</v>
      </c>
      <c r="D24" s="37">
        <v>403</v>
      </c>
    </row>
    <row r="25" s="54" customFormat="1" ht="25" customHeight="1" spans="1:4">
      <c r="A25" s="42" t="s">
        <v>51</v>
      </c>
      <c r="B25" s="37">
        <v>347</v>
      </c>
      <c r="C25" s="37">
        <v>1889</v>
      </c>
      <c r="D25" s="37">
        <v>1107</v>
      </c>
    </row>
    <row r="26" s="54" customFormat="1" ht="25" customHeight="1" spans="1:4">
      <c r="A26" s="42" t="s">
        <v>52</v>
      </c>
      <c r="B26" s="37">
        <v>5000</v>
      </c>
      <c r="C26" s="37">
        <v>0</v>
      </c>
      <c r="D26" s="37">
        <v>0</v>
      </c>
    </row>
    <row r="27" s="54" customFormat="1" ht="25" customHeight="1" spans="1:4">
      <c r="A27" s="42" t="s">
        <v>53</v>
      </c>
      <c r="B27" s="37">
        <v>65751</v>
      </c>
      <c r="C27" s="37">
        <v>6164</v>
      </c>
      <c r="D27" s="37">
        <v>1006</v>
      </c>
    </row>
    <row r="28" s="54" customFormat="1" ht="25" customHeight="1" spans="1:4">
      <c r="A28" s="42" t="s">
        <v>54</v>
      </c>
      <c r="B28" s="37">
        <v>0</v>
      </c>
      <c r="C28" s="37">
        <v>6225</v>
      </c>
      <c r="D28" s="37">
        <v>6225</v>
      </c>
    </row>
    <row r="29" s="54" customFormat="1" ht="25" customHeight="1" spans="1:4">
      <c r="A29" s="42" t="s">
        <v>55</v>
      </c>
      <c r="B29" s="37">
        <v>0</v>
      </c>
      <c r="C29" s="37">
        <v>8</v>
      </c>
      <c r="D29" s="37">
        <v>8</v>
      </c>
    </row>
    <row r="30" s="54" customFormat="1" ht="25" customHeight="1" spans="1:4">
      <c r="A30" s="42"/>
      <c r="B30" s="37"/>
      <c r="C30" s="37"/>
      <c r="D30" s="37"/>
    </row>
    <row r="31" s="54" customFormat="1" ht="25" customHeight="1" spans="1:4">
      <c r="A31" s="42"/>
      <c r="B31" s="37"/>
      <c r="C31" s="37"/>
      <c r="D31" s="37"/>
    </row>
    <row r="32" s="54" customFormat="1" ht="25" customHeight="1" spans="1:4">
      <c r="A32" s="42"/>
      <c r="B32" s="37"/>
      <c r="C32" s="37"/>
      <c r="D32" s="37"/>
    </row>
    <row r="33" s="54" customFormat="1" ht="25" customHeight="1" spans="1:4">
      <c r="A33" s="42"/>
      <c r="B33" s="37"/>
      <c r="C33" s="37"/>
      <c r="D33" s="37"/>
    </row>
    <row r="34" s="54" customFormat="1" ht="25" customHeight="1" spans="1:4">
      <c r="A34" s="42"/>
      <c r="B34" s="37"/>
      <c r="C34" s="37"/>
      <c r="D34" s="37"/>
    </row>
    <row r="35" s="54" customFormat="1" ht="25" customHeight="1" spans="1:4">
      <c r="A35" s="42"/>
      <c r="B35" s="37"/>
      <c r="C35" s="37"/>
      <c r="D35" s="37"/>
    </row>
    <row r="36" s="54" customFormat="1" ht="25" customHeight="1" spans="1:4">
      <c r="A36" s="42"/>
      <c r="B36" s="37"/>
      <c r="C36" s="37"/>
      <c r="D36" s="37"/>
    </row>
    <row r="37" s="54" customFormat="1" ht="25" customHeight="1" spans="1:4">
      <c r="A37" s="42"/>
      <c r="B37" s="37"/>
      <c r="C37" s="37"/>
      <c r="D37" s="37"/>
    </row>
    <row r="38" s="54" customFormat="1" ht="25" customHeight="1" spans="1:4">
      <c r="A38" s="42"/>
      <c r="B38" s="37"/>
      <c r="C38" s="37"/>
      <c r="D38" s="37"/>
    </row>
    <row r="39" s="54" customFormat="1" ht="25" customHeight="1" spans="1:4">
      <c r="A39" s="42"/>
      <c r="B39" s="37"/>
      <c r="C39" s="37"/>
      <c r="D39" s="37"/>
    </row>
    <row r="40" s="54" customFormat="1" ht="25" customHeight="1" spans="1:4">
      <c r="A40" s="50" t="s">
        <v>56</v>
      </c>
      <c r="B40" s="37">
        <v>187486</v>
      </c>
      <c r="C40" s="37">
        <v>351395</v>
      </c>
      <c r="D40" s="37">
        <v>297058</v>
      </c>
    </row>
    <row r="41" s="54" customFormat="1" spans="1:4">
      <c r="A41" s="56"/>
      <c r="B41" s="56"/>
      <c r="C41" s="56"/>
      <c r="D41" s="56"/>
    </row>
    <row r="42" spans="1:4">
      <c r="A42" s="56"/>
      <c r="B42" s="56"/>
      <c r="C42" s="56"/>
      <c r="D42" s="56"/>
    </row>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4" sqref="A4:I10"/>
    </sheetView>
  </sheetViews>
  <sheetFormatPr defaultColWidth="9" defaultRowHeight="14.4"/>
  <cols>
    <col min="1" max="1" width="30.4444444444444" style="33" customWidth="1"/>
    <col min="2" max="2" width="9" style="33"/>
    <col min="3" max="3" width="14.6666666666667" style="33" customWidth="1"/>
    <col min="4" max="4" width="16.1111111111111" style="33" customWidth="1"/>
    <col min="5" max="5" width="16.7777777777778" style="33" customWidth="1"/>
    <col min="6" max="6" width="15.4444444444444" style="33" customWidth="1"/>
    <col min="7" max="7" width="13.4444444444444" style="33" customWidth="1"/>
    <col min="8" max="8" width="12.212962962963" style="33" customWidth="1"/>
    <col min="9" max="9" width="13" style="33" customWidth="1"/>
    <col min="10" max="16384" width="9" style="33"/>
  </cols>
  <sheetData>
    <row r="1" ht="22.2" spans="1:9">
      <c r="A1" s="52" t="s">
        <v>347</v>
      </c>
      <c r="B1" s="52"/>
      <c r="C1" s="52"/>
      <c r="D1" s="52"/>
      <c r="E1" s="52"/>
      <c r="F1" s="52"/>
      <c r="G1" s="52"/>
      <c r="H1" s="52"/>
      <c r="I1" s="52"/>
    </row>
    <row r="2" spans="1:9">
      <c r="A2" s="53"/>
      <c r="B2" s="53"/>
      <c r="C2" s="53"/>
      <c r="D2" s="53"/>
      <c r="E2" s="53"/>
      <c r="F2" s="53"/>
      <c r="G2" s="53"/>
      <c r="H2" s="53"/>
      <c r="I2" s="53"/>
    </row>
    <row r="3" spans="1:9">
      <c r="A3" s="53" t="s">
        <v>128</v>
      </c>
      <c r="B3" s="53"/>
      <c r="C3" s="53"/>
      <c r="D3" s="53"/>
      <c r="E3" s="53"/>
      <c r="F3" s="53"/>
      <c r="G3" s="53"/>
      <c r="H3" s="53"/>
      <c r="I3" s="53"/>
    </row>
    <row r="4" ht="42.85" customHeight="1" spans="1:9">
      <c r="A4" s="50" t="s">
        <v>227</v>
      </c>
      <c r="B4" s="51" t="s">
        <v>331</v>
      </c>
      <c r="C4" s="51" t="s">
        <v>332</v>
      </c>
      <c r="D4" s="51" t="s">
        <v>333</v>
      </c>
      <c r="E4" s="51" t="s">
        <v>334</v>
      </c>
      <c r="F4" s="51" t="s">
        <v>335</v>
      </c>
      <c r="G4" s="51" t="s">
        <v>336</v>
      </c>
      <c r="H4" s="51" t="s">
        <v>337</v>
      </c>
      <c r="I4" s="51" t="s">
        <v>338</v>
      </c>
    </row>
    <row r="5" ht="25" customHeight="1" spans="1:9">
      <c r="A5" s="50"/>
      <c r="B5" s="51"/>
      <c r="C5" s="51"/>
      <c r="D5" s="51"/>
      <c r="E5" s="51"/>
      <c r="F5" s="51"/>
      <c r="G5" s="51"/>
      <c r="H5" s="51"/>
      <c r="I5" s="51"/>
    </row>
    <row r="6" ht="25" customHeight="1" spans="1:9">
      <c r="A6" s="42" t="s">
        <v>348</v>
      </c>
      <c r="B6" s="37">
        <v>38678</v>
      </c>
      <c r="C6" s="37">
        <v>0</v>
      </c>
      <c r="D6" s="37">
        <v>9331</v>
      </c>
      <c r="E6" s="37">
        <v>29347</v>
      </c>
      <c r="F6" s="37">
        <v>0</v>
      </c>
      <c r="G6" s="37">
        <v>0</v>
      </c>
      <c r="H6" s="37">
        <v>0</v>
      </c>
      <c r="I6" s="37">
        <v>0</v>
      </c>
    </row>
    <row r="7" ht="25" customHeight="1" spans="1:9">
      <c r="A7" s="42" t="s">
        <v>349</v>
      </c>
      <c r="B7" s="37">
        <v>38104</v>
      </c>
      <c r="C7" s="37">
        <v>0</v>
      </c>
      <c r="D7" s="37">
        <v>9328</v>
      </c>
      <c r="E7" s="37">
        <v>28776</v>
      </c>
      <c r="F7" s="37">
        <v>0</v>
      </c>
      <c r="G7" s="37">
        <v>0</v>
      </c>
      <c r="H7" s="37">
        <v>0</v>
      </c>
      <c r="I7" s="37">
        <v>0</v>
      </c>
    </row>
    <row r="8" ht="25" customHeight="1" spans="1:9">
      <c r="A8" s="42" t="s">
        <v>350</v>
      </c>
      <c r="B8" s="37">
        <v>539</v>
      </c>
      <c r="C8" s="37">
        <v>0</v>
      </c>
      <c r="D8" s="37">
        <v>3</v>
      </c>
      <c r="E8" s="37">
        <v>536</v>
      </c>
      <c r="F8" s="37">
        <v>0</v>
      </c>
      <c r="G8" s="37">
        <v>0</v>
      </c>
      <c r="H8" s="37">
        <v>0</v>
      </c>
      <c r="I8" s="37">
        <v>0</v>
      </c>
    </row>
    <row r="9" ht="25" customHeight="1" spans="1:9">
      <c r="A9" s="42" t="s">
        <v>351</v>
      </c>
      <c r="B9" s="37">
        <v>35</v>
      </c>
      <c r="C9" s="37">
        <v>0</v>
      </c>
      <c r="D9" s="37">
        <v>0</v>
      </c>
      <c r="E9" s="37">
        <v>35</v>
      </c>
      <c r="F9" s="37">
        <v>0</v>
      </c>
      <c r="G9" s="37">
        <v>0</v>
      </c>
      <c r="H9" s="37">
        <v>0</v>
      </c>
      <c r="I9" s="37">
        <v>0</v>
      </c>
    </row>
    <row r="10" ht="18.8" customHeight="1" spans="1:9">
      <c r="A10" s="50" t="s">
        <v>352</v>
      </c>
      <c r="B10" s="37">
        <v>0</v>
      </c>
      <c r="C10" s="37">
        <v>0</v>
      </c>
      <c r="D10" s="37">
        <v>0</v>
      </c>
      <c r="E10" s="37">
        <v>0</v>
      </c>
      <c r="F10" s="37">
        <v>0</v>
      </c>
      <c r="G10" s="37">
        <v>0</v>
      </c>
      <c r="H10" s="37">
        <v>0</v>
      </c>
      <c r="I10" s="37">
        <v>0</v>
      </c>
    </row>
  </sheetData>
  <mergeCells count="12">
    <mergeCell ref="A1:I1"/>
    <mergeCell ref="A2:I2"/>
    <mergeCell ref="A3:I3"/>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C7" sqref="C7"/>
    </sheetView>
  </sheetViews>
  <sheetFormatPr defaultColWidth="9" defaultRowHeight="14.4"/>
  <cols>
    <col min="1" max="1" width="28.3333333333333" style="47" customWidth="1"/>
    <col min="2" max="2" width="11.6666666666667" style="47" customWidth="1"/>
    <col min="3" max="3" width="15.8796296296296" style="47" customWidth="1"/>
    <col min="4" max="4" width="14.7777777777778" style="47" customWidth="1"/>
    <col min="5" max="5" width="17" style="47" customWidth="1"/>
    <col min="6" max="6" width="14" style="47" customWidth="1"/>
    <col min="7" max="7" width="13.7777777777778" style="47" customWidth="1"/>
    <col min="8" max="8" width="12.8796296296296" style="47" customWidth="1"/>
    <col min="9" max="9" width="12.7777777777778" style="47" customWidth="1"/>
    <col min="10" max="16384" width="9" style="47"/>
  </cols>
  <sheetData>
    <row r="1" ht="22.2" spans="1:9">
      <c r="A1" s="48" t="s">
        <v>353</v>
      </c>
      <c r="B1" s="48"/>
      <c r="C1" s="48"/>
      <c r="D1" s="48"/>
      <c r="E1" s="48"/>
      <c r="F1" s="48"/>
      <c r="G1" s="48"/>
      <c r="H1" s="48"/>
      <c r="I1" s="48"/>
    </row>
    <row r="2" spans="1:9">
      <c r="A2" s="49"/>
      <c r="B2" s="49"/>
      <c r="C2" s="49"/>
      <c r="D2" s="49"/>
      <c r="E2" s="49"/>
      <c r="F2" s="49"/>
      <c r="G2" s="49"/>
      <c r="H2" s="49"/>
      <c r="I2" s="49"/>
    </row>
    <row r="3" spans="1:9">
      <c r="A3" s="49" t="s">
        <v>128</v>
      </c>
      <c r="B3" s="49"/>
      <c r="C3" s="49"/>
      <c r="D3" s="49"/>
      <c r="E3" s="49"/>
      <c r="F3" s="49"/>
      <c r="G3" s="49"/>
      <c r="H3" s="49"/>
      <c r="I3" s="49"/>
    </row>
    <row r="4" ht="39.8" customHeight="1" spans="1:9">
      <c r="A4" s="50" t="s">
        <v>227</v>
      </c>
      <c r="B4" s="51" t="s">
        <v>331</v>
      </c>
      <c r="C4" s="51" t="s">
        <v>332</v>
      </c>
      <c r="D4" s="51" t="s">
        <v>333</v>
      </c>
      <c r="E4" s="51" t="s">
        <v>334</v>
      </c>
      <c r="F4" s="51" t="s">
        <v>335</v>
      </c>
      <c r="G4" s="51" t="s">
        <v>336</v>
      </c>
      <c r="H4" s="51" t="s">
        <v>337</v>
      </c>
      <c r="I4" s="51" t="s">
        <v>338</v>
      </c>
    </row>
    <row r="5" ht="25" customHeight="1" spans="1:9">
      <c r="A5" s="50"/>
      <c r="B5" s="51"/>
      <c r="C5" s="51"/>
      <c r="D5" s="51"/>
      <c r="E5" s="51"/>
      <c r="F5" s="51"/>
      <c r="G5" s="51"/>
      <c r="H5" s="51"/>
      <c r="I5" s="51"/>
    </row>
    <row r="6" ht="25" customHeight="1" spans="1:9">
      <c r="A6" s="42" t="s">
        <v>339</v>
      </c>
      <c r="B6" s="37">
        <v>38803</v>
      </c>
      <c r="C6" s="37">
        <v>0</v>
      </c>
      <c r="D6" s="37">
        <v>8996</v>
      </c>
      <c r="E6" s="37">
        <v>29807</v>
      </c>
      <c r="F6" s="37">
        <v>0</v>
      </c>
      <c r="G6" s="37">
        <v>0</v>
      </c>
      <c r="H6" s="37">
        <v>0</v>
      </c>
      <c r="I6" s="37">
        <v>0</v>
      </c>
    </row>
    <row r="7" ht="25" customHeight="1" spans="1:9">
      <c r="A7" s="42" t="s">
        <v>340</v>
      </c>
      <c r="B7" s="37">
        <v>15935</v>
      </c>
      <c r="C7" s="37">
        <v>0</v>
      </c>
      <c r="D7" s="37">
        <v>1596</v>
      </c>
      <c r="E7" s="37">
        <v>14339</v>
      </c>
      <c r="F7" s="37">
        <v>0</v>
      </c>
      <c r="G7" s="37">
        <v>0</v>
      </c>
      <c r="H7" s="37">
        <v>0</v>
      </c>
      <c r="I7" s="37">
        <v>0</v>
      </c>
    </row>
    <row r="8" ht="25" customHeight="1" spans="1:9">
      <c r="A8" s="42" t="s">
        <v>341</v>
      </c>
      <c r="B8" s="37">
        <v>22419</v>
      </c>
      <c r="C8" s="37">
        <v>0</v>
      </c>
      <c r="D8" s="37">
        <v>7271</v>
      </c>
      <c r="E8" s="37">
        <v>15148</v>
      </c>
      <c r="F8" s="37">
        <v>0</v>
      </c>
      <c r="G8" s="37">
        <v>0</v>
      </c>
      <c r="H8" s="37">
        <v>0</v>
      </c>
      <c r="I8" s="37">
        <v>0</v>
      </c>
    </row>
    <row r="9" ht="25" customHeight="1" spans="1:9">
      <c r="A9" s="42" t="s">
        <v>342</v>
      </c>
      <c r="B9" s="37">
        <v>159</v>
      </c>
      <c r="C9" s="37">
        <v>0</v>
      </c>
      <c r="D9" s="37">
        <v>128</v>
      </c>
      <c r="E9" s="37">
        <v>31</v>
      </c>
      <c r="F9" s="37">
        <v>0</v>
      </c>
      <c r="G9" s="37">
        <v>0</v>
      </c>
      <c r="H9" s="37">
        <v>0</v>
      </c>
      <c r="I9" s="37">
        <v>0</v>
      </c>
    </row>
    <row r="10" ht="25" customHeight="1" spans="1:9">
      <c r="A10" s="42" t="s">
        <v>343</v>
      </c>
      <c r="B10" s="37">
        <v>0</v>
      </c>
      <c r="C10" s="37">
        <v>0</v>
      </c>
      <c r="D10" s="37">
        <v>0</v>
      </c>
      <c r="E10" s="37">
        <v>0</v>
      </c>
      <c r="F10" s="37">
        <v>0</v>
      </c>
      <c r="G10" s="37">
        <v>0</v>
      </c>
      <c r="H10" s="37">
        <v>0</v>
      </c>
      <c r="I10" s="37">
        <v>0</v>
      </c>
    </row>
    <row r="11" ht="25" customHeight="1" spans="1:9">
      <c r="A11" s="42" t="s">
        <v>344</v>
      </c>
      <c r="B11" s="37">
        <v>273</v>
      </c>
      <c r="C11" s="37">
        <v>0</v>
      </c>
      <c r="D11" s="37">
        <v>1</v>
      </c>
      <c r="E11" s="37">
        <v>272</v>
      </c>
      <c r="F11" s="37">
        <v>0</v>
      </c>
      <c r="G11" s="37">
        <v>0</v>
      </c>
      <c r="H11" s="37">
        <v>0</v>
      </c>
      <c r="I11" s="37">
        <v>0</v>
      </c>
    </row>
    <row r="12" ht="25" customHeight="1" spans="1:9">
      <c r="A12" s="42" t="s">
        <v>345</v>
      </c>
      <c r="B12" s="37">
        <v>17</v>
      </c>
      <c r="C12" s="37">
        <v>0</v>
      </c>
      <c r="D12" s="37">
        <v>0</v>
      </c>
      <c r="E12" s="37">
        <v>17</v>
      </c>
      <c r="F12" s="37">
        <v>0</v>
      </c>
      <c r="G12" s="37">
        <v>0</v>
      </c>
      <c r="H12" s="37">
        <v>0</v>
      </c>
      <c r="I12" s="37">
        <v>0</v>
      </c>
    </row>
    <row r="13" ht="25.45" customHeight="1" spans="1:9">
      <c r="A13" s="50" t="s">
        <v>346</v>
      </c>
      <c r="B13" s="37">
        <v>0</v>
      </c>
      <c r="C13" s="37">
        <v>0</v>
      </c>
      <c r="D13" s="37">
        <v>0</v>
      </c>
      <c r="E13" s="37">
        <v>0</v>
      </c>
      <c r="F13" s="37">
        <v>0</v>
      </c>
      <c r="G13" s="37">
        <v>0</v>
      </c>
      <c r="H13" s="37">
        <v>0</v>
      </c>
      <c r="I13" s="37">
        <v>0</v>
      </c>
    </row>
  </sheetData>
  <mergeCells count="12">
    <mergeCell ref="A1:I1"/>
    <mergeCell ref="A2:I2"/>
    <mergeCell ref="A3:I3"/>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D7" sqref="D7"/>
    </sheetView>
  </sheetViews>
  <sheetFormatPr defaultColWidth="9" defaultRowHeight="14.4"/>
  <cols>
    <col min="1" max="1" width="29.5555555555556" style="47" customWidth="1"/>
    <col min="2" max="2" width="9" style="47"/>
    <col min="3" max="3" width="14.6666666666667" style="47" customWidth="1"/>
    <col min="4" max="4" width="16.1111111111111" style="47" customWidth="1"/>
    <col min="5" max="5" width="16.7777777777778" style="47" customWidth="1"/>
    <col min="6" max="6" width="15.4444444444444" style="47" customWidth="1"/>
    <col min="7" max="7" width="13.4444444444444" style="47" customWidth="1"/>
    <col min="8" max="8" width="12.212962962963" style="47" customWidth="1"/>
    <col min="9" max="9" width="13" style="47" customWidth="1"/>
    <col min="10" max="16384" width="9" style="47"/>
  </cols>
  <sheetData>
    <row r="1" ht="22.2" spans="1:9">
      <c r="A1" s="48" t="s">
        <v>354</v>
      </c>
      <c r="B1" s="48"/>
      <c r="C1" s="48"/>
      <c r="D1" s="48"/>
      <c r="E1" s="48"/>
      <c r="F1" s="48"/>
      <c r="G1" s="48"/>
      <c r="H1" s="48"/>
      <c r="I1" s="48"/>
    </row>
    <row r="2" spans="1:9">
      <c r="A2" s="49"/>
      <c r="B2" s="49"/>
      <c r="C2" s="49"/>
      <c r="D2" s="49"/>
      <c r="E2" s="49"/>
      <c r="F2" s="49"/>
      <c r="G2" s="49"/>
      <c r="H2" s="49"/>
      <c r="I2" s="49"/>
    </row>
    <row r="3" spans="1:9">
      <c r="A3" s="49" t="s">
        <v>128</v>
      </c>
      <c r="B3" s="49"/>
      <c r="C3" s="49"/>
      <c r="D3" s="49"/>
      <c r="E3" s="49"/>
      <c r="F3" s="49"/>
      <c r="G3" s="49"/>
      <c r="H3" s="49"/>
      <c r="I3" s="49"/>
    </row>
    <row r="4" ht="42.85" customHeight="1" spans="1:9">
      <c r="A4" s="50" t="s">
        <v>227</v>
      </c>
      <c r="B4" s="51" t="s">
        <v>331</v>
      </c>
      <c r="C4" s="51" t="s">
        <v>332</v>
      </c>
      <c r="D4" s="51" t="s">
        <v>333</v>
      </c>
      <c r="E4" s="51" t="s">
        <v>334</v>
      </c>
      <c r="F4" s="51" t="s">
        <v>335</v>
      </c>
      <c r="G4" s="51" t="s">
        <v>336</v>
      </c>
      <c r="H4" s="51" t="s">
        <v>337</v>
      </c>
      <c r="I4" s="51" t="s">
        <v>338</v>
      </c>
    </row>
    <row r="5" ht="28.45" customHeight="1" spans="1:9">
      <c r="A5" s="50"/>
      <c r="B5" s="51"/>
      <c r="C5" s="51"/>
      <c r="D5" s="51"/>
      <c r="E5" s="51"/>
      <c r="F5" s="51"/>
      <c r="G5" s="51"/>
      <c r="H5" s="51"/>
      <c r="I5" s="51"/>
    </row>
    <row r="6" ht="25" customHeight="1" spans="1:9">
      <c r="A6" s="42" t="s">
        <v>348</v>
      </c>
      <c r="B6" s="37">
        <v>38678</v>
      </c>
      <c r="C6" s="37">
        <v>0</v>
      </c>
      <c r="D6" s="37">
        <v>9331</v>
      </c>
      <c r="E6" s="37">
        <v>29347</v>
      </c>
      <c r="F6" s="37">
        <v>0</v>
      </c>
      <c r="G6" s="37">
        <v>0</v>
      </c>
      <c r="H6" s="37">
        <v>0</v>
      </c>
      <c r="I6" s="37">
        <v>0</v>
      </c>
    </row>
    <row r="7" ht="25" customHeight="1" spans="1:9">
      <c r="A7" s="42" t="s">
        <v>349</v>
      </c>
      <c r="B7" s="37">
        <v>38104</v>
      </c>
      <c r="C7" s="37">
        <v>0</v>
      </c>
      <c r="D7" s="37">
        <v>9328</v>
      </c>
      <c r="E7" s="37">
        <v>28776</v>
      </c>
      <c r="F7" s="37">
        <v>0</v>
      </c>
      <c r="G7" s="37">
        <v>0</v>
      </c>
      <c r="H7" s="37">
        <v>0</v>
      </c>
      <c r="I7" s="37">
        <v>0</v>
      </c>
    </row>
    <row r="8" ht="25" customHeight="1" spans="1:9">
      <c r="A8" s="42" t="s">
        <v>350</v>
      </c>
      <c r="B8" s="37">
        <v>539</v>
      </c>
      <c r="C8" s="37">
        <v>0</v>
      </c>
      <c r="D8" s="37">
        <v>3</v>
      </c>
      <c r="E8" s="37">
        <v>536</v>
      </c>
      <c r="F8" s="37">
        <v>0</v>
      </c>
      <c r="G8" s="37">
        <v>0</v>
      </c>
      <c r="H8" s="37">
        <v>0</v>
      </c>
      <c r="I8" s="37">
        <v>0</v>
      </c>
    </row>
    <row r="9" ht="25" customHeight="1" spans="1:9">
      <c r="A9" s="42" t="s">
        <v>351</v>
      </c>
      <c r="B9" s="37">
        <v>35</v>
      </c>
      <c r="C9" s="37">
        <v>0</v>
      </c>
      <c r="D9" s="37">
        <v>0</v>
      </c>
      <c r="E9" s="37">
        <v>35</v>
      </c>
      <c r="F9" s="37">
        <v>0</v>
      </c>
      <c r="G9" s="37">
        <v>0</v>
      </c>
      <c r="H9" s="37">
        <v>0</v>
      </c>
      <c r="I9" s="37">
        <v>0</v>
      </c>
    </row>
    <row r="10" spans="1:9">
      <c r="A10" s="50" t="s">
        <v>352</v>
      </c>
      <c r="B10" s="37">
        <v>0</v>
      </c>
      <c r="C10" s="37">
        <v>0</v>
      </c>
      <c r="D10" s="37">
        <v>0</v>
      </c>
      <c r="E10" s="37">
        <v>0</v>
      </c>
      <c r="F10" s="37">
        <v>0</v>
      </c>
      <c r="G10" s="37">
        <v>0</v>
      </c>
      <c r="H10" s="37">
        <v>0</v>
      </c>
      <c r="I10" s="37">
        <v>0</v>
      </c>
    </row>
  </sheetData>
  <mergeCells count="12">
    <mergeCell ref="A1:I1"/>
    <mergeCell ref="A2:I2"/>
    <mergeCell ref="A3:I3"/>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4"/>
  <sheetViews>
    <sheetView workbookViewId="0">
      <selection activeCell="B24" sqref="B24"/>
    </sheetView>
  </sheetViews>
  <sheetFormatPr defaultColWidth="9" defaultRowHeight="14.4" outlineLevelCol="1"/>
  <cols>
    <col min="1" max="1" width="42" style="33" customWidth="1"/>
    <col min="2" max="2" width="39.212962962963" style="33" customWidth="1"/>
    <col min="3" max="16384" width="9" style="33"/>
  </cols>
  <sheetData>
    <row r="1" ht="20.4" spans="1:2">
      <c r="A1" s="43" t="s">
        <v>355</v>
      </c>
      <c r="B1" s="43"/>
    </row>
    <row r="2" spans="1:2">
      <c r="A2" s="35"/>
      <c r="B2" s="35"/>
    </row>
    <row r="3" spans="1:2">
      <c r="A3" s="35" t="s">
        <v>1</v>
      </c>
      <c r="B3" s="35"/>
    </row>
    <row r="4" ht="25" customHeight="1" spans="1:2">
      <c r="A4" s="36" t="s">
        <v>63</v>
      </c>
      <c r="B4" s="36" t="s">
        <v>5</v>
      </c>
    </row>
    <row r="5" ht="25" customHeight="1" spans="1:2">
      <c r="A5" s="36" t="s">
        <v>64</v>
      </c>
      <c r="B5" s="37">
        <f>SUM(B6,B235,B275,B294,B384,B436,B492,B549,B676,B749,B826,B849,B956,B1014,B1078,B1098,B1128,B1138,B1183,B1203,B1247,B1296,B1299,B1311)</f>
        <v>297058</v>
      </c>
    </row>
    <row r="6" ht="25" customHeight="1" spans="1:2">
      <c r="A6" s="41" t="s">
        <v>356</v>
      </c>
      <c r="B6" s="37">
        <f>SUM(B7+B19+B28+B39+B50+B61+B72+B80+B89+B102+B111+B122+B134+B141+B149+B155+B162+B169+B176+B183+B190+B198+B204+B210+B217+B232)</f>
        <v>29579</v>
      </c>
    </row>
    <row r="7" ht="25" customHeight="1" spans="1:2">
      <c r="A7" s="41" t="s">
        <v>357</v>
      </c>
      <c r="B7" s="37">
        <f>SUM(B8:B18)</f>
        <v>505</v>
      </c>
    </row>
    <row r="8" ht="25" customHeight="1" spans="1:2">
      <c r="A8" s="42" t="s">
        <v>358</v>
      </c>
      <c r="B8" s="37">
        <v>471</v>
      </c>
    </row>
    <row r="9" ht="25" customHeight="1" spans="1:2">
      <c r="A9" s="42" t="s">
        <v>359</v>
      </c>
      <c r="B9" s="44">
        <v>0</v>
      </c>
    </row>
    <row r="10" ht="25" customHeight="1" spans="1:2">
      <c r="A10" s="45" t="s">
        <v>360</v>
      </c>
      <c r="B10" s="37">
        <v>0</v>
      </c>
    </row>
    <row r="11" ht="25" customHeight="1" spans="1:2">
      <c r="A11" s="42" t="s">
        <v>361</v>
      </c>
      <c r="B11" s="46">
        <v>20</v>
      </c>
    </row>
    <row r="12" ht="25" customHeight="1" spans="1:2">
      <c r="A12" s="42" t="s">
        <v>362</v>
      </c>
      <c r="B12" s="37">
        <v>0</v>
      </c>
    </row>
    <row r="13" ht="25" customHeight="1" spans="1:2">
      <c r="A13" s="42" t="s">
        <v>363</v>
      </c>
      <c r="B13" s="37">
        <v>0</v>
      </c>
    </row>
    <row r="14" ht="25" customHeight="1" spans="1:2">
      <c r="A14" s="42" t="s">
        <v>364</v>
      </c>
      <c r="B14" s="37">
        <v>0</v>
      </c>
    </row>
    <row r="15" ht="25" customHeight="1" spans="1:2">
      <c r="A15" s="42" t="s">
        <v>365</v>
      </c>
      <c r="B15" s="37">
        <v>10</v>
      </c>
    </row>
    <row r="16" ht="25" customHeight="1" spans="1:2">
      <c r="A16" s="42" t="s">
        <v>366</v>
      </c>
      <c r="B16" s="37">
        <v>0</v>
      </c>
    </row>
    <row r="17" ht="25" customHeight="1" spans="1:2">
      <c r="A17" s="42" t="s">
        <v>367</v>
      </c>
      <c r="B17" s="37">
        <v>0</v>
      </c>
    </row>
    <row r="18" ht="25" customHeight="1" spans="1:2">
      <c r="A18" s="42" t="s">
        <v>368</v>
      </c>
      <c r="B18" s="37">
        <v>4</v>
      </c>
    </row>
    <row r="19" ht="25" customHeight="1" spans="1:2">
      <c r="A19" s="41" t="s">
        <v>369</v>
      </c>
      <c r="B19" s="37">
        <f>SUM(B20:B27)</f>
        <v>335</v>
      </c>
    </row>
    <row r="20" ht="25" customHeight="1" spans="1:2">
      <c r="A20" s="42" t="s">
        <v>358</v>
      </c>
      <c r="B20" s="37">
        <v>292</v>
      </c>
    </row>
    <row r="21" ht="25" customHeight="1" spans="1:2">
      <c r="A21" s="42" t="s">
        <v>359</v>
      </c>
      <c r="B21" s="37">
        <v>0</v>
      </c>
    </row>
    <row r="22" ht="25" customHeight="1" spans="1:2">
      <c r="A22" s="42" t="s">
        <v>360</v>
      </c>
      <c r="B22" s="37">
        <v>0</v>
      </c>
    </row>
    <row r="23" ht="25" customHeight="1" spans="1:2">
      <c r="A23" s="42" t="s">
        <v>370</v>
      </c>
      <c r="B23" s="37">
        <v>16</v>
      </c>
    </row>
    <row r="24" ht="25" customHeight="1" spans="1:2">
      <c r="A24" s="42" t="s">
        <v>371</v>
      </c>
      <c r="B24" s="37">
        <v>27</v>
      </c>
    </row>
    <row r="25" ht="25" customHeight="1" spans="1:2">
      <c r="A25" s="42" t="s">
        <v>372</v>
      </c>
      <c r="B25" s="37">
        <v>0</v>
      </c>
    </row>
    <row r="26" ht="25" customHeight="1" spans="1:2">
      <c r="A26" s="42" t="s">
        <v>367</v>
      </c>
      <c r="B26" s="37">
        <v>0</v>
      </c>
    </row>
    <row r="27" ht="25" customHeight="1" spans="1:2">
      <c r="A27" s="42" t="s">
        <v>373</v>
      </c>
      <c r="B27" s="37">
        <v>0</v>
      </c>
    </row>
    <row r="28" ht="25" customHeight="1" spans="1:2">
      <c r="A28" s="41" t="s">
        <v>374</v>
      </c>
      <c r="B28" s="37">
        <f>SUM(B29:B38)</f>
        <v>12696</v>
      </c>
    </row>
    <row r="29" ht="25" customHeight="1" spans="1:2">
      <c r="A29" s="42" t="s">
        <v>358</v>
      </c>
      <c r="B29" s="37">
        <v>7181</v>
      </c>
    </row>
    <row r="30" ht="25" customHeight="1" spans="1:2">
      <c r="A30" s="42" t="s">
        <v>359</v>
      </c>
      <c r="B30" s="37">
        <v>204</v>
      </c>
    </row>
    <row r="31" ht="25" customHeight="1" spans="1:2">
      <c r="A31" s="42" t="s">
        <v>360</v>
      </c>
      <c r="B31" s="37">
        <v>944</v>
      </c>
    </row>
    <row r="32" ht="25" customHeight="1" spans="1:2">
      <c r="A32" s="42" t="s">
        <v>375</v>
      </c>
      <c r="B32" s="37">
        <v>3</v>
      </c>
    </row>
    <row r="33" ht="25" customHeight="1" spans="1:2">
      <c r="A33" s="42" t="s">
        <v>376</v>
      </c>
      <c r="B33" s="37">
        <v>76</v>
      </c>
    </row>
    <row r="34" ht="25" customHeight="1" spans="1:2">
      <c r="A34" s="42" t="s">
        <v>377</v>
      </c>
      <c r="B34" s="37">
        <v>0</v>
      </c>
    </row>
    <row r="35" ht="25" customHeight="1" spans="1:2">
      <c r="A35" s="42" t="s">
        <v>378</v>
      </c>
      <c r="B35" s="37">
        <v>96</v>
      </c>
    </row>
    <row r="36" ht="25" customHeight="1" spans="1:2">
      <c r="A36" s="42" t="s">
        <v>379</v>
      </c>
      <c r="B36" s="37">
        <v>0</v>
      </c>
    </row>
    <row r="37" ht="25" customHeight="1" spans="1:2">
      <c r="A37" s="42" t="s">
        <v>367</v>
      </c>
      <c r="B37" s="37">
        <v>3758</v>
      </c>
    </row>
    <row r="38" ht="25" customHeight="1" spans="1:2">
      <c r="A38" s="42" t="s">
        <v>380</v>
      </c>
      <c r="B38" s="37">
        <v>434</v>
      </c>
    </row>
    <row r="39" ht="25" customHeight="1" spans="1:2">
      <c r="A39" s="41" t="s">
        <v>381</v>
      </c>
      <c r="B39" s="37">
        <f>SUM(B40:B49)</f>
        <v>1178</v>
      </c>
    </row>
    <row r="40" ht="25" customHeight="1" spans="1:2">
      <c r="A40" s="42" t="s">
        <v>358</v>
      </c>
      <c r="B40" s="37">
        <v>241</v>
      </c>
    </row>
    <row r="41" ht="25" customHeight="1" spans="1:2">
      <c r="A41" s="42" t="s">
        <v>359</v>
      </c>
      <c r="B41" s="37">
        <v>0</v>
      </c>
    </row>
    <row r="42" ht="25" customHeight="1" spans="1:2">
      <c r="A42" s="42" t="s">
        <v>360</v>
      </c>
      <c r="B42" s="37">
        <v>0</v>
      </c>
    </row>
    <row r="43" ht="25" customHeight="1" spans="1:2">
      <c r="A43" s="42" t="s">
        <v>382</v>
      </c>
      <c r="B43" s="37">
        <v>0</v>
      </c>
    </row>
    <row r="44" ht="25" customHeight="1" spans="1:2">
      <c r="A44" s="42" t="s">
        <v>383</v>
      </c>
      <c r="B44" s="37">
        <v>0</v>
      </c>
    </row>
    <row r="45" ht="25" customHeight="1" spans="1:2">
      <c r="A45" s="42" t="s">
        <v>384</v>
      </c>
      <c r="B45" s="37">
        <v>0</v>
      </c>
    </row>
    <row r="46" ht="25" customHeight="1" spans="1:2">
      <c r="A46" s="42" t="s">
        <v>385</v>
      </c>
      <c r="B46" s="37">
        <v>0</v>
      </c>
    </row>
    <row r="47" ht="25" customHeight="1" spans="1:2">
      <c r="A47" s="42" t="s">
        <v>386</v>
      </c>
      <c r="B47" s="37">
        <v>0</v>
      </c>
    </row>
    <row r="48" ht="25" customHeight="1" spans="1:2">
      <c r="A48" s="42" t="s">
        <v>367</v>
      </c>
      <c r="B48" s="37">
        <v>310</v>
      </c>
    </row>
    <row r="49" ht="25" customHeight="1" spans="1:2">
      <c r="A49" s="42" t="s">
        <v>387</v>
      </c>
      <c r="B49" s="37">
        <v>627</v>
      </c>
    </row>
    <row r="50" ht="25" customHeight="1" spans="1:2">
      <c r="A50" s="41" t="s">
        <v>388</v>
      </c>
      <c r="B50" s="37">
        <f>SUM(B51:B60)</f>
        <v>176</v>
      </c>
    </row>
    <row r="51" ht="25" customHeight="1" spans="1:2">
      <c r="A51" s="42" t="s">
        <v>358</v>
      </c>
      <c r="B51" s="37">
        <v>110</v>
      </c>
    </row>
    <row r="52" ht="25" customHeight="1" spans="1:2">
      <c r="A52" s="42" t="s">
        <v>359</v>
      </c>
      <c r="B52" s="37">
        <v>0</v>
      </c>
    </row>
    <row r="53" ht="25" customHeight="1" spans="1:2">
      <c r="A53" s="42" t="s">
        <v>360</v>
      </c>
      <c r="B53" s="37">
        <v>0</v>
      </c>
    </row>
    <row r="54" ht="25" customHeight="1" spans="1:2">
      <c r="A54" s="42" t="s">
        <v>389</v>
      </c>
      <c r="B54" s="37">
        <v>0</v>
      </c>
    </row>
    <row r="55" ht="25" customHeight="1" spans="1:2">
      <c r="A55" s="42" t="s">
        <v>390</v>
      </c>
      <c r="B55" s="37">
        <v>0</v>
      </c>
    </row>
    <row r="56" ht="25" customHeight="1" spans="1:2">
      <c r="A56" s="42" t="s">
        <v>391</v>
      </c>
      <c r="B56" s="37">
        <v>0</v>
      </c>
    </row>
    <row r="57" ht="25" customHeight="1" spans="1:2">
      <c r="A57" s="42" t="s">
        <v>392</v>
      </c>
      <c r="B57" s="37">
        <v>27</v>
      </c>
    </row>
    <row r="58" ht="25" customHeight="1" spans="1:2">
      <c r="A58" s="42" t="s">
        <v>393</v>
      </c>
      <c r="B58" s="37">
        <v>39</v>
      </c>
    </row>
    <row r="59" ht="25" customHeight="1" spans="1:2">
      <c r="A59" s="42" t="s">
        <v>367</v>
      </c>
      <c r="B59" s="37">
        <v>0</v>
      </c>
    </row>
    <row r="60" ht="25" customHeight="1" spans="1:2">
      <c r="A60" s="42" t="s">
        <v>394</v>
      </c>
      <c r="B60" s="37">
        <v>0</v>
      </c>
    </row>
    <row r="61" ht="25" customHeight="1" spans="1:2">
      <c r="A61" s="41" t="s">
        <v>395</v>
      </c>
      <c r="B61" s="37">
        <f>SUM(B62:B71)</f>
        <v>3704</v>
      </c>
    </row>
    <row r="62" ht="25" customHeight="1" spans="1:2">
      <c r="A62" s="42" t="s">
        <v>358</v>
      </c>
      <c r="B62" s="37">
        <v>376</v>
      </c>
    </row>
    <row r="63" ht="25" customHeight="1" spans="1:2">
      <c r="A63" s="42" t="s">
        <v>359</v>
      </c>
      <c r="B63" s="37">
        <v>9</v>
      </c>
    </row>
    <row r="64" ht="25" customHeight="1" spans="1:2">
      <c r="A64" s="42" t="s">
        <v>360</v>
      </c>
      <c r="B64" s="37">
        <v>1</v>
      </c>
    </row>
    <row r="65" ht="25" customHeight="1" spans="1:2">
      <c r="A65" s="42" t="s">
        <v>396</v>
      </c>
      <c r="B65" s="37">
        <v>0</v>
      </c>
    </row>
    <row r="66" ht="25" customHeight="1" spans="1:2">
      <c r="A66" s="42" t="s">
        <v>397</v>
      </c>
      <c r="B66" s="37">
        <v>0</v>
      </c>
    </row>
    <row r="67" ht="25" customHeight="1" spans="1:2">
      <c r="A67" s="42" t="s">
        <v>398</v>
      </c>
      <c r="B67" s="37">
        <v>0</v>
      </c>
    </row>
    <row r="68" ht="25" customHeight="1" spans="1:2">
      <c r="A68" s="42" t="s">
        <v>399</v>
      </c>
      <c r="B68" s="37">
        <v>15</v>
      </c>
    </row>
    <row r="69" ht="25" customHeight="1" spans="1:2">
      <c r="A69" s="42" t="s">
        <v>400</v>
      </c>
      <c r="B69" s="37">
        <v>56</v>
      </c>
    </row>
    <row r="70" ht="25" customHeight="1" spans="1:2">
      <c r="A70" s="42" t="s">
        <v>367</v>
      </c>
      <c r="B70" s="37">
        <v>603</v>
      </c>
    </row>
    <row r="71" ht="25" customHeight="1" spans="1:2">
      <c r="A71" s="42" t="s">
        <v>401</v>
      </c>
      <c r="B71" s="37">
        <v>2644</v>
      </c>
    </row>
    <row r="72" ht="25" customHeight="1" spans="1:2">
      <c r="A72" s="41" t="s">
        <v>402</v>
      </c>
      <c r="B72" s="37">
        <f>SUM(B73:B79)</f>
        <v>2056</v>
      </c>
    </row>
    <row r="73" ht="25" customHeight="1" spans="1:2">
      <c r="A73" s="42" t="s">
        <v>358</v>
      </c>
      <c r="B73" s="37">
        <v>0</v>
      </c>
    </row>
    <row r="74" ht="25" customHeight="1" spans="1:2">
      <c r="A74" s="42" t="s">
        <v>359</v>
      </c>
      <c r="B74" s="37">
        <v>0</v>
      </c>
    </row>
    <row r="75" ht="25" customHeight="1" spans="1:2">
      <c r="A75" s="42" t="s">
        <v>360</v>
      </c>
      <c r="B75" s="37">
        <v>0</v>
      </c>
    </row>
    <row r="76" ht="25" customHeight="1" spans="1:2">
      <c r="A76" s="42" t="s">
        <v>399</v>
      </c>
      <c r="B76" s="37">
        <v>0</v>
      </c>
    </row>
    <row r="77" ht="25" customHeight="1" spans="1:2">
      <c r="A77" s="42" t="s">
        <v>403</v>
      </c>
      <c r="B77" s="37">
        <v>1859</v>
      </c>
    </row>
    <row r="78" ht="25" customHeight="1" spans="1:2">
      <c r="A78" s="42" t="s">
        <v>367</v>
      </c>
      <c r="B78" s="37">
        <v>0</v>
      </c>
    </row>
    <row r="79" ht="25" customHeight="1" spans="1:2">
      <c r="A79" s="42" t="s">
        <v>404</v>
      </c>
      <c r="B79" s="37">
        <v>197</v>
      </c>
    </row>
    <row r="80" ht="25" customHeight="1" spans="1:2">
      <c r="A80" s="41" t="s">
        <v>405</v>
      </c>
      <c r="B80" s="37">
        <f>SUM(B81:B88)</f>
        <v>236</v>
      </c>
    </row>
    <row r="81" ht="25" customHeight="1" spans="1:2">
      <c r="A81" s="42" t="s">
        <v>358</v>
      </c>
      <c r="B81" s="37">
        <v>180</v>
      </c>
    </row>
    <row r="82" ht="25" customHeight="1" spans="1:2">
      <c r="A82" s="42" t="s">
        <v>359</v>
      </c>
      <c r="B82" s="37">
        <v>0</v>
      </c>
    </row>
    <row r="83" ht="25" customHeight="1" spans="1:2">
      <c r="A83" s="42" t="s">
        <v>360</v>
      </c>
      <c r="B83" s="37">
        <v>0</v>
      </c>
    </row>
    <row r="84" ht="25" customHeight="1" spans="1:2">
      <c r="A84" s="42" t="s">
        <v>406</v>
      </c>
      <c r="B84" s="37">
        <v>56</v>
      </c>
    </row>
    <row r="85" ht="25" customHeight="1" spans="1:2">
      <c r="A85" s="42" t="s">
        <v>407</v>
      </c>
      <c r="B85" s="37">
        <v>0</v>
      </c>
    </row>
    <row r="86" ht="25" customHeight="1" spans="1:2">
      <c r="A86" s="42" t="s">
        <v>399</v>
      </c>
      <c r="B86" s="37">
        <v>0</v>
      </c>
    </row>
    <row r="87" ht="25" customHeight="1" spans="1:2">
      <c r="A87" s="42" t="s">
        <v>367</v>
      </c>
      <c r="B87" s="37">
        <v>0</v>
      </c>
    </row>
    <row r="88" ht="25" customHeight="1" spans="1:2">
      <c r="A88" s="42" t="s">
        <v>408</v>
      </c>
      <c r="B88" s="37">
        <v>0</v>
      </c>
    </row>
    <row r="89" ht="25" customHeight="1" spans="1:2">
      <c r="A89" s="41" t="s">
        <v>409</v>
      </c>
      <c r="B89" s="37">
        <f>SUM(B90:B101)</f>
        <v>0</v>
      </c>
    </row>
    <row r="90" ht="25" customHeight="1" spans="1:2">
      <c r="A90" s="42" t="s">
        <v>358</v>
      </c>
      <c r="B90" s="37">
        <v>0</v>
      </c>
    </row>
    <row r="91" ht="25" customHeight="1" spans="1:2">
      <c r="A91" s="42" t="s">
        <v>359</v>
      </c>
      <c r="B91" s="37">
        <v>0</v>
      </c>
    </row>
    <row r="92" ht="25" customHeight="1" spans="1:2">
      <c r="A92" s="42" t="s">
        <v>360</v>
      </c>
      <c r="B92" s="37">
        <v>0</v>
      </c>
    </row>
    <row r="93" ht="25" customHeight="1" spans="1:2">
      <c r="A93" s="42" t="s">
        <v>410</v>
      </c>
      <c r="B93" s="37">
        <v>0</v>
      </c>
    </row>
    <row r="94" ht="25" customHeight="1" spans="1:2">
      <c r="A94" s="42" t="s">
        <v>411</v>
      </c>
      <c r="B94" s="37">
        <v>0</v>
      </c>
    </row>
    <row r="95" ht="25" customHeight="1" spans="1:2">
      <c r="A95" s="42" t="s">
        <v>399</v>
      </c>
      <c r="B95" s="37">
        <v>0</v>
      </c>
    </row>
    <row r="96" ht="25" customHeight="1" spans="1:2">
      <c r="A96" s="42" t="s">
        <v>412</v>
      </c>
      <c r="B96" s="37">
        <v>0</v>
      </c>
    </row>
    <row r="97" ht="25" customHeight="1" spans="1:2">
      <c r="A97" s="42" t="s">
        <v>413</v>
      </c>
      <c r="B97" s="37">
        <v>0</v>
      </c>
    </row>
    <row r="98" ht="25" customHeight="1" spans="1:2">
      <c r="A98" s="42" t="s">
        <v>414</v>
      </c>
      <c r="B98" s="37">
        <v>0</v>
      </c>
    </row>
    <row r="99" ht="25" customHeight="1" spans="1:2">
      <c r="A99" s="42" t="s">
        <v>415</v>
      </c>
      <c r="B99" s="37">
        <v>0</v>
      </c>
    </row>
    <row r="100" ht="25" customHeight="1" spans="1:2">
      <c r="A100" s="42" t="s">
        <v>367</v>
      </c>
      <c r="B100" s="37">
        <v>0</v>
      </c>
    </row>
    <row r="101" ht="25" customHeight="1" spans="1:2">
      <c r="A101" s="42" t="s">
        <v>416</v>
      </c>
      <c r="B101" s="37">
        <v>0</v>
      </c>
    </row>
    <row r="102" ht="25" customHeight="1" spans="1:2">
      <c r="A102" s="41" t="s">
        <v>417</v>
      </c>
      <c r="B102" s="37">
        <f>SUM(B103:B110)</f>
        <v>1314</v>
      </c>
    </row>
    <row r="103" ht="25" customHeight="1" spans="1:2">
      <c r="A103" s="42" t="s">
        <v>358</v>
      </c>
      <c r="B103" s="37">
        <v>940</v>
      </c>
    </row>
    <row r="104" ht="25" customHeight="1" spans="1:2">
      <c r="A104" s="42" t="s">
        <v>359</v>
      </c>
      <c r="B104" s="37">
        <v>0</v>
      </c>
    </row>
    <row r="105" ht="25" customHeight="1" spans="1:2">
      <c r="A105" s="42" t="s">
        <v>360</v>
      </c>
      <c r="B105" s="37">
        <v>0</v>
      </c>
    </row>
    <row r="106" ht="25" customHeight="1" spans="1:2">
      <c r="A106" s="42" t="s">
        <v>418</v>
      </c>
      <c r="B106" s="37">
        <v>231</v>
      </c>
    </row>
    <row r="107" ht="25" customHeight="1" spans="1:2">
      <c r="A107" s="42" t="s">
        <v>419</v>
      </c>
      <c r="B107" s="37">
        <v>0</v>
      </c>
    </row>
    <row r="108" ht="25" customHeight="1" spans="1:2">
      <c r="A108" s="42" t="s">
        <v>420</v>
      </c>
      <c r="B108" s="37">
        <v>0</v>
      </c>
    </row>
    <row r="109" ht="25" customHeight="1" spans="1:2">
      <c r="A109" s="42" t="s">
        <v>367</v>
      </c>
      <c r="B109" s="37">
        <v>130</v>
      </c>
    </row>
    <row r="110" ht="25" customHeight="1" spans="1:2">
      <c r="A110" s="42" t="s">
        <v>421</v>
      </c>
      <c r="B110" s="37">
        <v>13</v>
      </c>
    </row>
    <row r="111" ht="25" customHeight="1" spans="1:2">
      <c r="A111" s="41" t="s">
        <v>422</v>
      </c>
      <c r="B111" s="37">
        <f>SUM(B112:B121)</f>
        <v>675</v>
      </c>
    </row>
    <row r="112" ht="25" customHeight="1" spans="1:2">
      <c r="A112" s="42" t="s">
        <v>358</v>
      </c>
      <c r="B112" s="37">
        <v>0</v>
      </c>
    </row>
    <row r="113" ht="25" customHeight="1" spans="1:2">
      <c r="A113" s="42" t="s">
        <v>359</v>
      </c>
      <c r="B113" s="37">
        <v>0</v>
      </c>
    </row>
    <row r="114" ht="25" customHeight="1" spans="1:2">
      <c r="A114" s="42" t="s">
        <v>360</v>
      </c>
      <c r="B114" s="37">
        <v>0</v>
      </c>
    </row>
    <row r="115" ht="25" customHeight="1" spans="1:2">
      <c r="A115" s="42" t="s">
        <v>423</v>
      </c>
      <c r="B115" s="37">
        <v>0</v>
      </c>
    </row>
    <row r="116" ht="25" customHeight="1" spans="1:2">
      <c r="A116" s="42" t="s">
        <v>424</v>
      </c>
      <c r="B116" s="37">
        <v>0</v>
      </c>
    </row>
    <row r="117" ht="25" customHeight="1" spans="1:2">
      <c r="A117" s="42" t="s">
        <v>425</v>
      </c>
      <c r="B117" s="37">
        <v>0</v>
      </c>
    </row>
    <row r="118" ht="25" customHeight="1" spans="1:2">
      <c r="A118" s="42" t="s">
        <v>426</v>
      </c>
      <c r="B118" s="37">
        <v>0</v>
      </c>
    </row>
    <row r="119" ht="25" customHeight="1" spans="1:2">
      <c r="A119" s="42" t="s">
        <v>427</v>
      </c>
      <c r="B119" s="37">
        <v>319</v>
      </c>
    </row>
    <row r="120" ht="25" customHeight="1" spans="1:2">
      <c r="A120" s="42" t="s">
        <v>367</v>
      </c>
      <c r="B120" s="37">
        <v>356</v>
      </c>
    </row>
    <row r="121" ht="25" customHeight="1" spans="1:2">
      <c r="A121" s="42" t="s">
        <v>428</v>
      </c>
      <c r="B121" s="37">
        <v>0</v>
      </c>
    </row>
    <row r="122" ht="25" customHeight="1" spans="1:2">
      <c r="A122" s="41" t="s">
        <v>429</v>
      </c>
      <c r="B122" s="37">
        <f>SUM(B123:B133)</f>
        <v>0</v>
      </c>
    </row>
    <row r="123" ht="25" customHeight="1" spans="1:2">
      <c r="A123" s="42" t="s">
        <v>358</v>
      </c>
      <c r="B123" s="37">
        <v>0</v>
      </c>
    </row>
    <row r="124" ht="25" customHeight="1" spans="1:2">
      <c r="A124" s="42" t="s">
        <v>359</v>
      </c>
      <c r="B124" s="37">
        <v>0</v>
      </c>
    </row>
    <row r="125" ht="25" customHeight="1" spans="1:2">
      <c r="A125" s="42" t="s">
        <v>360</v>
      </c>
      <c r="B125" s="37">
        <v>0</v>
      </c>
    </row>
    <row r="126" ht="25" customHeight="1" spans="1:2">
      <c r="A126" s="42" t="s">
        <v>430</v>
      </c>
      <c r="B126" s="37">
        <v>0</v>
      </c>
    </row>
    <row r="127" ht="25" customHeight="1" spans="1:2">
      <c r="A127" s="42" t="s">
        <v>431</v>
      </c>
      <c r="B127" s="37">
        <v>0</v>
      </c>
    </row>
    <row r="128" ht="25" customHeight="1" spans="1:2">
      <c r="A128" s="42" t="s">
        <v>432</v>
      </c>
      <c r="B128" s="37">
        <v>0</v>
      </c>
    </row>
    <row r="129" ht="25" customHeight="1" spans="1:2">
      <c r="A129" s="42" t="s">
        <v>433</v>
      </c>
      <c r="B129" s="37">
        <v>0</v>
      </c>
    </row>
    <row r="130" ht="25" customHeight="1" spans="1:2">
      <c r="A130" s="42" t="s">
        <v>434</v>
      </c>
      <c r="B130" s="37">
        <v>0</v>
      </c>
    </row>
    <row r="131" ht="25" customHeight="1" spans="1:2">
      <c r="A131" s="42" t="s">
        <v>435</v>
      </c>
      <c r="B131" s="37">
        <v>0</v>
      </c>
    </row>
    <row r="132" ht="25" customHeight="1" spans="1:2">
      <c r="A132" s="42" t="s">
        <v>367</v>
      </c>
      <c r="B132" s="37">
        <v>0</v>
      </c>
    </row>
    <row r="133" ht="25" customHeight="1" spans="1:2">
      <c r="A133" s="42" t="s">
        <v>436</v>
      </c>
      <c r="B133" s="37">
        <v>0</v>
      </c>
    </row>
    <row r="134" ht="25" customHeight="1" spans="1:2">
      <c r="A134" s="41" t="s">
        <v>437</v>
      </c>
      <c r="B134" s="37">
        <f>SUM(B135:B140)</f>
        <v>14</v>
      </c>
    </row>
    <row r="135" ht="25" customHeight="1" spans="1:2">
      <c r="A135" s="42" t="s">
        <v>358</v>
      </c>
      <c r="B135" s="37">
        <v>0</v>
      </c>
    </row>
    <row r="136" ht="25" customHeight="1" spans="1:2">
      <c r="A136" s="42" t="s">
        <v>359</v>
      </c>
      <c r="B136" s="37">
        <v>0</v>
      </c>
    </row>
    <row r="137" ht="25" customHeight="1" spans="1:2">
      <c r="A137" s="42" t="s">
        <v>360</v>
      </c>
      <c r="B137" s="37">
        <v>0</v>
      </c>
    </row>
    <row r="138" ht="25" customHeight="1" spans="1:2">
      <c r="A138" s="42" t="s">
        <v>438</v>
      </c>
      <c r="B138" s="37">
        <v>14</v>
      </c>
    </row>
    <row r="139" ht="25" customHeight="1" spans="1:2">
      <c r="A139" s="42" t="s">
        <v>367</v>
      </c>
      <c r="B139" s="37">
        <v>0</v>
      </c>
    </row>
    <row r="140" ht="25" customHeight="1" spans="1:2">
      <c r="A140" s="42" t="s">
        <v>439</v>
      </c>
      <c r="B140" s="37">
        <v>0</v>
      </c>
    </row>
    <row r="141" ht="25" customHeight="1" spans="1:2">
      <c r="A141" s="41" t="s">
        <v>440</v>
      </c>
      <c r="B141" s="37">
        <f>SUM(B142:B148)</f>
        <v>0</v>
      </c>
    </row>
    <row r="142" ht="25" customHeight="1" spans="1:2">
      <c r="A142" s="42" t="s">
        <v>358</v>
      </c>
      <c r="B142" s="37">
        <v>0</v>
      </c>
    </row>
    <row r="143" ht="25" customHeight="1" spans="1:2">
      <c r="A143" s="42" t="s">
        <v>359</v>
      </c>
      <c r="B143" s="37">
        <v>0</v>
      </c>
    </row>
    <row r="144" ht="25" customHeight="1" spans="1:2">
      <c r="A144" s="42" t="s">
        <v>360</v>
      </c>
      <c r="B144" s="37">
        <v>0</v>
      </c>
    </row>
    <row r="145" ht="25" customHeight="1" spans="1:2">
      <c r="A145" s="42" t="s">
        <v>441</v>
      </c>
      <c r="B145" s="37">
        <v>0</v>
      </c>
    </row>
    <row r="146" ht="25" customHeight="1" spans="1:2">
      <c r="A146" s="42" t="s">
        <v>442</v>
      </c>
      <c r="B146" s="37">
        <v>0</v>
      </c>
    </row>
    <row r="147" ht="25" customHeight="1" spans="1:2">
      <c r="A147" s="42" t="s">
        <v>367</v>
      </c>
      <c r="B147" s="37">
        <v>0</v>
      </c>
    </row>
    <row r="148" ht="25" customHeight="1" spans="1:2">
      <c r="A148" s="42" t="s">
        <v>443</v>
      </c>
      <c r="B148" s="37">
        <v>0</v>
      </c>
    </row>
    <row r="149" ht="25" customHeight="1" spans="1:2">
      <c r="A149" s="41" t="s">
        <v>444</v>
      </c>
      <c r="B149" s="37">
        <f>SUM(B150:B154)</f>
        <v>247</v>
      </c>
    </row>
    <row r="150" ht="25" customHeight="1" spans="1:2">
      <c r="A150" s="42" t="s">
        <v>358</v>
      </c>
      <c r="B150" s="37">
        <v>0</v>
      </c>
    </row>
    <row r="151" ht="25" customHeight="1" spans="1:2">
      <c r="A151" s="42" t="s">
        <v>359</v>
      </c>
      <c r="B151" s="37">
        <v>0</v>
      </c>
    </row>
    <row r="152" ht="25" customHeight="1" spans="1:2">
      <c r="A152" s="42" t="s">
        <v>360</v>
      </c>
      <c r="B152" s="37">
        <v>0</v>
      </c>
    </row>
    <row r="153" ht="25" customHeight="1" spans="1:2">
      <c r="A153" s="42" t="s">
        <v>445</v>
      </c>
      <c r="B153" s="37">
        <v>245</v>
      </c>
    </row>
    <row r="154" ht="25" customHeight="1" spans="1:2">
      <c r="A154" s="42" t="s">
        <v>446</v>
      </c>
      <c r="B154" s="37">
        <v>2</v>
      </c>
    </row>
    <row r="155" ht="25" customHeight="1" spans="1:2">
      <c r="A155" s="41" t="s">
        <v>447</v>
      </c>
      <c r="B155" s="37">
        <f>SUM(B156:B161)</f>
        <v>40</v>
      </c>
    </row>
    <row r="156" ht="25" customHeight="1" spans="1:2">
      <c r="A156" s="42" t="s">
        <v>358</v>
      </c>
      <c r="B156" s="37">
        <v>40</v>
      </c>
    </row>
    <row r="157" ht="25" customHeight="1" spans="1:2">
      <c r="A157" s="42" t="s">
        <v>359</v>
      </c>
      <c r="B157" s="37">
        <v>0</v>
      </c>
    </row>
    <row r="158" ht="25" customHeight="1" spans="1:2">
      <c r="A158" s="42" t="s">
        <v>360</v>
      </c>
      <c r="B158" s="37">
        <v>0</v>
      </c>
    </row>
    <row r="159" ht="25" customHeight="1" spans="1:2">
      <c r="A159" s="42" t="s">
        <v>372</v>
      </c>
      <c r="B159" s="37">
        <v>0</v>
      </c>
    </row>
    <row r="160" ht="25" customHeight="1" spans="1:2">
      <c r="A160" s="42" t="s">
        <v>367</v>
      </c>
      <c r="B160" s="37">
        <v>0</v>
      </c>
    </row>
    <row r="161" ht="25" customHeight="1" spans="1:2">
      <c r="A161" s="42" t="s">
        <v>448</v>
      </c>
      <c r="B161" s="37">
        <v>0</v>
      </c>
    </row>
    <row r="162" ht="25" customHeight="1" spans="1:2">
      <c r="A162" s="41" t="s">
        <v>449</v>
      </c>
      <c r="B162" s="37">
        <f>SUM(B163:B168)</f>
        <v>828</v>
      </c>
    </row>
    <row r="163" ht="25" customHeight="1" spans="1:2">
      <c r="A163" s="42" t="s">
        <v>358</v>
      </c>
      <c r="B163" s="37">
        <v>202</v>
      </c>
    </row>
    <row r="164" ht="25" customHeight="1" spans="1:2">
      <c r="A164" s="42" t="s">
        <v>359</v>
      </c>
      <c r="B164" s="37">
        <v>0</v>
      </c>
    </row>
    <row r="165" ht="25" customHeight="1" spans="1:2">
      <c r="A165" s="42" t="s">
        <v>360</v>
      </c>
      <c r="B165" s="37">
        <v>0</v>
      </c>
    </row>
    <row r="166" ht="25" customHeight="1" spans="1:2">
      <c r="A166" s="42" t="s">
        <v>450</v>
      </c>
      <c r="B166" s="37">
        <v>120</v>
      </c>
    </row>
    <row r="167" ht="25" customHeight="1" spans="1:2">
      <c r="A167" s="42" t="s">
        <v>367</v>
      </c>
      <c r="B167" s="37">
        <v>416</v>
      </c>
    </row>
    <row r="168" ht="25" customHeight="1" spans="1:2">
      <c r="A168" s="42" t="s">
        <v>451</v>
      </c>
      <c r="B168" s="37">
        <v>90</v>
      </c>
    </row>
    <row r="169" ht="25" customHeight="1" spans="1:2">
      <c r="A169" s="41" t="s">
        <v>452</v>
      </c>
      <c r="B169" s="37">
        <f>SUM(B170:B175)</f>
        <v>1238</v>
      </c>
    </row>
    <row r="170" ht="25" customHeight="1" spans="1:2">
      <c r="A170" s="42" t="s">
        <v>358</v>
      </c>
      <c r="B170" s="37">
        <v>326</v>
      </c>
    </row>
    <row r="171" ht="25" customHeight="1" spans="1:2">
      <c r="A171" s="42" t="s">
        <v>359</v>
      </c>
      <c r="B171" s="37">
        <v>0</v>
      </c>
    </row>
    <row r="172" ht="25" customHeight="1" spans="1:2">
      <c r="A172" s="42" t="s">
        <v>360</v>
      </c>
      <c r="B172" s="37">
        <v>0</v>
      </c>
    </row>
    <row r="173" ht="25" customHeight="1" spans="1:2">
      <c r="A173" s="42" t="s">
        <v>453</v>
      </c>
      <c r="B173" s="37">
        <v>312</v>
      </c>
    </row>
    <row r="174" ht="25" customHeight="1" spans="1:2">
      <c r="A174" s="42" t="s">
        <v>367</v>
      </c>
      <c r="B174" s="37">
        <v>300</v>
      </c>
    </row>
    <row r="175" ht="25" customHeight="1" spans="1:2">
      <c r="A175" s="42" t="s">
        <v>454</v>
      </c>
      <c r="B175" s="37">
        <v>300</v>
      </c>
    </row>
    <row r="176" ht="25" customHeight="1" spans="1:2">
      <c r="A176" s="41" t="s">
        <v>455</v>
      </c>
      <c r="B176" s="37">
        <f>SUM(B177:B182)</f>
        <v>489</v>
      </c>
    </row>
    <row r="177" ht="25" customHeight="1" spans="1:2">
      <c r="A177" s="42" t="s">
        <v>358</v>
      </c>
      <c r="B177" s="37">
        <v>194</v>
      </c>
    </row>
    <row r="178" ht="25" customHeight="1" spans="1:2">
      <c r="A178" s="42" t="s">
        <v>359</v>
      </c>
      <c r="B178" s="37">
        <v>26</v>
      </c>
    </row>
    <row r="179" ht="25" customHeight="1" spans="1:2">
      <c r="A179" s="42" t="s">
        <v>360</v>
      </c>
      <c r="B179" s="37">
        <v>0</v>
      </c>
    </row>
    <row r="180" ht="25" customHeight="1" spans="1:2">
      <c r="A180" s="42" t="s">
        <v>456</v>
      </c>
      <c r="B180" s="37">
        <v>0</v>
      </c>
    </row>
    <row r="181" ht="25" customHeight="1" spans="1:2">
      <c r="A181" s="42" t="s">
        <v>367</v>
      </c>
      <c r="B181" s="37">
        <v>0</v>
      </c>
    </row>
    <row r="182" ht="25" customHeight="1" spans="1:2">
      <c r="A182" s="42" t="s">
        <v>457</v>
      </c>
      <c r="B182" s="37">
        <v>269</v>
      </c>
    </row>
    <row r="183" ht="25" customHeight="1" spans="1:2">
      <c r="A183" s="41" t="s">
        <v>458</v>
      </c>
      <c r="B183" s="37">
        <f>SUM(B184:B189)</f>
        <v>339</v>
      </c>
    </row>
    <row r="184" ht="25" customHeight="1" spans="1:2">
      <c r="A184" s="42" t="s">
        <v>358</v>
      </c>
      <c r="B184" s="37">
        <v>133</v>
      </c>
    </row>
    <row r="185" ht="25" customHeight="1" spans="1:2">
      <c r="A185" s="42" t="s">
        <v>359</v>
      </c>
      <c r="B185" s="37">
        <v>67</v>
      </c>
    </row>
    <row r="186" ht="25" customHeight="1" spans="1:2">
      <c r="A186" s="42" t="s">
        <v>360</v>
      </c>
      <c r="B186" s="37">
        <v>0</v>
      </c>
    </row>
    <row r="187" ht="25" customHeight="1" spans="1:2">
      <c r="A187" s="42" t="s">
        <v>459</v>
      </c>
      <c r="B187" s="37">
        <v>101</v>
      </c>
    </row>
    <row r="188" ht="25" customHeight="1" spans="1:2">
      <c r="A188" s="42" t="s">
        <v>367</v>
      </c>
      <c r="B188" s="37">
        <v>0</v>
      </c>
    </row>
    <row r="189" ht="25" customHeight="1" spans="1:2">
      <c r="A189" s="42" t="s">
        <v>460</v>
      </c>
      <c r="B189" s="37">
        <v>38</v>
      </c>
    </row>
    <row r="190" ht="25" customHeight="1" spans="1:2">
      <c r="A190" s="41" t="s">
        <v>461</v>
      </c>
      <c r="B190" s="37">
        <f>SUM(B191:B197)</f>
        <v>130</v>
      </c>
    </row>
    <row r="191" ht="25" customHeight="1" spans="1:2">
      <c r="A191" s="42" t="s">
        <v>358</v>
      </c>
      <c r="B191" s="37">
        <v>104</v>
      </c>
    </row>
    <row r="192" ht="25" customHeight="1" spans="1:2">
      <c r="A192" s="42" t="s">
        <v>359</v>
      </c>
      <c r="B192" s="37">
        <v>18</v>
      </c>
    </row>
    <row r="193" ht="25" customHeight="1" spans="1:2">
      <c r="A193" s="42" t="s">
        <v>360</v>
      </c>
      <c r="B193" s="37">
        <v>0</v>
      </c>
    </row>
    <row r="194" ht="25" customHeight="1" spans="1:2">
      <c r="A194" s="42" t="s">
        <v>462</v>
      </c>
      <c r="B194" s="37">
        <v>5</v>
      </c>
    </row>
    <row r="195" ht="25" customHeight="1" spans="1:2">
      <c r="A195" s="42" t="s">
        <v>463</v>
      </c>
      <c r="B195" s="37">
        <v>0</v>
      </c>
    </row>
    <row r="196" ht="25" customHeight="1" spans="1:2">
      <c r="A196" s="42" t="s">
        <v>367</v>
      </c>
      <c r="B196" s="37">
        <v>0</v>
      </c>
    </row>
    <row r="197" ht="25" customHeight="1" spans="1:2">
      <c r="A197" s="42" t="s">
        <v>464</v>
      </c>
      <c r="B197" s="37">
        <v>3</v>
      </c>
    </row>
    <row r="198" ht="25" customHeight="1" spans="1:2">
      <c r="A198" s="41" t="s">
        <v>465</v>
      </c>
      <c r="B198" s="37">
        <f>SUM(B199:B203)</f>
        <v>0</v>
      </c>
    </row>
    <row r="199" ht="25" customHeight="1" spans="1:2">
      <c r="A199" s="42" t="s">
        <v>358</v>
      </c>
      <c r="B199" s="37">
        <v>0</v>
      </c>
    </row>
    <row r="200" ht="25" customHeight="1" spans="1:2">
      <c r="A200" s="42" t="s">
        <v>359</v>
      </c>
      <c r="B200" s="37">
        <v>0</v>
      </c>
    </row>
    <row r="201" ht="25" customHeight="1" spans="1:2">
      <c r="A201" s="42" t="s">
        <v>360</v>
      </c>
      <c r="B201" s="37">
        <v>0</v>
      </c>
    </row>
    <row r="202" ht="25" customHeight="1" spans="1:2">
      <c r="A202" s="42" t="s">
        <v>367</v>
      </c>
      <c r="B202" s="37">
        <v>0</v>
      </c>
    </row>
    <row r="203" ht="25" customHeight="1" spans="1:2">
      <c r="A203" s="42" t="s">
        <v>466</v>
      </c>
      <c r="B203" s="37">
        <v>0</v>
      </c>
    </row>
    <row r="204" ht="25" customHeight="1" spans="1:2">
      <c r="A204" s="41" t="s">
        <v>467</v>
      </c>
      <c r="B204" s="37">
        <f>SUM(B205:B209)</f>
        <v>1198</v>
      </c>
    </row>
    <row r="205" ht="25" customHeight="1" spans="1:2">
      <c r="A205" s="42" t="s">
        <v>358</v>
      </c>
      <c r="B205" s="37">
        <v>182</v>
      </c>
    </row>
    <row r="206" ht="25" customHeight="1" spans="1:2">
      <c r="A206" s="42" t="s">
        <v>359</v>
      </c>
      <c r="B206" s="37">
        <v>28</v>
      </c>
    </row>
    <row r="207" ht="25" customHeight="1" spans="1:2">
      <c r="A207" s="42" t="s">
        <v>360</v>
      </c>
      <c r="B207" s="37">
        <v>0</v>
      </c>
    </row>
    <row r="208" ht="25" customHeight="1" spans="1:2">
      <c r="A208" s="42" t="s">
        <v>367</v>
      </c>
      <c r="B208" s="37">
        <v>886</v>
      </c>
    </row>
    <row r="209" ht="25" customHeight="1" spans="1:2">
      <c r="A209" s="42" t="s">
        <v>468</v>
      </c>
      <c r="B209" s="37">
        <v>102</v>
      </c>
    </row>
    <row r="210" ht="25" customHeight="1" spans="1:2">
      <c r="A210" s="41" t="s">
        <v>469</v>
      </c>
      <c r="B210" s="37">
        <f>SUM(B211:B216)</f>
        <v>0</v>
      </c>
    </row>
    <row r="211" ht="25" customHeight="1" spans="1:2">
      <c r="A211" s="42" t="s">
        <v>358</v>
      </c>
      <c r="B211" s="37">
        <v>0</v>
      </c>
    </row>
    <row r="212" ht="25" customHeight="1" spans="1:2">
      <c r="A212" s="42" t="s">
        <v>359</v>
      </c>
      <c r="B212" s="37">
        <v>0</v>
      </c>
    </row>
    <row r="213" ht="25" customHeight="1" spans="1:2">
      <c r="A213" s="42" t="s">
        <v>360</v>
      </c>
      <c r="B213" s="37">
        <v>0</v>
      </c>
    </row>
    <row r="214" ht="25" customHeight="1" spans="1:2">
      <c r="A214" s="42" t="s">
        <v>470</v>
      </c>
      <c r="B214" s="37">
        <v>0</v>
      </c>
    </row>
    <row r="215" ht="25" customHeight="1" spans="1:2">
      <c r="A215" s="42" t="s">
        <v>367</v>
      </c>
      <c r="B215" s="37">
        <v>0</v>
      </c>
    </row>
    <row r="216" ht="25" customHeight="1" spans="1:2">
      <c r="A216" s="42" t="s">
        <v>471</v>
      </c>
      <c r="B216" s="37">
        <v>0</v>
      </c>
    </row>
    <row r="217" ht="25" customHeight="1" spans="1:2">
      <c r="A217" s="41" t="s">
        <v>472</v>
      </c>
      <c r="B217" s="37">
        <f>SUM(B218:B231)</f>
        <v>2063</v>
      </c>
    </row>
    <row r="218" ht="25" customHeight="1" spans="1:2">
      <c r="A218" s="42" t="s">
        <v>358</v>
      </c>
      <c r="B218" s="37">
        <v>957</v>
      </c>
    </row>
    <row r="219" ht="25" customHeight="1" spans="1:2">
      <c r="A219" s="42" t="s">
        <v>359</v>
      </c>
      <c r="B219" s="37">
        <v>158</v>
      </c>
    </row>
    <row r="220" ht="25" customHeight="1" spans="1:2">
      <c r="A220" s="42" t="s">
        <v>360</v>
      </c>
      <c r="B220" s="37">
        <v>0</v>
      </c>
    </row>
    <row r="221" ht="25" customHeight="1" spans="1:2">
      <c r="A221" s="42" t="s">
        <v>473</v>
      </c>
      <c r="B221" s="37">
        <v>3</v>
      </c>
    </row>
    <row r="222" ht="25" customHeight="1" spans="1:2">
      <c r="A222" s="42" t="s">
        <v>474</v>
      </c>
      <c r="B222" s="37">
        <v>0</v>
      </c>
    </row>
    <row r="223" ht="25" customHeight="1" spans="1:2">
      <c r="A223" s="42" t="s">
        <v>399</v>
      </c>
      <c r="B223" s="37">
        <v>0</v>
      </c>
    </row>
    <row r="224" ht="25" customHeight="1" spans="1:2">
      <c r="A224" s="42" t="s">
        <v>475</v>
      </c>
      <c r="B224" s="37">
        <v>0</v>
      </c>
    </row>
    <row r="225" ht="25" customHeight="1" spans="1:2">
      <c r="A225" s="42" t="s">
        <v>476</v>
      </c>
      <c r="B225" s="37">
        <v>0</v>
      </c>
    </row>
    <row r="226" ht="25" customHeight="1" spans="1:2">
      <c r="A226" s="42" t="s">
        <v>477</v>
      </c>
      <c r="B226" s="37">
        <v>0</v>
      </c>
    </row>
    <row r="227" ht="25" customHeight="1" spans="1:2">
      <c r="A227" s="42" t="s">
        <v>478</v>
      </c>
      <c r="B227" s="37">
        <v>0</v>
      </c>
    </row>
    <row r="228" ht="25" customHeight="1" spans="1:2">
      <c r="A228" s="42" t="s">
        <v>479</v>
      </c>
      <c r="B228" s="37">
        <v>0</v>
      </c>
    </row>
    <row r="229" ht="25" customHeight="1" spans="1:2">
      <c r="A229" s="42" t="s">
        <v>480</v>
      </c>
      <c r="B229" s="37">
        <v>0</v>
      </c>
    </row>
    <row r="230" ht="25" customHeight="1" spans="1:2">
      <c r="A230" s="42" t="s">
        <v>367</v>
      </c>
      <c r="B230" s="37">
        <v>771</v>
      </c>
    </row>
    <row r="231" ht="25" customHeight="1" spans="1:2">
      <c r="A231" s="42" t="s">
        <v>481</v>
      </c>
      <c r="B231" s="37">
        <v>174</v>
      </c>
    </row>
    <row r="232" ht="25" customHeight="1" spans="1:2">
      <c r="A232" s="41" t="s">
        <v>482</v>
      </c>
      <c r="B232" s="37">
        <f>SUM(B233:B234)</f>
        <v>118</v>
      </c>
    </row>
    <row r="233" ht="25" customHeight="1" spans="1:2">
      <c r="A233" s="42" t="s">
        <v>483</v>
      </c>
      <c r="B233" s="37">
        <v>0</v>
      </c>
    </row>
    <row r="234" ht="25" customHeight="1" spans="1:2">
      <c r="A234" s="42" t="s">
        <v>484</v>
      </c>
      <c r="B234" s="37">
        <v>118</v>
      </c>
    </row>
    <row r="235" ht="25" customHeight="1" spans="1:2">
      <c r="A235" s="41" t="s">
        <v>485</v>
      </c>
      <c r="B235" s="37">
        <f>SUM(B236,B243,B246,B249,B255,B260,B262,B267,B273)</f>
        <v>0</v>
      </c>
    </row>
    <row r="236" ht="25" customHeight="1" spans="1:2">
      <c r="A236" s="41" t="s">
        <v>486</v>
      </c>
      <c r="B236" s="37">
        <f>SUM(B237:B242)</f>
        <v>0</v>
      </c>
    </row>
    <row r="237" ht="25" customHeight="1" spans="1:2">
      <c r="A237" s="42" t="s">
        <v>358</v>
      </c>
      <c r="B237" s="37">
        <v>0</v>
      </c>
    </row>
    <row r="238" ht="25" customHeight="1" spans="1:2">
      <c r="A238" s="42" t="s">
        <v>359</v>
      </c>
      <c r="B238" s="37">
        <v>0</v>
      </c>
    </row>
    <row r="239" ht="25" customHeight="1" spans="1:2">
      <c r="A239" s="42" t="s">
        <v>360</v>
      </c>
      <c r="B239" s="37">
        <v>0</v>
      </c>
    </row>
    <row r="240" ht="25" customHeight="1" spans="1:2">
      <c r="A240" s="42" t="s">
        <v>453</v>
      </c>
      <c r="B240" s="37">
        <v>0</v>
      </c>
    </row>
    <row r="241" ht="25" customHeight="1" spans="1:2">
      <c r="A241" s="42" t="s">
        <v>367</v>
      </c>
      <c r="B241" s="37">
        <v>0</v>
      </c>
    </row>
    <row r="242" ht="25" customHeight="1" spans="1:2">
      <c r="A242" s="42" t="s">
        <v>487</v>
      </c>
      <c r="B242" s="37">
        <v>0</v>
      </c>
    </row>
    <row r="243" ht="25" customHeight="1" spans="1:2">
      <c r="A243" s="41" t="s">
        <v>488</v>
      </c>
      <c r="B243" s="37">
        <f>SUM(B244:B245)</f>
        <v>0</v>
      </c>
    </row>
    <row r="244" ht="25" customHeight="1" spans="1:2">
      <c r="A244" s="42" t="s">
        <v>489</v>
      </c>
      <c r="B244" s="37">
        <v>0</v>
      </c>
    </row>
    <row r="245" ht="25" customHeight="1" spans="1:2">
      <c r="A245" s="42" t="s">
        <v>490</v>
      </c>
      <c r="B245" s="37">
        <v>0</v>
      </c>
    </row>
    <row r="246" ht="25" customHeight="1" spans="1:2">
      <c r="A246" s="41" t="s">
        <v>491</v>
      </c>
      <c r="B246" s="37">
        <f>SUM(B247:B248)</f>
        <v>0</v>
      </c>
    </row>
    <row r="247" ht="25" customHeight="1" spans="1:2">
      <c r="A247" s="42" t="s">
        <v>492</v>
      </c>
      <c r="B247" s="37">
        <v>0</v>
      </c>
    </row>
    <row r="248" ht="25" customHeight="1" spans="1:2">
      <c r="A248" s="42" t="s">
        <v>493</v>
      </c>
      <c r="B248" s="37">
        <v>0</v>
      </c>
    </row>
    <row r="249" ht="25" customHeight="1" spans="1:2">
      <c r="A249" s="41" t="s">
        <v>494</v>
      </c>
      <c r="B249" s="37">
        <f>SUM(B250:B254)</f>
        <v>0</v>
      </c>
    </row>
    <row r="250" ht="25" customHeight="1" spans="1:2">
      <c r="A250" s="42" t="s">
        <v>495</v>
      </c>
      <c r="B250" s="37">
        <v>0</v>
      </c>
    </row>
    <row r="251" ht="25" customHeight="1" spans="1:2">
      <c r="A251" s="42" t="s">
        <v>496</v>
      </c>
      <c r="B251" s="37">
        <v>0</v>
      </c>
    </row>
    <row r="252" ht="25" customHeight="1" spans="1:2">
      <c r="A252" s="42" t="s">
        <v>497</v>
      </c>
      <c r="B252" s="37">
        <v>0</v>
      </c>
    </row>
    <row r="253" ht="25" customHeight="1" spans="1:2">
      <c r="A253" s="42" t="s">
        <v>498</v>
      </c>
      <c r="B253" s="37">
        <v>0</v>
      </c>
    </row>
    <row r="254" ht="25" customHeight="1" spans="1:2">
      <c r="A254" s="42" t="s">
        <v>499</v>
      </c>
      <c r="B254" s="37">
        <v>0</v>
      </c>
    </row>
    <row r="255" ht="25" customHeight="1" spans="1:2">
      <c r="A255" s="41" t="s">
        <v>500</v>
      </c>
      <c r="B255" s="37">
        <f>SUM(B256:B259)</f>
        <v>0</v>
      </c>
    </row>
    <row r="256" ht="25" customHeight="1" spans="1:2">
      <c r="A256" s="42" t="s">
        <v>501</v>
      </c>
      <c r="B256" s="37">
        <v>0</v>
      </c>
    </row>
    <row r="257" ht="25" customHeight="1" spans="1:2">
      <c r="A257" s="42" t="s">
        <v>502</v>
      </c>
      <c r="B257" s="37">
        <v>0</v>
      </c>
    </row>
    <row r="258" ht="25" customHeight="1" spans="1:2">
      <c r="A258" s="42" t="s">
        <v>503</v>
      </c>
      <c r="B258" s="37">
        <v>0</v>
      </c>
    </row>
    <row r="259" ht="25" customHeight="1" spans="1:2">
      <c r="A259" s="42" t="s">
        <v>504</v>
      </c>
      <c r="B259" s="37">
        <v>0</v>
      </c>
    </row>
    <row r="260" ht="25" customHeight="1" spans="1:2">
      <c r="A260" s="41" t="s">
        <v>505</v>
      </c>
      <c r="B260" s="37">
        <f>B261</f>
        <v>0</v>
      </c>
    </row>
    <row r="261" ht="25" customHeight="1" spans="1:2">
      <c r="A261" s="42" t="s">
        <v>506</v>
      </c>
      <c r="B261" s="37">
        <v>0</v>
      </c>
    </row>
    <row r="262" ht="25" customHeight="1" spans="1:2">
      <c r="A262" s="41" t="s">
        <v>507</v>
      </c>
      <c r="B262" s="37">
        <f>SUM(B263:B266)</f>
        <v>0</v>
      </c>
    </row>
    <row r="263" ht="25" customHeight="1" spans="1:2">
      <c r="A263" s="42" t="s">
        <v>508</v>
      </c>
      <c r="B263" s="37">
        <v>0</v>
      </c>
    </row>
    <row r="264" ht="25" customHeight="1" spans="1:2">
      <c r="A264" s="42" t="s">
        <v>509</v>
      </c>
      <c r="B264" s="37">
        <v>0</v>
      </c>
    </row>
    <row r="265" ht="25" customHeight="1" spans="1:2">
      <c r="A265" s="42" t="s">
        <v>510</v>
      </c>
      <c r="B265" s="37">
        <v>0</v>
      </c>
    </row>
    <row r="266" ht="25" customHeight="1" spans="1:2">
      <c r="A266" s="42" t="s">
        <v>283</v>
      </c>
      <c r="B266" s="37">
        <v>0</v>
      </c>
    </row>
    <row r="267" ht="25" customHeight="1" spans="1:2">
      <c r="A267" s="41" t="s">
        <v>511</v>
      </c>
      <c r="B267" s="37">
        <f>SUM(B268:B272)</f>
        <v>0</v>
      </c>
    </row>
    <row r="268" ht="25" customHeight="1" spans="1:2">
      <c r="A268" s="42" t="s">
        <v>358</v>
      </c>
      <c r="B268" s="37">
        <v>0</v>
      </c>
    </row>
    <row r="269" ht="25" customHeight="1" spans="1:2">
      <c r="A269" s="42" t="s">
        <v>359</v>
      </c>
      <c r="B269" s="37">
        <v>0</v>
      </c>
    </row>
    <row r="270" ht="25" customHeight="1" spans="1:2">
      <c r="A270" s="42" t="s">
        <v>360</v>
      </c>
      <c r="B270" s="37">
        <v>0</v>
      </c>
    </row>
    <row r="271" ht="25" customHeight="1" spans="1:2">
      <c r="A271" s="42" t="s">
        <v>367</v>
      </c>
      <c r="B271" s="37">
        <v>0</v>
      </c>
    </row>
    <row r="272" ht="25" customHeight="1" spans="1:2">
      <c r="A272" s="42" t="s">
        <v>512</v>
      </c>
      <c r="B272" s="37">
        <v>0</v>
      </c>
    </row>
    <row r="273" ht="25" customHeight="1" spans="1:2">
      <c r="A273" s="41" t="s">
        <v>513</v>
      </c>
      <c r="B273" s="37">
        <f>B274</f>
        <v>0</v>
      </c>
    </row>
    <row r="274" ht="25" customHeight="1" spans="1:2">
      <c r="A274" s="42" t="s">
        <v>514</v>
      </c>
      <c r="B274" s="37">
        <v>0</v>
      </c>
    </row>
    <row r="275" ht="25" customHeight="1" spans="1:2">
      <c r="A275" s="41" t="s">
        <v>515</v>
      </c>
      <c r="B275" s="37">
        <f>SUM(B276,B280,B282,B284,B292)</f>
        <v>0</v>
      </c>
    </row>
    <row r="276" ht="25" customHeight="1" spans="1:2">
      <c r="A276" s="41" t="s">
        <v>516</v>
      </c>
      <c r="B276" s="37">
        <f>SUM(B277:B279)</f>
        <v>0</v>
      </c>
    </row>
    <row r="277" ht="25" customHeight="1" spans="1:2">
      <c r="A277" s="42" t="s">
        <v>517</v>
      </c>
      <c r="B277" s="37">
        <v>0</v>
      </c>
    </row>
    <row r="278" ht="25" customHeight="1" spans="1:2">
      <c r="A278" s="42" t="s">
        <v>518</v>
      </c>
      <c r="B278" s="37">
        <v>0</v>
      </c>
    </row>
    <row r="279" ht="25" customHeight="1" spans="1:2">
      <c r="A279" s="42" t="s">
        <v>519</v>
      </c>
      <c r="B279" s="37">
        <v>0</v>
      </c>
    </row>
    <row r="280" ht="25" customHeight="1" spans="1:2">
      <c r="A280" s="41" t="s">
        <v>520</v>
      </c>
      <c r="B280" s="37">
        <f>B281</f>
        <v>0</v>
      </c>
    </row>
    <row r="281" ht="25" customHeight="1" spans="1:2">
      <c r="A281" s="42" t="s">
        <v>521</v>
      </c>
      <c r="B281" s="37">
        <v>0</v>
      </c>
    </row>
    <row r="282" ht="25" customHeight="1" spans="1:2">
      <c r="A282" s="41" t="s">
        <v>522</v>
      </c>
      <c r="B282" s="37">
        <f>B283</f>
        <v>0</v>
      </c>
    </row>
    <row r="283" ht="25" customHeight="1" spans="1:2">
      <c r="A283" s="42" t="s">
        <v>523</v>
      </c>
      <c r="B283" s="37">
        <v>0</v>
      </c>
    </row>
    <row r="284" ht="25" customHeight="1" spans="1:2">
      <c r="A284" s="41" t="s">
        <v>524</v>
      </c>
      <c r="B284" s="37">
        <f>SUM(B285:B291)</f>
        <v>0</v>
      </c>
    </row>
    <row r="285" ht="25" customHeight="1" spans="1:2">
      <c r="A285" s="42" t="s">
        <v>525</v>
      </c>
      <c r="B285" s="37">
        <v>0</v>
      </c>
    </row>
    <row r="286" ht="25" customHeight="1" spans="1:2">
      <c r="A286" s="42" t="s">
        <v>526</v>
      </c>
      <c r="B286" s="37">
        <v>0</v>
      </c>
    </row>
    <row r="287" ht="25" customHeight="1" spans="1:2">
      <c r="A287" s="42" t="s">
        <v>527</v>
      </c>
      <c r="B287" s="37">
        <v>0</v>
      </c>
    </row>
    <row r="288" ht="25" customHeight="1" spans="1:2">
      <c r="A288" s="42" t="s">
        <v>528</v>
      </c>
      <c r="B288" s="37">
        <v>0</v>
      </c>
    </row>
    <row r="289" ht="25" customHeight="1" spans="1:2">
      <c r="A289" s="42" t="s">
        <v>529</v>
      </c>
      <c r="B289" s="37">
        <v>0</v>
      </c>
    </row>
    <row r="290" ht="25" customHeight="1" spans="1:2">
      <c r="A290" s="42" t="s">
        <v>530</v>
      </c>
      <c r="B290" s="37">
        <v>0</v>
      </c>
    </row>
    <row r="291" ht="25" customHeight="1" spans="1:2">
      <c r="A291" s="42" t="s">
        <v>531</v>
      </c>
      <c r="B291" s="37">
        <v>0</v>
      </c>
    </row>
    <row r="292" ht="25" customHeight="1" spans="1:2">
      <c r="A292" s="41" t="s">
        <v>532</v>
      </c>
      <c r="B292" s="37">
        <f>B293</f>
        <v>0</v>
      </c>
    </row>
    <row r="293" ht="25" customHeight="1" spans="1:2">
      <c r="A293" s="42" t="s">
        <v>533</v>
      </c>
      <c r="B293" s="37">
        <v>0</v>
      </c>
    </row>
    <row r="294" ht="25" customHeight="1" spans="1:2">
      <c r="A294" s="41" t="s">
        <v>534</v>
      </c>
      <c r="B294" s="37">
        <f>SUM(B295,B298,B309,B316,B324,B333,B347,B357,B367,B375,B381)</f>
        <v>11268</v>
      </c>
    </row>
    <row r="295" ht="25" customHeight="1" spans="1:2">
      <c r="A295" s="41" t="s">
        <v>535</v>
      </c>
      <c r="B295" s="37">
        <f>SUM(B296:B297)</f>
        <v>0</v>
      </c>
    </row>
    <row r="296" ht="25" customHeight="1" spans="1:2">
      <c r="A296" s="42" t="s">
        <v>536</v>
      </c>
      <c r="B296" s="37">
        <v>0</v>
      </c>
    </row>
    <row r="297" ht="25" customHeight="1" spans="1:2">
      <c r="A297" s="42" t="s">
        <v>537</v>
      </c>
      <c r="B297" s="37">
        <v>0</v>
      </c>
    </row>
    <row r="298" ht="25" customHeight="1" spans="1:2">
      <c r="A298" s="41" t="s">
        <v>538</v>
      </c>
      <c r="B298" s="37">
        <f>SUM(B299:B308)</f>
        <v>10459</v>
      </c>
    </row>
    <row r="299" ht="25" customHeight="1" spans="1:2">
      <c r="A299" s="42" t="s">
        <v>358</v>
      </c>
      <c r="B299" s="37">
        <v>9144</v>
      </c>
    </row>
    <row r="300" ht="25" customHeight="1" spans="1:2">
      <c r="A300" s="42" t="s">
        <v>359</v>
      </c>
      <c r="B300" s="37">
        <v>648</v>
      </c>
    </row>
    <row r="301" ht="25" customHeight="1" spans="1:2">
      <c r="A301" s="42" t="s">
        <v>360</v>
      </c>
      <c r="B301" s="37">
        <v>0</v>
      </c>
    </row>
    <row r="302" ht="25" customHeight="1" spans="1:2">
      <c r="A302" s="42" t="s">
        <v>399</v>
      </c>
      <c r="B302" s="37">
        <v>0</v>
      </c>
    </row>
    <row r="303" ht="25" customHeight="1" spans="1:2">
      <c r="A303" s="42" t="s">
        <v>539</v>
      </c>
      <c r="B303" s="37">
        <v>0</v>
      </c>
    </row>
    <row r="304" ht="25" customHeight="1" spans="1:2">
      <c r="A304" s="42" t="s">
        <v>540</v>
      </c>
      <c r="B304" s="37">
        <v>0</v>
      </c>
    </row>
    <row r="305" ht="25" customHeight="1" spans="1:2">
      <c r="A305" s="42" t="s">
        <v>541</v>
      </c>
      <c r="B305" s="37">
        <v>0</v>
      </c>
    </row>
    <row r="306" ht="25" customHeight="1" spans="1:2">
      <c r="A306" s="42" t="s">
        <v>542</v>
      </c>
      <c r="B306" s="37">
        <v>0</v>
      </c>
    </row>
    <row r="307" ht="25" customHeight="1" spans="1:2">
      <c r="A307" s="42" t="s">
        <v>367</v>
      </c>
      <c r="B307" s="37">
        <v>0</v>
      </c>
    </row>
    <row r="308" ht="25" customHeight="1" spans="1:2">
      <c r="A308" s="42" t="s">
        <v>543</v>
      </c>
      <c r="B308" s="37">
        <v>667</v>
      </c>
    </row>
    <row r="309" ht="25" customHeight="1" spans="1:2">
      <c r="A309" s="41" t="s">
        <v>544</v>
      </c>
      <c r="B309" s="37">
        <f>SUM(B310:B315)</f>
        <v>0</v>
      </c>
    </row>
    <row r="310" ht="25" customHeight="1" spans="1:2">
      <c r="A310" s="42" t="s">
        <v>358</v>
      </c>
      <c r="B310" s="37">
        <v>0</v>
      </c>
    </row>
    <row r="311" ht="25" customHeight="1" spans="1:2">
      <c r="A311" s="42" t="s">
        <v>359</v>
      </c>
      <c r="B311" s="37">
        <v>0</v>
      </c>
    </row>
    <row r="312" ht="25" customHeight="1" spans="1:2">
      <c r="A312" s="42" t="s">
        <v>360</v>
      </c>
      <c r="B312" s="37">
        <v>0</v>
      </c>
    </row>
    <row r="313" ht="25" customHeight="1" spans="1:2">
      <c r="A313" s="42" t="s">
        <v>545</v>
      </c>
      <c r="B313" s="37">
        <v>0</v>
      </c>
    </row>
    <row r="314" ht="25" customHeight="1" spans="1:2">
      <c r="A314" s="42" t="s">
        <v>367</v>
      </c>
      <c r="B314" s="37">
        <v>0</v>
      </c>
    </row>
    <row r="315" ht="25" customHeight="1" spans="1:2">
      <c r="A315" s="42" t="s">
        <v>546</v>
      </c>
      <c r="B315" s="37">
        <v>0</v>
      </c>
    </row>
    <row r="316" ht="25" customHeight="1" spans="1:2">
      <c r="A316" s="41" t="s">
        <v>547</v>
      </c>
      <c r="B316" s="37">
        <f>SUM(B317:B323)</f>
        <v>1</v>
      </c>
    </row>
    <row r="317" ht="25" customHeight="1" spans="1:2">
      <c r="A317" s="42" t="s">
        <v>358</v>
      </c>
      <c r="B317" s="37">
        <v>1</v>
      </c>
    </row>
    <row r="318" ht="25" customHeight="1" spans="1:2">
      <c r="A318" s="42" t="s">
        <v>359</v>
      </c>
      <c r="B318" s="37">
        <v>0</v>
      </c>
    </row>
    <row r="319" ht="25" customHeight="1" spans="1:2">
      <c r="A319" s="42" t="s">
        <v>360</v>
      </c>
      <c r="B319" s="37">
        <v>0</v>
      </c>
    </row>
    <row r="320" ht="25" customHeight="1" spans="1:2">
      <c r="A320" s="42" t="s">
        <v>548</v>
      </c>
      <c r="B320" s="37">
        <v>0</v>
      </c>
    </row>
    <row r="321" ht="25" customHeight="1" spans="1:2">
      <c r="A321" s="42" t="s">
        <v>549</v>
      </c>
      <c r="B321" s="37">
        <v>0</v>
      </c>
    </row>
    <row r="322" ht="25" customHeight="1" spans="1:2">
      <c r="A322" s="42" t="s">
        <v>367</v>
      </c>
      <c r="B322" s="37">
        <v>0</v>
      </c>
    </row>
    <row r="323" ht="25" customHeight="1" spans="1:2">
      <c r="A323" s="42" t="s">
        <v>550</v>
      </c>
      <c r="B323" s="37">
        <v>0</v>
      </c>
    </row>
    <row r="324" ht="25" customHeight="1" spans="1:2">
      <c r="A324" s="41" t="s">
        <v>551</v>
      </c>
      <c r="B324" s="37">
        <f>SUM(B325:B332)</f>
        <v>20</v>
      </c>
    </row>
    <row r="325" ht="25" customHeight="1" spans="1:2">
      <c r="A325" s="42" t="s">
        <v>358</v>
      </c>
      <c r="B325" s="37">
        <v>20</v>
      </c>
    </row>
    <row r="326" ht="25" customHeight="1" spans="1:2">
      <c r="A326" s="42" t="s">
        <v>359</v>
      </c>
      <c r="B326" s="37">
        <v>0</v>
      </c>
    </row>
    <row r="327" ht="25" customHeight="1" spans="1:2">
      <c r="A327" s="42" t="s">
        <v>360</v>
      </c>
      <c r="B327" s="37">
        <v>0</v>
      </c>
    </row>
    <row r="328" ht="25" customHeight="1" spans="1:2">
      <c r="A328" s="42" t="s">
        <v>552</v>
      </c>
      <c r="B328" s="37">
        <v>0</v>
      </c>
    </row>
    <row r="329" ht="25" customHeight="1" spans="1:2">
      <c r="A329" s="42" t="s">
        <v>553</v>
      </c>
      <c r="B329" s="37">
        <v>0</v>
      </c>
    </row>
    <row r="330" ht="25" customHeight="1" spans="1:2">
      <c r="A330" s="42" t="s">
        <v>554</v>
      </c>
      <c r="B330" s="37">
        <v>0</v>
      </c>
    </row>
    <row r="331" ht="25" customHeight="1" spans="1:2">
      <c r="A331" s="42" t="s">
        <v>367</v>
      </c>
      <c r="B331" s="37">
        <v>0</v>
      </c>
    </row>
    <row r="332" ht="25" customHeight="1" spans="1:2">
      <c r="A332" s="42" t="s">
        <v>555</v>
      </c>
      <c r="B332" s="37">
        <v>0</v>
      </c>
    </row>
    <row r="333" ht="25" customHeight="1" spans="1:2">
      <c r="A333" s="41" t="s">
        <v>556</v>
      </c>
      <c r="B333" s="37">
        <f>SUM(B334:B346)</f>
        <v>787</v>
      </c>
    </row>
    <row r="334" ht="25" customHeight="1" spans="1:2">
      <c r="A334" s="42" t="s">
        <v>358</v>
      </c>
      <c r="B334" s="37">
        <v>656</v>
      </c>
    </row>
    <row r="335" ht="25" customHeight="1" spans="1:2">
      <c r="A335" s="42" t="s">
        <v>359</v>
      </c>
      <c r="B335" s="37">
        <v>0</v>
      </c>
    </row>
    <row r="336" ht="25" customHeight="1" spans="1:2">
      <c r="A336" s="42" t="s">
        <v>360</v>
      </c>
      <c r="B336" s="37">
        <v>0</v>
      </c>
    </row>
    <row r="337" ht="25" customHeight="1" spans="1:2">
      <c r="A337" s="42" t="s">
        <v>557</v>
      </c>
      <c r="B337" s="37">
        <v>19</v>
      </c>
    </row>
    <row r="338" ht="25" customHeight="1" spans="1:2">
      <c r="A338" s="42" t="s">
        <v>558</v>
      </c>
      <c r="B338" s="37">
        <v>15</v>
      </c>
    </row>
    <row r="339" ht="25" customHeight="1" spans="1:2">
      <c r="A339" s="42" t="s">
        <v>559</v>
      </c>
      <c r="B339" s="37">
        <v>0</v>
      </c>
    </row>
    <row r="340" ht="25" customHeight="1" spans="1:2">
      <c r="A340" s="42" t="s">
        <v>560</v>
      </c>
      <c r="B340" s="37">
        <v>0</v>
      </c>
    </row>
    <row r="341" ht="25" customHeight="1" spans="1:2">
      <c r="A341" s="42" t="s">
        <v>561</v>
      </c>
      <c r="B341" s="37">
        <v>0</v>
      </c>
    </row>
    <row r="342" ht="25" customHeight="1" spans="1:2">
      <c r="A342" s="42" t="s">
        <v>562</v>
      </c>
      <c r="B342" s="37">
        <v>0</v>
      </c>
    </row>
    <row r="343" ht="25" customHeight="1" spans="1:2">
      <c r="A343" s="42" t="s">
        <v>563</v>
      </c>
      <c r="B343" s="37">
        <v>0</v>
      </c>
    </row>
    <row r="344" ht="25" customHeight="1" spans="1:2">
      <c r="A344" s="42" t="s">
        <v>399</v>
      </c>
      <c r="B344" s="37">
        <v>0</v>
      </c>
    </row>
    <row r="345" ht="25" customHeight="1" spans="1:2">
      <c r="A345" s="42" t="s">
        <v>367</v>
      </c>
      <c r="B345" s="37">
        <v>0</v>
      </c>
    </row>
    <row r="346" ht="25" customHeight="1" spans="1:2">
      <c r="A346" s="42" t="s">
        <v>564</v>
      </c>
      <c r="B346" s="37">
        <v>97</v>
      </c>
    </row>
    <row r="347" ht="25" customHeight="1" spans="1:2">
      <c r="A347" s="41" t="s">
        <v>565</v>
      </c>
      <c r="B347" s="37">
        <f>SUM(B348:B356)</f>
        <v>0</v>
      </c>
    </row>
    <row r="348" ht="25" customHeight="1" spans="1:2">
      <c r="A348" s="42" t="s">
        <v>358</v>
      </c>
      <c r="B348" s="37">
        <v>0</v>
      </c>
    </row>
    <row r="349" ht="25" customHeight="1" spans="1:2">
      <c r="A349" s="42" t="s">
        <v>359</v>
      </c>
      <c r="B349" s="37">
        <v>0</v>
      </c>
    </row>
    <row r="350" ht="25" customHeight="1" spans="1:2">
      <c r="A350" s="42" t="s">
        <v>360</v>
      </c>
      <c r="B350" s="37">
        <v>0</v>
      </c>
    </row>
    <row r="351" ht="25" customHeight="1" spans="1:2">
      <c r="A351" s="42" t="s">
        <v>566</v>
      </c>
      <c r="B351" s="37">
        <v>0</v>
      </c>
    </row>
    <row r="352" ht="25" customHeight="1" spans="1:2">
      <c r="A352" s="42" t="s">
        <v>567</v>
      </c>
      <c r="B352" s="37">
        <v>0</v>
      </c>
    </row>
    <row r="353" ht="25" customHeight="1" spans="1:2">
      <c r="A353" s="42" t="s">
        <v>568</v>
      </c>
      <c r="B353" s="37">
        <v>0</v>
      </c>
    </row>
    <row r="354" ht="25" customHeight="1" spans="1:2">
      <c r="A354" s="42" t="s">
        <v>399</v>
      </c>
      <c r="B354" s="37">
        <v>0</v>
      </c>
    </row>
    <row r="355" ht="25" customHeight="1" spans="1:2">
      <c r="A355" s="42" t="s">
        <v>367</v>
      </c>
      <c r="B355" s="37">
        <v>0</v>
      </c>
    </row>
    <row r="356" ht="25" customHeight="1" spans="1:2">
      <c r="A356" s="42" t="s">
        <v>569</v>
      </c>
      <c r="B356" s="37">
        <v>0</v>
      </c>
    </row>
    <row r="357" ht="25" customHeight="1" spans="1:2">
      <c r="A357" s="41" t="s">
        <v>570</v>
      </c>
      <c r="B357" s="37">
        <f>SUM(B358:B366)</f>
        <v>0</v>
      </c>
    </row>
    <row r="358" ht="25" customHeight="1" spans="1:2">
      <c r="A358" s="42" t="s">
        <v>358</v>
      </c>
      <c r="B358" s="37">
        <v>0</v>
      </c>
    </row>
    <row r="359" ht="25" customHeight="1" spans="1:2">
      <c r="A359" s="42" t="s">
        <v>359</v>
      </c>
      <c r="B359" s="37">
        <v>0</v>
      </c>
    </row>
    <row r="360" ht="25" customHeight="1" spans="1:2">
      <c r="A360" s="42" t="s">
        <v>360</v>
      </c>
      <c r="B360" s="37">
        <v>0</v>
      </c>
    </row>
    <row r="361" ht="25" customHeight="1" spans="1:2">
      <c r="A361" s="42" t="s">
        <v>571</v>
      </c>
      <c r="B361" s="37">
        <v>0</v>
      </c>
    </row>
    <row r="362" ht="25" customHeight="1" spans="1:2">
      <c r="A362" s="42" t="s">
        <v>572</v>
      </c>
      <c r="B362" s="37">
        <v>0</v>
      </c>
    </row>
    <row r="363" ht="25" customHeight="1" spans="1:2">
      <c r="A363" s="42" t="s">
        <v>573</v>
      </c>
      <c r="B363" s="37">
        <v>0</v>
      </c>
    </row>
    <row r="364" ht="25" customHeight="1" spans="1:2">
      <c r="A364" s="42" t="s">
        <v>399</v>
      </c>
      <c r="B364" s="37">
        <v>0</v>
      </c>
    </row>
    <row r="365" ht="25" customHeight="1" spans="1:2">
      <c r="A365" s="42" t="s">
        <v>367</v>
      </c>
      <c r="B365" s="37">
        <v>0</v>
      </c>
    </row>
    <row r="366" ht="25" customHeight="1" spans="1:2">
      <c r="A366" s="42" t="s">
        <v>574</v>
      </c>
      <c r="B366" s="37">
        <v>0</v>
      </c>
    </row>
    <row r="367" ht="25" customHeight="1" spans="1:2">
      <c r="A367" s="41" t="s">
        <v>575</v>
      </c>
      <c r="B367" s="37">
        <f>SUM(B368:B374)</f>
        <v>0</v>
      </c>
    </row>
    <row r="368" ht="25" customHeight="1" spans="1:2">
      <c r="A368" s="42" t="s">
        <v>358</v>
      </c>
      <c r="B368" s="37">
        <v>0</v>
      </c>
    </row>
    <row r="369" ht="25" customHeight="1" spans="1:2">
      <c r="A369" s="42" t="s">
        <v>359</v>
      </c>
      <c r="B369" s="37">
        <v>0</v>
      </c>
    </row>
    <row r="370" ht="25" customHeight="1" spans="1:2">
      <c r="A370" s="42" t="s">
        <v>360</v>
      </c>
      <c r="B370" s="37">
        <v>0</v>
      </c>
    </row>
    <row r="371" ht="25" customHeight="1" spans="1:2">
      <c r="A371" s="42" t="s">
        <v>576</v>
      </c>
      <c r="B371" s="37">
        <v>0</v>
      </c>
    </row>
    <row r="372" ht="25" customHeight="1" spans="1:2">
      <c r="A372" s="42" t="s">
        <v>577</v>
      </c>
      <c r="B372" s="37">
        <v>0</v>
      </c>
    </row>
    <row r="373" ht="25" customHeight="1" spans="1:2">
      <c r="A373" s="42" t="s">
        <v>367</v>
      </c>
      <c r="B373" s="37">
        <v>0</v>
      </c>
    </row>
    <row r="374" ht="25" customHeight="1" spans="1:2">
      <c r="A374" s="42" t="s">
        <v>578</v>
      </c>
      <c r="B374" s="37">
        <v>0</v>
      </c>
    </row>
    <row r="375" ht="25" customHeight="1" spans="1:2">
      <c r="A375" s="41" t="s">
        <v>579</v>
      </c>
      <c r="B375" s="37">
        <f>SUM(B376:B380)</f>
        <v>0</v>
      </c>
    </row>
    <row r="376" ht="25" customHeight="1" spans="1:2">
      <c r="A376" s="42" t="s">
        <v>358</v>
      </c>
      <c r="B376" s="37">
        <v>0</v>
      </c>
    </row>
    <row r="377" ht="25" customHeight="1" spans="1:2">
      <c r="A377" s="42" t="s">
        <v>359</v>
      </c>
      <c r="B377" s="37">
        <v>0</v>
      </c>
    </row>
    <row r="378" ht="25" customHeight="1" spans="1:2">
      <c r="A378" s="42" t="s">
        <v>399</v>
      </c>
      <c r="B378" s="37">
        <v>0</v>
      </c>
    </row>
    <row r="379" ht="25" customHeight="1" spans="1:2">
      <c r="A379" s="42" t="s">
        <v>580</v>
      </c>
      <c r="B379" s="37">
        <v>0</v>
      </c>
    </row>
    <row r="380" ht="25" customHeight="1" spans="1:2">
      <c r="A380" s="42" t="s">
        <v>581</v>
      </c>
      <c r="B380" s="37">
        <v>0</v>
      </c>
    </row>
    <row r="381" ht="25" customHeight="1" spans="1:2">
      <c r="A381" s="41" t="s">
        <v>582</v>
      </c>
      <c r="B381" s="37">
        <f>SUM(B382:B383)</f>
        <v>1</v>
      </c>
    </row>
    <row r="382" ht="25" customHeight="1" spans="1:2">
      <c r="A382" s="42" t="s">
        <v>583</v>
      </c>
      <c r="B382" s="37">
        <v>0</v>
      </c>
    </row>
    <row r="383" ht="25" customHeight="1" spans="1:2">
      <c r="A383" s="42" t="s">
        <v>584</v>
      </c>
      <c r="B383" s="37">
        <v>1</v>
      </c>
    </row>
    <row r="384" ht="25" customHeight="1" spans="1:2">
      <c r="A384" s="41" t="s">
        <v>585</v>
      </c>
      <c r="B384" s="37">
        <f>SUM(B385,B390,B397,B403,B409,B413,B417,B421,B427,B434)</f>
        <v>33929</v>
      </c>
    </row>
    <row r="385" ht="25" customHeight="1" spans="1:2">
      <c r="A385" s="41" t="s">
        <v>586</v>
      </c>
      <c r="B385" s="37">
        <f>SUM(B386:B389)</f>
        <v>612</v>
      </c>
    </row>
    <row r="386" ht="25" customHeight="1" spans="1:2">
      <c r="A386" s="42" t="s">
        <v>358</v>
      </c>
      <c r="B386" s="37">
        <v>176</v>
      </c>
    </row>
    <row r="387" ht="25" customHeight="1" spans="1:2">
      <c r="A387" s="42" t="s">
        <v>359</v>
      </c>
      <c r="B387" s="37">
        <v>0</v>
      </c>
    </row>
    <row r="388" ht="25" customHeight="1" spans="1:2">
      <c r="A388" s="42" t="s">
        <v>360</v>
      </c>
      <c r="B388" s="37">
        <v>227</v>
      </c>
    </row>
    <row r="389" ht="25" customHeight="1" spans="1:2">
      <c r="A389" s="42" t="s">
        <v>587</v>
      </c>
      <c r="B389" s="37">
        <v>209</v>
      </c>
    </row>
    <row r="390" ht="25" customHeight="1" spans="1:2">
      <c r="A390" s="41" t="s">
        <v>588</v>
      </c>
      <c r="B390" s="37">
        <f>SUM(B391:B396)</f>
        <v>29835</v>
      </c>
    </row>
    <row r="391" ht="25" customHeight="1" spans="1:2">
      <c r="A391" s="42" t="s">
        <v>589</v>
      </c>
      <c r="B391" s="37">
        <v>531</v>
      </c>
    </row>
    <row r="392" ht="25" customHeight="1" spans="1:2">
      <c r="A392" s="42" t="s">
        <v>590</v>
      </c>
      <c r="B392" s="37">
        <v>14927</v>
      </c>
    </row>
    <row r="393" ht="25" customHeight="1" spans="1:2">
      <c r="A393" s="42" t="s">
        <v>591</v>
      </c>
      <c r="B393" s="37">
        <v>9716</v>
      </c>
    </row>
    <row r="394" ht="25" customHeight="1" spans="1:2">
      <c r="A394" s="42" t="s">
        <v>592</v>
      </c>
      <c r="B394" s="37">
        <v>3035</v>
      </c>
    </row>
    <row r="395" ht="25" customHeight="1" spans="1:2">
      <c r="A395" s="42" t="s">
        <v>593</v>
      </c>
      <c r="B395" s="37">
        <v>0</v>
      </c>
    </row>
    <row r="396" ht="25" customHeight="1" spans="1:2">
      <c r="A396" s="42" t="s">
        <v>594</v>
      </c>
      <c r="B396" s="37">
        <v>1626</v>
      </c>
    </row>
    <row r="397" ht="25" customHeight="1" spans="1:2">
      <c r="A397" s="41" t="s">
        <v>595</v>
      </c>
      <c r="B397" s="37">
        <f>SUM(B398:B402)</f>
        <v>1228</v>
      </c>
    </row>
    <row r="398" ht="25" customHeight="1" spans="1:2">
      <c r="A398" s="42" t="s">
        <v>596</v>
      </c>
      <c r="B398" s="37">
        <v>0</v>
      </c>
    </row>
    <row r="399" ht="25" customHeight="1" spans="1:2">
      <c r="A399" s="42" t="s">
        <v>597</v>
      </c>
      <c r="B399" s="37">
        <v>1228</v>
      </c>
    </row>
    <row r="400" ht="25" customHeight="1" spans="1:2">
      <c r="A400" s="42" t="s">
        <v>598</v>
      </c>
      <c r="B400" s="37">
        <v>0</v>
      </c>
    </row>
    <row r="401" ht="25" customHeight="1" spans="1:2">
      <c r="A401" s="42" t="s">
        <v>599</v>
      </c>
      <c r="B401" s="37">
        <v>0</v>
      </c>
    </row>
    <row r="402" ht="25" customHeight="1" spans="1:2">
      <c r="A402" s="42" t="s">
        <v>600</v>
      </c>
      <c r="B402" s="37">
        <v>0</v>
      </c>
    </row>
    <row r="403" ht="25" customHeight="1" spans="1:2">
      <c r="A403" s="41" t="s">
        <v>601</v>
      </c>
      <c r="B403" s="37">
        <f>SUM(B404:B408)</f>
        <v>0</v>
      </c>
    </row>
    <row r="404" ht="25" customHeight="1" spans="1:2">
      <c r="A404" s="42" t="s">
        <v>602</v>
      </c>
      <c r="B404" s="37">
        <v>0</v>
      </c>
    </row>
    <row r="405" ht="25" customHeight="1" spans="1:2">
      <c r="A405" s="42" t="s">
        <v>603</v>
      </c>
      <c r="B405" s="37">
        <v>0</v>
      </c>
    </row>
    <row r="406" ht="25" customHeight="1" spans="1:2">
      <c r="A406" s="42" t="s">
        <v>604</v>
      </c>
      <c r="B406" s="37">
        <v>0</v>
      </c>
    </row>
    <row r="407" ht="25" customHeight="1" spans="1:2">
      <c r="A407" s="42" t="s">
        <v>605</v>
      </c>
      <c r="B407" s="37">
        <v>0</v>
      </c>
    </row>
    <row r="408" ht="25" customHeight="1" spans="1:2">
      <c r="A408" s="42" t="s">
        <v>606</v>
      </c>
      <c r="B408" s="37">
        <v>0</v>
      </c>
    </row>
    <row r="409" ht="25" customHeight="1" spans="1:2">
      <c r="A409" s="41" t="s">
        <v>607</v>
      </c>
      <c r="B409" s="37">
        <f>SUM(B410:B412)</f>
        <v>36</v>
      </c>
    </row>
    <row r="410" ht="25" customHeight="1" spans="1:2">
      <c r="A410" s="42" t="s">
        <v>608</v>
      </c>
      <c r="B410" s="37">
        <v>36</v>
      </c>
    </row>
    <row r="411" ht="25" customHeight="1" spans="1:2">
      <c r="A411" s="42" t="s">
        <v>609</v>
      </c>
      <c r="B411" s="37">
        <v>0</v>
      </c>
    </row>
    <row r="412" ht="25" customHeight="1" spans="1:2">
      <c r="A412" s="42" t="s">
        <v>610</v>
      </c>
      <c r="B412" s="37">
        <v>0</v>
      </c>
    </row>
    <row r="413" ht="25" customHeight="1" spans="1:2">
      <c r="A413" s="41" t="s">
        <v>611</v>
      </c>
      <c r="B413" s="37">
        <f>SUM(B414:B416)</f>
        <v>0</v>
      </c>
    </row>
    <row r="414" ht="25" customHeight="1" spans="1:2">
      <c r="A414" s="42" t="s">
        <v>612</v>
      </c>
      <c r="B414" s="37">
        <v>0</v>
      </c>
    </row>
    <row r="415" ht="25" customHeight="1" spans="1:2">
      <c r="A415" s="42" t="s">
        <v>613</v>
      </c>
      <c r="B415" s="37">
        <v>0</v>
      </c>
    </row>
    <row r="416" ht="25" customHeight="1" spans="1:2">
      <c r="A416" s="42" t="s">
        <v>614</v>
      </c>
      <c r="B416" s="37">
        <v>0</v>
      </c>
    </row>
    <row r="417" ht="25" customHeight="1" spans="1:2">
      <c r="A417" s="41" t="s">
        <v>615</v>
      </c>
      <c r="B417" s="37">
        <f>SUM(B418:B420)</f>
        <v>413</v>
      </c>
    </row>
    <row r="418" ht="25" customHeight="1" spans="1:2">
      <c r="A418" s="42" t="s">
        <v>616</v>
      </c>
      <c r="B418" s="37">
        <v>413</v>
      </c>
    </row>
    <row r="419" ht="25" customHeight="1" spans="1:2">
      <c r="A419" s="42" t="s">
        <v>617</v>
      </c>
      <c r="B419" s="37">
        <v>0</v>
      </c>
    </row>
    <row r="420" ht="25" customHeight="1" spans="1:2">
      <c r="A420" s="42" t="s">
        <v>618</v>
      </c>
      <c r="B420" s="37">
        <v>0</v>
      </c>
    </row>
    <row r="421" ht="25" customHeight="1" spans="1:2">
      <c r="A421" s="41" t="s">
        <v>619</v>
      </c>
      <c r="B421" s="37">
        <f>SUM(B422:B426)</f>
        <v>689</v>
      </c>
    </row>
    <row r="422" ht="25" customHeight="1" spans="1:2">
      <c r="A422" s="42" t="s">
        <v>620</v>
      </c>
      <c r="B422" s="37">
        <v>500</v>
      </c>
    </row>
    <row r="423" ht="25" customHeight="1" spans="1:2">
      <c r="A423" s="42" t="s">
        <v>621</v>
      </c>
      <c r="B423" s="37">
        <v>189</v>
      </c>
    </row>
    <row r="424" ht="25" customHeight="1" spans="1:2">
      <c r="A424" s="42" t="s">
        <v>622</v>
      </c>
      <c r="B424" s="37">
        <v>0</v>
      </c>
    </row>
    <row r="425" ht="25" customHeight="1" spans="1:2">
      <c r="A425" s="42" t="s">
        <v>623</v>
      </c>
      <c r="B425" s="37">
        <v>0</v>
      </c>
    </row>
    <row r="426" ht="25" customHeight="1" spans="1:2">
      <c r="A426" s="42" t="s">
        <v>624</v>
      </c>
      <c r="B426" s="37">
        <v>0</v>
      </c>
    </row>
    <row r="427" ht="25" customHeight="1" spans="1:2">
      <c r="A427" s="41" t="s">
        <v>625</v>
      </c>
      <c r="B427" s="37">
        <f>SUM(B428:B433)</f>
        <v>1116</v>
      </c>
    </row>
    <row r="428" ht="25" customHeight="1" spans="1:2">
      <c r="A428" s="42" t="s">
        <v>626</v>
      </c>
      <c r="B428" s="37">
        <v>0</v>
      </c>
    </row>
    <row r="429" ht="25" customHeight="1" spans="1:2">
      <c r="A429" s="42" t="s">
        <v>627</v>
      </c>
      <c r="B429" s="37">
        <v>0</v>
      </c>
    </row>
    <row r="430" ht="25" customHeight="1" spans="1:2">
      <c r="A430" s="42" t="s">
        <v>628</v>
      </c>
      <c r="B430" s="37">
        <v>0</v>
      </c>
    </row>
    <row r="431" ht="25" customHeight="1" spans="1:2">
      <c r="A431" s="42" t="s">
        <v>629</v>
      </c>
      <c r="B431" s="37">
        <v>0</v>
      </c>
    </row>
    <row r="432" ht="25" customHeight="1" spans="1:2">
      <c r="A432" s="42" t="s">
        <v>630</v>
      </c>
      <c r="B432" s="37">
        <v>0</v>
      </c>
    </row>
    <row r="433" ht="25" customHeight="1" spans="1:2">
      <c r="A433" s="42" t="s">
        <v>631</v>
      </c>
      <c r="B433" s="37">
        <v>1116</v>
      </c>
    </row>
    <row r="434" ht="25" customHeight="1" spans="1:2">
      <c r="A434" s="41" t="s">
        <v>632</v>
      </c>
      <c r="B434" s="37">
        <f>B435</f>
        <v>0</v>
      </c>
    </row>
    <row r="435" ht="25" customHeight="1" spans="1:2">
      <c r="A435" s="42" t="s">
        <v>633</v>
      </c>
      <c r="B435" s="37">
        <v>0</v>
      </c>
    </row>
    <row r="436" ht="25" customHeight="1" spans="1:2">
      <c r="A436" s="41" t="s">
        <v>238</v>
      </c>
      <c r="B436" s="37">
        <f>SUM(B437,B442,B451,B457,B462,B467,B472,B479,B483,B487)</f>
        <v>146</v>
      </c>
    </row>
    <row r="437" ht="25" customHeight="1" spans="1:2">
      <c r="A437" s="41" t="s">
        <v>634</v>
      </c>
      <c r="B437" s="37">
        <f>SUM(B438:B441)</f>
        <v>4</v>
      </c>
    </row>
    <row r="438" ht="25" customHeight="1" spans="1:2">
      <c r="A438" s="42" t="s">
        <v>358</v>
      </c>
      <c r="B438" s="37">
        <v>4</v>
      </c>
    </row>
    <row r="439" ht="25" customHeight="1" spans="1:2">
      <c r="A439" s="42" t="s">
        <v>359</v>
      </c>
      <c r="B439" s="37">
        <v>0</v>
      </c>
    </row>
    <row r="440" ht="25" customHeight="1" spans="1:2">
      <c r="A440" s="42" t="s">
        <v>360</v>
      </c>
      <c r="B440" s="37">
        <v>0</v>
      </c>
    </row>
    <row r="441" ht="25" customHeight="1" spans="1:2">
      <c r="A441" s="42" t="s">
        <v>635</v>
      </c>
      <c r="B441" s="37">
        <v>0</v>
      </c>
    </row>
    <row r="442" ht="25" customHeight="1" spans="1:2">
      <c r="A442" s="41" t="s">
        <v>636</v>
      </c>
      <c r="B442" s="37">
        <f>SUM(B443:B450)</f>
        <v>0</v>
      </c>
    </row>
    <row r="443" ht="25" customHeight="1" spans="1:2">
      <c r="A443" s="42" t="s">
        <v>637</v>
      </c>
      <c r="B443" s="37">
        <v>0</v>
      </c>
    </row>
    <row r="444" ht="25" customHeight="1" spans="1:2">
      <c r="A444" s="42" t="s">
        <v>638</v>
      </c>
      <c r="B444" s="37">
        <v>0</v>
      </c>
    </row>
    <row r="445" ht="25" customHeight="1" spans="1:2">
      <c r="A445" s="42" t="s">
        <v>639</v>
      </c>
      <c r="B445" s="37">
        <v>0</v>
      </c>
    </row>
    <row r="446" ht="25" customHeight="1" spans="1:2">
      <c r="A446" s="42" t="s">
        <v>640</v>
      </c>
      <c r="B446" s="37">
        <v>0</v>
      </c>
    </row>
    <row r="447" ht="25" customHeight="1" spans="1:2">
      <c r="A447" s="42" t="s">
        <v>641</v>
      </c>
      <c r="B447" s="37">
        <v>0</v>
      </c>
    </row>
    <row r="448" ht="25" customHeight="1" spans="1:2">
      <c r="A448" s="42" t="s">
        <v>642</v>
      </c>
      <c r="B448" s="37">
        <v>0</v>
      </c>
    </row>
    <row r="449" ht="25" customHeight="1" spans="1:2">
      <c r="A449" s="42" t="s">
        <v>643</v>
      </c>
      <c r="B449" s="37">
        <v>0</v>
      </c>
    </row>
    <row r="450" ht="25" customHeight="1" spans="1:2">
      <c r="A450" s="42" t="s">
        <v>644</v>
      </c>
      <c r="B450" s="37">
        <v>0</v>
      </c>
    </row>
    <row r="451" ht="25" customHeight="1" spans="1:2">
      <c r="A451" s="41" t="s">
        <v>645</v>
      </c>
      <c r="B451" s="37">
        <f>SUM(B452:B456)</f>
        <v>0</v>
      </c>
    </row>
    <row r="452" ht="25" customHeight="1" spans="1:2">
      <c r="A452" s="42" t="s">
        <v>637</v>
      </c>
      <c r="B452" s="37">
        <v>0</v>
      </c>
    </row>
    <row r="453" ht="25" customHeight="1" spans="1:2">
      <c r="A453" s="42" t="s">
        <v>646</v>
      </c>
      <c r="B453" s="37">
        <v>0</v>
      </c>
    </row>
    <row r="454" ht="25" customHeight="1" spans="1:2">
      <c r="A454" s="42" t="s">
        <v>647</v>
      </c>
      <c r="B454" s="37">
        <v>0</v>
      </c>
    </row>
    <row r="455" ht="25" customHeight="1" spans="1:2">
      <c r="A455" s="42" t="s">
        <v>648</v>
      </c>
      <c r="B455" s="37">
        <v>0</v>
      </c>
    </row>
    <row r="456" ht="25" customHeight="1" spans="1:2">
      <c r="A456" s="42" t="s">
        <v>649</v>
      </c>
      <c r="B456" s="37">
        <v>0</v>
      </c>
    </row>
    <row r="457" ht="25" customHeight="1" spans="1:2">
      <c r="A457" s="41" t="s">
        <v>650</v>
      </c>
      <c r="B457" s="37">
        <f>SUM(B458:B461)</f>
        <v>23</v>
      </c>
    </row>
    <row r="458" ht="25" customHeight="1" spans="1:2">
      <c r="A458" s="42" t="s">
        <v>637</v>
      </c>
      <c r="B458" s="37">
        <v>0</v>
      </c>
    </row>
    <row r="459" ht="25" customHeight="1" spans="1:2">
      <c r="A459" s="42" t="s">
        <v>651</v>
      </c>
      <c r="B459" s="37">
        <v>0</v>
      </c>
    </row>
    <row r="460" ht="25" customHeight="1" spans="1:2">
      <c r="A460" s="42" t="s">
        <v>652</v>
      </c>
      <c r="B460" s="37">
        <v>0</v>
      </c>
    </row>
    <row r="461" ht="25" customHeight="1" spans="1:2">
      <c r="A461" s="42" t="s">
        <v>653</v>
      </c>
      <c r="B461" s="37">
        <v>23</v>
      </c>
    </row>
    <row r="462" ht="25" customHeight="1" spans="1:2">
      <c r="A462" s="41" t="s">
        <v>654</v>
      </c>
      <c r="B462" s="37">
        <f>SUM(B463:B466)</f>
        <v>0</v>
      </c>
    </row>
    <row r="463" ht="25" customHeight="1" spans="1:2">
      <c r="A463" s="42" t="s">
        <v>637</v>
      </c>
      <c r="B463" s="37">
        <v>0</v>
      </c>
    </row>
    <row r="464" ht="25" customHeight="1" spans="1:2">
      <c r="A464" s="42" t="s">
        <v>655</v>
      </c>
      <c r="B464" s="37">
        <v>0</v>
      </c>
    </row>
    <row r="465" ht="25" customHeight="1" spans="1:2">
      <c r="A465" s="42" t="s">
        <v>656</v>
      </c>
      <c r="B465" s="37">
        <v>0</v>
      </c>
    </row>
    <row r="466" ht="25" customHeight="1" spans="1:2">
      <c r="A466" s="42" t="s">
        <v>657</v>
      </c>
      <c r="B466" s="37">
        <v>0</v>
      </c>
    </row>
    <row r="467" ht="25" customHeight="1" spans="1:2">
      <c r="A467" s="41" t="s">
        <v>658</v>
      </c>
      <c r="B467" s="37">
        <f>SUM(B468:B471)</f>
        <v>0</v>
      </c>
    </row>
    <row r="468" ht="25" customHeight="1" spans="1:2">
      <c r="A468" s="42" t="s">
        <v>659</v>
      </c>
      <c r="B468" s="37">
        <v>0</v>
      </c>
    </row>
    <row r="469" ht="25" customHeight="1" spans="1:2">
      <c r="A469" s="42" t="s">
        <v>660</v>
      </c>
      <c r="B469" s="37">
        <v>0</v>
      </c>
    </row>
    <row r="470" ht="25" customHeight="1" spans="1:2">
      <c r="A470" s="42" t="s">
        <v>661</v>
      </c>
      <c r="B470" s="37">
        <v>0</v>
      </c>
    </row>
    <row r="471" ht="25" customHeight="1" spans="1:2">
      <c r="A471" s="42" t="s">
        <v>662</v>
      </c>
      <c r="B471" s="37">
        <v>0</v>
      </c>
    </row>
    <row r="472" ht="25" customHeight="1" spans="1:2">
      <c r="A472" s="41" t="s">
        <v>663</v>
      </c>
      <c r="B472" s="37">
        <f>SUM(B473:B478)</f>
        <v>99</v>
      </c>
    </row>
    <row r="473" ht="25" customHeight="1" spans="1:2">
      <c r="A473" s="42" t="s">
        <v>637</v>
      </c>
      <c r="B473" s="37">
        <v>89</v>
      </c>
    </row>
    <row r="474" ht="25" customHeight="1" spans="1:2">
      <c r="A474" s="42" t="s">
        <v>664</v>
      </c>
      <c r="B474" s="37">
        <v>10</v>
      </c>
    </row>
    <row r="475" ht="25" customHeight="1" spans="1:2">
      <c r="A475" s="42" t="s">
        <v>665</v>
      </c>
      <c r="B475" s="37">
        <v>0</v>
      </c>
    </row>
    <row r="476" ht="25" customHeight="1" spans="1:2">
      <c r="A476" s="42" t="s">
        <v>666</v>
      </c>
      <c r="B476" s="37">
        <v>0</v>
      </c>
    </row>
    <row r="477" ht="25" customHeight="1" spans="1:2">
      <c r="A477" s="42" t="s">
        <v>667</v>
      </c>
      <c r="B477" s="37">
        <v>0</v>
      </c>
    </row>
    <row r="478" ht="25" customHeight="1" spans="1:2">
      <c r="A478" s="42" t="s">
        <v>668</v>
      </c>
      <c r="B478" s="37">
        <v>0</v>
      </c>
    </row>
    <row r="479" ht="25" customHeight="1" spans="1:2">
      <c r="A479" s="41" t="s">
        <v>669</v>
      </c>
      <c r="B479" s="37">
        <f>SUM(B480:B482)</f>
        <v>20</v>
      </c>
    </row>
    <row r="480" ht="25" customHeight="1" spans="1:2">
      <c r="A480" s="42" t="s">
        <v>670</v>
      </c>
      <c r="B480" s="37">
        <v>0</v>
      </c>
    </row>
    <row r="481" ht="25" customHeight="1" spans="1:2">
      <c r="A481" s="42" t="s">
        <v>671</v>
      </c>
      <c r="B481" s="37">
        <v>0</v>
      </c>
    </row>
    <row r="482" ht="25" customHeight="1" spans="1:2">
      <c r="A482" s="42" t="s">
        <v>672</v>
      </c>
      <c r="B482" s="37">
        <v>20</v>
      </c>
    </row>
    <row r="483" ht="25" customHeight="1" spans="1:2">
      <c r="A483" s="41" t="s">
        <v>673</v>
      </c>
      <c r="B483" s="37">
        <f>SUM(B484:B486)</f>
        <v>0</v>
      </c>
    </row>
    <row r="484" ht="25" customHeight="1" spans="1:2">
      <c r="A484" s="42" t="s">
        <v>674</v>
      </c>
      <c r="B484" s="37">
        <v>0</v>
      </c>
    </row>
    <row r="485" ht="25" customHeight="1" spans="1:2">
      <c r="A485" s="42" t="s">
        <v>675</v>
      </c>
      <c r="B485" s="37">
        <v>0</v>
      </c>
    </row>
    <row r="486" ht="25" customHeight="1" spans="1:2">
      <c r="A486" s="42" t="s">
        <v>676</v>
      </c>
      <c r="B486" s="37">
        <v>0</v>
      </c>
    </row>
    <row r="487" ht="25" customHeight="1" spans="1:2">
      <c r="A487" s="41" t="s">
        <v>677</v>
      </c>
      <c r="B487" s="37">
        <f>SUM(B488:B491)</f>
        <v>0</v>
      </c>
    </row>
    <row r="488" ht="25" customHeight="1" spans="1:2">
      <c r="A488" s="42" t="s">
        <v>678</v>
      </c>
      <c r="B488" s="37">
        <v>0</v>
      </c>
    </row>
    <row r="489" ht="25" customHeight="1" spans="1:2">
      <c r="A489" s="42" t="s">
        <v>679</v>
      </c>
      <c r="B489" s="37">
        <v>0</v>
      </c>
    </row>
    <row r="490" ht="25" customHeight="1" spans="1:2">
      <c r="A490" s="42" t="s">
        <v>680</v>
      </c>
      <c r="B490" s="37">
        <v>0</v>
      </c>
    </row>
    <row r="491" ht="25" customHeight="1" spans="1:2">
      <c r="A491" s="42" t="s">
        <v>681</v>
      </c>
      <c r="B491" s="37">
        <v>0</v>
      </c>
    </row>
    <row r="492" ht="25" customHeight="1" spans="1:2">
      <c r="A492" s="41" t="s">
        <v>239</v>
      </c>
      <c r="B492" s="37">
        <f>SUM(B493,B509,B517,B528,B537,B545)</f>
        <v>1564</v>
      </c>
    </row>
    <row r="493" ht="25" customHeight="1" spans="1:2">
      <c r="A493" s="41" t="s">
        <v>682</v>
      </c>
      <c r="B493" s="37">
        <f>SUM(B494:B508)</f>
        <v>595</v>
      </c>
    </row>
    <row r="494" ht="25" customHeight="1" spans="1:2">
      <c r="A494" s="42" t="s">
        <v>358</v>
      </c>
      <c r="B494" s="37">
        <v>237</v>
      </c>
    </row>
    <row r="495" ht="25" customHeight="1" spans="1:2">
      <c r="A495" s="42" t="s">
        <v>359</v>
      </c>
      <c r="B495" s="37">
        <v>0</v>
      </c>
    </row>
    <row r="496" ht="25" customHeight="1" spans="1:2">
      <c r="A496" s="42" t="s">
        <v>360</v>
      </c>
      <c r="B496" s="37">
        <v>236</v>
      </c>
    </row>
    <row r="497" ht="25" customHeight="1" spans="1:2">
      <c r="A497" s="42" t="s">
        <v>683</v>
      </c>
      <c r="B497" s="37">
        <v>0</v>
      </c>
    </row>
    <row r="498" ht="25" customHeight="1" spans="1:2">
      <c r="A498" s="42" t="s">
        <v>684</v>
      </c>
      <c r="B498" s="37">
        <v>0</v>
      </c>
    </row>
    <row r="499" ht="25" customHeight="1" spans="1:2">
      <c r="A499" s="42" t="s">
        <v>685</v>
      </c>
      <c r="B499" s="37">
        <v>0</v>
      </c>
    </row>
    <row r="500" ht="25" customHeight="1" spans="1:2">
      <c r="A500" s="42" t="s">
        <v>686</v>
      </c>
      <c r="B500" s="37">
        <v>0</v>
      </c>
    </row>
    <row r="501" ht="25" customHeight="1" spans="1:2">
      <c r="A501" s="42" t="s">
        <v>687</v>
      </c>
      <c r="B501" s="37">
        <v>0</v>
      </c>
    </row>
    <row r="502" ht="25" customHeight="1" spans="1:2">
      <c r="A502" s="42" t="s">
        <v>688</v>
      </c>
      <c r="B502" s="37">
        <v>0</v>
      </c>
    </row>
    <row r="503" ht="25" customHeight="1" spans="1:2">
      <c r="A503" s="42" t="s">
        <v>689</v>
      </c>
      <c r="B503" s="37">
        <v>0</v>
      </c>
    </row>
    <row r="504" ht="25" customHeight="1" spans="1:2">
      <c r="A504" s="42" t="s">
        <v>690</v>
      </c>
      <c r="B504" s="37">
        <v>0</v>
      </c>
    </row>
    <row r="505" ht="25" customHeight="1" spans="1:2">
      <c r="A505" s="42" t="s">
        <v>691</v>
      </c>
      <c r="B505" s="37">
        <v>0</v>
      </c>
    </row>
    <row r="506" ht="25" customHeight="1" spans="1:2">
      <c r="A506" s="42" t="s">
        <v>692</v>
      </c>
      <c r="B506" s="37">
        <v>0</v>
      </c>
    </row>
    <row r="507" ht="25" customHeight="1" spans="1:2">
      <c r="A507" s="42" t="s">
        <v>693</v>
      </c>
      <c r="B507" s="37">
        <v>0</v>
      </c>
    </row>
    <row r="508" ht="25" customHeight="1" spans="1:2">
      <c r="A508" s="42" t="s">
        <v>694</v>
      </c>
      <c r="B508" s="37">
        <v>122</v>
      </c>
    </row>
    <row r="509" ht="25" customHeight="1" spans="1:2">
      <c r="A509" s="41" t="s">
        <v>695</v>
      </c>
      <c r="B509" s="37">
        <f>SUM(B510:B516)</f>
        <v>0</v>
      </c>
    </row>
    <row r="510" ht="25" customHeight="1" spans="1:2">
      <c r="A510" s="42" t="s">
        <v>358</v>
      </c>
      <c r="B510" s="37">
        <v>0</v>
      </c>
    </row>
    <row r="511" ht="25" customHeight="1" spans="1:2">
      <c r="A511" s="42" t="s">
        <v>359</v>
      </c>
      <c r="B511" s="37">
        <v>0</v>
      </c>
    </row>
    <row r="512" ht="25" customHeight="1" spans="1:2">
      <c r="A512" s="42" t="s">
        <v>360</v>
      </c>
      <c r="B512" s="37">
        <v>0</v>
      </c>
    </row>
    <row r="513" ht="25" customHeight="1" spans="1:2">
      <c r="A513" s="42" t="s">
        <v>696</v>
      </c>
      <c r="B513" s="37">
        <v>0</v>
      </c>
    </row>
    <row r="514" ht="25" customHeight="1" spans="1:2">
      <c r="A514" s="42" t="s">
        <v>697</v>
      </c>
      <c r="B514" s="37">
        <v>0</v>
      </c>
    </row>
    <row r="515" ht="25" customHeight="1" spans="1:2">
      <c r="A515" s="42" t="s">
        <v>698</v>
      </c>
      <c r="B515" s="37">
        <v>0</v>
      </c>
    </row>
    <row r="516" ht="25" customHeight="1" spans="1:2">
      <c r="A516" s="42" t="s">
        <v>699</v>
      </c>
      <c r="B516" s="37">
        <v>0</v>
      </c>
    </row>
    <row r="517" ht="25" customHeight="1" spans="1:2">
      <c r="A517" s="41" t="s">
        <v>700</v>
      </c>
      <c r="B517" s="37">
        <f>SUM(B518:B527)</f>
        <v>198</v>
      </c>
    </row>
    <row r="518" ht="25" customHeight="1" spans="1:2">
      <c r="A518" s="42" t="s">
        <v>358</v>
      </c>
      <c r="B518" s="37">
        <v>0</v>
      </c>
    </row>
    <row r="519" ht="25" customHeight="1" spans="1:2">
      <c r="A519" s="42" t="s">
        <v>359</v>
      </c>
      <c r="B519" s="37">
        <v>0</v>
      </c>
    </row>
    <row r="520" ht="25" customHeight="1" spans="1:2">
      <c r="A520" s="42" t="s">
        <v>360</v>
      </c>
      <c r="B520" s="37">
        <v>0</v>
      </c>
    </row>
    <row r="521" ht="25" customHeight="1" spans="1:2">
      <c r="A521" s="42" t="s">
        <v>701</v>
      </c>
      <c r="B521" s="37">
        <v>0</v>
      </c>
    </row>
    <row r="522" ht="25" customHeight="1" spans="1:2">
      <c r="A522" s="42" t="s">
        <v>702</v>
      </c>
      <c r="B522" s="37">
        <v>0</v>
      </c>
    </row>
    <row r="523" ht="25" customHeight="1" spans="1:2">
      <c r="A523" s="42" t="s">
        <v>703</v>
      </c>
      <c r="B523" s="37">
        <v>0</v>
      </c>
    </row>
    <row r="524" ht="25" customHeight="1" spans="1:2">
      <c r="A524" s="42" t="s">
        <v>704</v>
      </c>
      <c r="B524" s="37">
        <v>198</v>
      </c>
    </row>
    <row r="525" ht="25" customHeight="1" spans="1:2">
      <c r="A525" s="42" t="s">
        <v>705</v>
      </c>
      <c r="B525" s="37">
        <v>0</v>
      </c>
    </row>
    <row r="526" ht="25" customHeight="1" spans="1:2">
      <c r="A526" s="42" t="s">
        <v>706</v>
      </c>
      <c r="B526" s="37">
        <v>0</v>
      </c>
    </row>
    <row r="527" ht="25" customHeight="1" spans="1:2">
      <c r="A527" s="42" t="s">
        <v>707</v>
      </c>
      <c r="B527" s="37">
        <v>0</v>
      </c>
    </row>
    <row r="528" ht="25" customHeight="1" spans="1:2">
      <c r="A528" s="38" t="s">
        <v>708</v>
      </c>
      <c r="B528" s="37">
        <f>SUM(B529:B536)</f>
        <v>8</v>
      </c>
    </row>
    <row r="529" ht="25" customHeight="1" spans="1:2">
      <c r="A529" s="39" t="s">
        <v>358</v>
      </c>
      <c r="B529" s="37">
        <v>0</v>
      </c>
    </row>
    <row r="530" ht="25" customHeight="1" spans="1:2">
      <c r="A530" s="39" t="s">
        <v>359</v>
      </c>
      <c r="B530" s="37">
        <v>0</v>
      </c>
    </row>
    <row r="531" ht="25" customHeight="1" spans="1:2">
      <c r="A531" s="39" t="s">
        <v>360</v>
      </c>
      <c r="B531" s="37">
        <v>3</v>
      </c>
    </row>
    <row r="532" ht="25" customHeight="1" spans="1:2">
      <c r="A532" s="39" t="s">
        <v>709</v>
      </c>
      <c r="B532" s="37">
        <v>0</v>
      </c>
    </row>
    <row r="533" ht="25" customHeight="1" spans="1:2">
      <c r="A533" s="39" t="s">
        <v>710</v>
      </c>
      <c r="B533" s="37">
        <v>5</v>
      </c>
    </row>
    <row r="534" ht="25" customHeight="1" spans="1:2">
      <c r="A534" s="39" t="s">
        <v>711</v>
      </c>
      <c r="B534" s="37">
        <v>0</v>
      </c>
    </row>
    <row r="535" ht="25" customHeight="1" spans="1:2">
      <c r="A535" s="39" t="s">
        <v>712</v>
      </c>
      <c r="B535" s="37">
        <v>0</v>
      </c>
    </row>
    <row r="536" ht="25" customHeight="1" spans="1:2">
      <c r="A536" s="39" t="s">
        <v>713</v>
      </c>
      <c r="B536" s="37">
        <v>0</v>
      </c>
    </row>
    <row r="537" ht="25" customHeight="1" spans="1:2">
      <c r="A537" s="38" t="s">
        <v>714</v>
      </c>
      <c r="B537" s="37">
        <f>SUM(B538:B544)</f>
        <v>728</v>
      </c>
    </row>
    <row r="538" ht="25" customHeight="1" spans="1:2">
      <c r="A538" s="39" t="s">
        <v>358</v>
      </c>
      <c r="B538" s="37">
        <v>0</v>
      </c>
    </row>
    <row r="539" ht="25" customHeight="1" spans="1:2">
      <c r="A539" s="39" t="s">
        <v>359</v>
      </c>
      <c r="B539" s="37">
        <v>0</v>
      </c>
    </row>
    <row r="540" ht="25" customHeight="1" spans="1:2">
      <c r="A540" s="39" t="s">
        <v>360</v>
      </c>
      <c r="B540" s="37">
        <v>689</v>
      </c>
    </row>
    <row r="541" ht="25" customHeight="1" spans="1:2">
      <c r="A541" s="39" t="s">
        <v>715</v>
      </c>
      <c r="B541" s="37">
        <v>0</v>
      </c>
    </row>
    <row r="542" ht="25" customHeight="1" spans="1:2">
      <c r="A542" s="39" t="s">
        <v>716</v>
      </c>
      <c r="B542" s="37">
        <v>12</v>
      </c>
    </row>
    <row r="543" ht="25" customHeight="1" spans="1:2">
      <c r="A543" s="39" t="s">
        <v>717</v>
      </c>
      <c r="B543" s="37">
        <v>17</v>
      </c>
    </row>
    <row r="544" ht="25" customHeight="1" spans="1:2">
      <c r="A544" s="39" t="s">
        <v>718</v>
      </c>
      <c r="B544" s="37">
        <v>10</v>
      </c>
    </row>
    <row r="545" ht="25" customHeight="1" spans="1:2">
      <c r="A545" s="41" t="s">
        <v>719</v>
      </c>
      <c r="B545" s="37">
        <f>SUM(B546:B548)</f>
        <v>35</v>
      </c>
    </row>
    <row r="546" ht="25" customHeight="1" spans="1:2">
      <c r="A546" s="42" t="s">
        <v>720</v>
      </c>
      <c r="B546" s="37">
        <v>0</v>
      </c>
    </row>
    <row r="547" ht="25" customHeight="1" spans="1:2">
      <c r="A547" s="42" t="s">
        <v>721</v>
      </c>
      <c r="B547" s="37">
        <v>0</v>
      </c>
    </row>
    <row r="548" ht="25" customHeight="1" spans="1:2">
      <c r="A548" s="42" t="s">
        <v>722</v>
      </c>
      <c r="B548" s="37">
        <v>35</v>
      </c>
    </row>
    <row r="549" ht="25" customHeight="1" spans="1:2">
      <c r="A549" s="41" t="s">
        <v>240</v>
      </c>
      <c r="B549" s="37">
        <f>SUM(B550,B569,B577,B579,B588,B592,B602,B611,B618,B626,B635,B640,B643,B646,B649,B652,B655,B659,B663,B671,B674)</f>
        <v>48959</v>
      </c>
    </row>
    <row r="550" ht="25" customHeight="1" spans="1:2">
      <c r="A550" s="41" t="s">
        <v>723</v>
      </c>
      <c r="B550" s="37">
        <f>SUM(B551:B568)</f>
        <v>1524</v>
      </c>
    </row>
    <row r="551" ht="25" customHeight="1" spans="1:2">
      <c r="A551" s="42" t="s">
        <v>358</v>
      </c>
      <c r="B551" s="37">
        <v>425</v>
      </c>
    </row>
    <row r="552" ht="25" customHeight="1" spans="1:2">
      <c r="A552" s="42" t="s">
        <v>359</v>
      </c>
      <c r="B552" s="37">
        <v>32</v>
      </c>
    </row>
    <row r="553" ht="25" customHeight="1" spans="1:2">
      <c r="A553" s="42" t="s">
        <v>360</v>
      </c>
      <c r="B553" s="37">
        <v>0</v>
      </c>
    </row>
    <row r="554" ht="25" customHeight="1" spans="1:2">
      <c r="A554" s="42" t="s">
        <v>724</v>
      </c>
      <c r="B554" s="37">
        <v>0</v>
      </c>
    </row>
    <row r="555" ht="25" customHeight="1" spans="1:2">
      <c r="A555" s="42" t="s">
        <v>725</v>
      </c>
      <c r="B555" s="37">
        <v>0</v>
      </c>
    </row>
    <row r="556" ht="25" customHeight="1" spans="1:2">
      <c r="A556" s="42" t="s">
        <v>726</v>
      </c>
      <c r="B556" s="37">
        <v>0</v>
      </c>
    </row>
    <row r="557" ht="25" customHeight="1" spans="1:2">
      <c r="A557" s="42" t="s">
        <v>727</v>
      </c>
      <c r="B557" s="37">
        <v>0</v>
      </c>
    </row>
    <row r="558" ht="25" customHeight="1" spans="1:2">
      <c r="A558" s="42" t="s">
        <v>399</v>
      </c>
      <c r="B558" s="37">
        <v>0</v>
      </c>
    </row>
    <row r="559" ht="25" customHeight="1" spans="1:2">
      <c r="A559" s="42" t="s">
        <v>728</v>
      </c>
      <c r="B559" s="37">
        <v>899</v>
      </c>
    </row>
    <row r="560" ht="25" customHeight="1" spans="1:2">
      <c r="A560" s="42" t="s">
        <v>729</v>
      </c>
      <c r="B560" s="37">
        <v>0</v>
      </c>
    </row>
    <row r="561" ht="25" customHeight="1" spans="1:2">
      <c r="A561" s="42" t="s">
        <v>730</v>
      </c>
      <c r="B561" s="37">
        <v>0</v>
      </c>
    </row>
    <row r="562" ht="25" customHeight="1" spans="1:2">
      <c r="A562" s="42" t="s">
        <v>731</v>
      </c>
      <c r="B562" s="37">
        <v>0</v>
      </c>
    </row>
    <row r="563" ht="25" customHeight="1" spans="1:2">
      <c r="A563" s="42" t="s">
        <v>732</v>
      </c>
      <c r="B563" s="37">
        <v>0</v>
      </c>
    </row>
    <row r="564" ht="25" customHeight="1" spans="1:2">
      <c r="A564" s="42" t="s">
        <v>733</v>
      </c>
      <c r="B564" s="37">
        <v>0</v>
      </c>
    </row>
    <row r="565" ht="25" customHeight="1" spans="1:2">
      <c r="A565" s="42" t="s">
        <v>734</v>
      </c>
      <c r="B565" s="37">
        <v>0</v>
      </c>
    </row>
    <row r="566" ht="25" customHeight="1" spans="1:2">
      <c r="A566" s="42" t="s">
        <v>735</v>
      </c>
      <c r="B566" s="37">
        <v>0</v>
      </c>
    </row>
    <row r="567" ht="25" customHeight="1" spans="1:2">
      <c r="A567" s="42" t="s">
        <v>367</v>
      </c>
      <c r="B567" s="37">
        <v>0</v>
      </c>
    </row>
    <row r="568" ht="25" customHeight="1" spans="1:2">
      <c r="A568" s="42" t="s">
        <v>736</v>
      </c>
      <c r="B568" s="37">
        <v>168</v>
      </c>
    </row>
    <row r="569" ht="25" customHeight="1" spans="1:2">
      <c r="A569" s="41" t="s">
        <v>737</v>
      </c>
      <c r="B569" s="37">
        <f>SUM(B570:B576)</f>
        <v>1201</v>
      </c>
    </row>
    <row r="570" ht="25" customHeight="1" spans="1:2">
      <c r="A570" s="42" t="s">
        <v>358</v>
      </c>
      <c r="B570" s="37">
        <v>0</v>
      </c>
    </row>
    <row r="571" ht="25" customHeight="1" spans="1:2">
      <c r="A571" s="42" t="s">
        <v>359</v>
      </c>
      <c r="B571" s="37">
        <v>0</v>
      </c>
    </row>
    <row r="572" ht="25" customHeight="1" spans="1:2">
      <c r="A572" s="42" t="s">
        <v>360</v>
      </c>
      <c r="B572" s="37">
        <v>661</v>
      </c>
    </row>
    <row r="573" ht="25" customHeight="1" spans="1:2">
      <c r="A573" s="42" t="s">
        <v>738</v>
      </c>
      <c r="B573" s="37">
        <v>0</v>
      </c>
    </row>
    <row r="574" ht="25" customHeight="1" spans="1:2">
      <c r="A574" s="42" t="s">
        <v>739</v>
      </c>
      <c r="B574" s="37">
        <v>0</v>
      </c>
    </row>
    <row r="575" ht="25" customHeight="1" spans="1:2">
      <c r="A575" s="42" t="s">
        <v>740</v>
      </c>
      <c r="B575" s="37">
        <v>39</v>
      </c>
    </row>
    <row r="576" ht="25" customHeight="1" spans="1:2">
      <c r="A576" s="42" t="s">
        <v>741</v>
      </c>
      <c r="B576" s="37">
        <v>501</v>
      </c>
    </row>
    <row r="577" ht="25" customHeight="1" spans="1:2">
      <c r="A577" s="41" t="s">
        <v>129</v>
      </c>
      <c r="B577" s="37">
        <f>B578</f>
        <v>0</v>
      </c>
    </row>
    <row r="578" ht="25" customHeight="1" spans="1:2">
      <c r="A578" s="42" t="s">
        <v>742</v>
      </c>
      <c r="B578" s="37">
        <v>0</v>
      </c>
    </row>
    <row r="579" ht="25" customHeight="1" spans="1:2">
      <c r="A579" s="41" t="s">
        <v>743</v>
      </c>
      <c r="B579" s="37">
        <f>SUM(B580:B587)</f>
        <v>27723</v>
      </c>
    </row>
    <row r="580" ht="25" customHeight="1" spans="1:2">
      <c r="A580" s="42" t="s">
        <v>744</v>
      </c>
      <c r="B580" s="37">
        <v>1368</v>
      </c>
    </row>
    <row r="581" ht="25" customHeight="1" spans="1:2">
      <c r="A581" s="42" t="s">
        <v>745</v>
      </c>
      <c r="B581" s="37">
        <v>1763</v>
      </c>
    </row>
    <row r="582" ht="25" customHeight="1" spans="1:2">
      <c r="A582" s="42" t="s">
        <v>746</v>
      </c>
      <c r="B582" s="37">
        <v>0</v>
      </c>
    </row>
    <row r="583" ht="25" customHeight="1" spans="1:2">
      <c r="A583" s="42" t="s">
        <v>747</v>
      </c>
      <c r="B583" s="37">
        <v>7758</v>
      </c>
    </row>
    <row r="584" ht="25" customHeight="1" spans="1:2">
      <c r="A584" s="42" t="s">
        <v>748</v>
      </c>
      <c r="B584" s="37">
        <v>1686</v>
      </c>
    </row>
    <row r="585" ht="25" customHeight="1" spans="1:2">
      <c r="A585" s="42" t="s">
        <v>749</v>
      </c>
      <c r="B585" s="37">
        <v>15148</v>
      </c>
    </row>
    <row r="586" ht="25" customHeight="1" spans="1:2">
      <c r="A586" s="42" t="s">
        <v>750</v>
      </c>
      <c r="B586" s="37">
        <v>0</v>
      </c>
    </row>
    <row r="587" ht="25" customHeight="1" spans="1:2">
      <c r="A587" s="42" t="s">
        <v>751</v>
      </c>
      <c r="B587" s="37">
        <v>0</v>
      </c>
    </row>
    <row r="588" ht="25" customHeight="1" spans="1:2">
      <c r="A588" s="41" t="s">
        <v>752</v>
      </c>
      <c r="B588" s="37">
        <f>SUM(B589:B591)</f>
        <v>0</v>
      </c>
    </row>
    <row r="589" ht="25" customHeight="1" spans="1:2">
      <c r="A589" s="42" t="s">
        <v>753</v>
      </c>
      <c r="B589" s="37">
        <v>0</v>
      </c>
    </row>
    <row r="590" ht="25" customHeight="1" spans="1:2">
      <c r="A590" s="42" t="s">
        <v>754</v>
      </c>
      <c r="B590" s="37">
        <v>0</v>
      </c>
    </row>
    <row r="591" ht="25" customHeight="1" spans="1:2">
      <c r="A591" s="42" t="s">
        <v>755</v>
      </c>
      <c r="B591" s="37">
        <v>0</v>
      </c>
    </row>
    <row r="592" ht="25" customHeight="1" spans="1:2">
      <c r="A592" s="41" t="s">
        <v>756</v>
      </c>
      <c r="B592" s="37">
        <f>SUM(B593:B601)</f>
        <v>1809</v>
      </c>
    </row>
    <row r="593" ht="25" customHeight="1" spans="1:2">
      <c r="A593" s="42" t="s">
        <v>757</v>
      </c>
      <c r="B593" s="37">
        <v>0</v>
      </c>
    </row>
    <row r="594" ht="25" customHeight="1" spans="1:2">
      <c r="A594" s="42" t="s">
        <v>758</v>
      </c>
      <c r="B594" s="37">
        <v>0</v>
      </c>
    </row>
    <row r="595" ht="25" customHeight="1" spans="1:2">
      <c r="A595" s="42" t="s">
        <v>759</v>
      </c>
      <c r="B595" s="37">
        <v>416</v>
      </c>
    </row>
    <row r="596" ht="25" customHeight="1" spans="1:2">
      <c r="A596" s="42" t="s">
        <v>760</v>
      </c>
      <c r="B596" s="37">
        <v>380</v>
      </c>
    </row>
    <row r="597" ht="25" customHeight="1" spans="1:2">
      <c r="A597" s="42" t="s">
        <v>761</v>
      </c>
      <c r="B597" s="37">
        <v>0</v>
      </c>
    </row>
    <row r="598" ht="25" customHeight="1" spans="1:2">
      <c r="A598" s="42" t="s">
        <v>762</v>
      </c>
      <c r="B598" s="37">
        <v>0</v>
      </c>
    </row>
    <row r="599" ht="25" customHeight="1" spans="1:2">
      <c r="A599" s="42" t="s">
        <v>763</v>
      </c>
      <c r="B599" s="37">
        <v>0</v>
      </c>
    </row>
    <row r="600" ht="25" customHeight="1" spans="1:2">
      <c r="A600" s="42" t="s">
        <v>764</v>
      </c>
      <c r="B600" s="37">
        <v>0</v>
      </c>
    </row>
    <row r="601" ht="25" customHeight="1" spans="1:2">
      <c r="A601" s="42" t="s">
        <v>765</v>
      </c>
      <c r="B601" s="37">
        <v>1013</v>
      </c>
    </row>
    <row r="602" ht="25" customHeight="1" spans="1:2">
      <c r="A602" s="41" t="s">
        <v>766</v>
      </c>
      <c r="B602" s="37">
        <f>SUM(B603:B610)</f>
        <v>1971</v>
      </c>
    </row>
    <row r="603" ht="25" customHeight="1" spans="1:2">
      <c r="A603" s="42" t="s">
        <v>767</v>
      </c>
      <c r="B603" s="37">
        <v>225</v>
      </c>
    </row>
    <row r="604" ht="25" customHeight="1" spans="1:2">
      <c r="A604" s="42" t="s">
        <v>768</v>
      </c>
      <c r="B604" s="37">
        <v>0</v>
      </c>
    </row>
    <row r="605" ht="25" customHeight="1" spans="1:2">
      <c r="A605" s="42" t="s">
        <v>769</v>
      </c>
      <c r="B605" s="37">
        <v>16</v>
      </c>
    </row>
    <row r="606" ht="25" customHeight="1" spans="1:2">
      <c r="A606" s="42" t="s">
        <v>770</v>
      </c>
      <c r="B606" s="37">
        <v>264</v>
      </c>
    </row>
    <row r="607" ht="25" customHeight="1" spans="1:2">
      <c r="A607" s="42" t="s">
        <v>771</v>
      </c>
      <c r="B607" s="37">
        <v>9</v>
      </c>
    </row>
    <row r="608" ht="25" customHeight="1" spans="1:2">
      <c r="A608" s="42" t="s">
        <v>772</v>
      </c>
      <c r="B608" s="37">
        <v>0</v>
      </c>
    </row>
    <row r="609" ht="25" customHeight="1" spans="1:2">
      <c r="A609" s="42" t="s">
        <v>773</v>
      </c>
      <c r="B609" s="37">
        <v>0</v>
      </c>
    </row>
    <row r="610" ht="25" customHeight="1" spans="1:2">
      <c r="A610" s="42" t="s">
        <v>774</v>
      </c>
      <c r="B610" s="37">
        <v>1457</v>
      </c>
    </row>
    <row r="611" ht="25" customHeight="1" spans="1:2">
      <c r="A611" s="41" t="s">
        <v>775</v>
      </c>
      <c r="B611" s="37">
        <f>SUM(B612:B617)</f>
        <v>261</v>
      </c>
    </row>
    <row r="612" ht="25" customHeight="1" spans="1:2">
      <c r="A612" s="42" t="s">
        <v>776</v>
      </c>
      <c r="B612" s="37">
        <v>106</v>
      </c>
    </row>
    <row r="613" ht="25" customHeight="1" spans="1:2">
      <c r="A613" s="42" t="s">
        <v>777</v>
      </c>
      <c r="B613" s="37">
        <v>114</v>
      </c>
    </row>
    <row r="614" ht="25" customHeight="1" spans="1:2">
      <c r="A614" s="42" t="s">
        <v>778</v>
      </c>
      <c r="B614" s="37">
        <v>13</v>
      </c>
    </row>
    <row r="615" ht="25" customHeight="1" spans="1:2">
      <c r="A615" s="42" t="s">
        <v>779</v>
      </c>
      <c r="B615" s="37">
        <v>0</v>
      </c>
    </row>
    <row r="616" ht="25" customHeight="1" spans="1:2">
      <c r="A616" s="42" t="s">
        <v>780</v>
      </c>
      <c r="B616" s="37">
        <v>7</v>
      </c>
    </row>
    <row r="617" ht="25" customHeight="1" spans="1:2">
      <c r="A617" s="42" t="s">
        <v>781</v>
      </c>
      <c r="B617" s="37">
        <v>21</v>
      </c>
    </row>
    <row r="618" ht="25" customHeight="1" spans="1:2">
      <c r="A618" s="41" t="s">
        <v>782</v>
      </c>
      <c r="B618" s="37">
        <f>SUM(B619:B625)</f>
        <v>277</v>
      </c>
    </row>
    <row r="619" ht="25" customHeight="1" spans="1:2">
      <c r="A619" s="42" t="s">
        <v>783</v>
      </c>
      <c r="B619" s="37">
        <v>0</v>
      </c>
    </row>
    <row r="620" ht="25" customHeight="1" spans="1:2">
      <c r="A620" s="42" t="s">
        <v>784</v>
      </c>
      <c r="B620" s="37">
        <v>197</v>
      </c>
    </row>
    <row r="621" ht="25" customHeight="1" spans="1:2">
      <c r="A621" s="42" t="s">
        <v>785</v>
      </c>
      <c r="B621" s="37">
        <v>0</v>
      </c>
    </row>
    <row r="622" ht="25" customHeight="1" spans="1:2">
      <c r="A622" s="42" t="s">
        <v>786</v>
      </c>
      <c r="B622" s="37">
        <v>74</v>
      </c>
    </row>
    <row r="623" ht="25" customHeight="1" spans="1:2">
      <c r="A623" s="42" t="s">
        <v>787</v>
      </c>
      <c r="B623" s="37">
        <v>4</v>
      </c>
    </row>
    <row r="624" ht="25" customHeight="1" spans="1:2">
      <c r="A624" s="42" t="s">
        <v>788</v>
      </c>
      <c r="B624" s="37">
        <v>1</v>
      </c>
    </row>
    <row r="625" ht="25" customHeight="1" spans="1:2">
      <c r="A625" s="42" t="s">
        <v>789</v>
      </c>
      <c r="B625" s="37">
        <v>1</v>
      </c>
    </row>
    <row r="626" ht="25" customHeight="1" spans="1:2">
      <c r="A626" s="41" t="s">
        <v>790</v>
      </c>
      <c r="B626" s="37">
        <f>SUM(B627:B634)</f>
        <v>679</v>
      </c>
    </row>
    <row r="627" ht="25" customHeight="1" spans="1:2">
      <c r="A627" s="42" t="s">
        <v>358</v>
      </c>
      <c r="B627" s="37">
        <v>121</v>
      </c>
    </row>
    <row r="628" ht="25" customHeight="1" spans="1:2">
      <c r="A628" s="42" t="s">
        <v>359</v>
      </c>
      <c r="B628" s="37">
        <v>0</v>
      </c>
    </row>
    <row r="629" ht="25" customHeight="1" spans="1:2">
      <c r="A629" s="42" t="s">
        <v>360</v>
      </c>
      <c r="B629" s="37">
        <v>0</v>
      </c>
    </row>
    <row r="630" ht="25" customHeight="1" spans="1:2">
      <c r="A630" s="42" t="s">
        <v>791</v>
      </c>
      <c r="B630" s="37">
        <v>32</v>
      </c>
    </row>
    <row r="631" ht="25" customHeight="1" spans="1:2">
      <c r="A631" s="42" t="s">
        <v>792</v>
      </c>
      <c r="B631" s="37">
        <v>25</v>
      </c>
    </row>
    <row r="632" ht="25" customHeight="1" spans="1:2">
      <c r="A632" s="42" t="s">
        <v>793</v>
      </c>
      <c r="B632" s="37">
        <v>0</v>
      </c>
    </row>
    <row r="633" ht="25" customHeight="1" spans="1:2">
      <c r="A633" s="42" t="s">
        <v>794</v>
      </c>
      <c r="B633" s="37">
        <v>349</v>
      </c>
    </row>
    <row r="634" ht="25" customHeight="1" spans="1:2">
      <c r="A634" s="42" t="s">
        <v>795</v>
      </c>
      <c r="B634" s="37">
        <v>152</v>
      </c>
    </row>
    <row r="635" ht="25" customHeight="1" spans="1:2">
      <c r="A635" s="41" t="s">
        <v>796</v>
      </c>
      <c r="B635" s="37">
        <f>SUM(B636:B639)</f>
        <v>0</v>
      </c>
    </row>
    <row r="636" ht="25" customHeight="1" spans="1:2">
      <c r="A636" s="42" t="s">
        <v>358</v>
      </c>
      <c r="B636" s="37">
        <v>0</v>
      </c>
    </row>
    <row r="637" ht="25" customHeight="1" spans="1:2">
      <c r="A637" s="42" t="s">
        <v>359</v>
      </c>
      <c r="B637" s="37">
        <v>0</v>
      </c>
    </row>
    <row r="638" ht="25" customHeight="1" spans="1:2">
      <c r="A638" s="42" t="s">
        <v>360</v>
      </c>
      <c r="B638" s="37">
        <v>0</v>
      </c>
    </row>
    <row r="639" ht="25" customHeight="1" spans="1:2">
      <c r="A639" s="42" t="s">
        <v>797</v>
      </c>
      <c r="B639" s="37">
        <v>0</v>
      </c>
    </row>
    <row r="640" ht="25" customHeight="1" spans="1:2">
      <c r="A640" s="41" t="s">
        <v>798</v>
      </c>
      <c r="B640" s="37">
        <f>SUM(B641:B642)</f>
        <v>0</v>
      </c>
    </row>
    <row r="641" ht="25" customHeight="1" spans="1:2">
      <c r="A641" s="42" t="s">
        <v>799</v>
      </c>
      <c r="B641" s="37">
        <v>0</v>
      </c>
    </row>
    <row r="642" ht="25" customHeight="1" spans="1:2">
      <c r="A642" s="42" t="s">
        <v>800</v>
      </c>
      <c r="B642" s="37">
        <v>0</v>
      </c>
    </row>
    <row r="643" ht="25" customHeight="1" spans="1:2">
      <c r="A643" s="41" t="s">
        <v>801</v>
      </c>
      <c r="B643" s="37">
        <f>SUM(B644:B645)</f>
        <v>53</v>
      </c>
    </row>
    <row r="644" ht="25" customHeight="1" spans="1:2">
      <c r="A644" s="42" t="s">
        <v>802</v>
      </c>
      <c r="B644" s="37">
        <v>22</v>
      </c>
    </row>
    <row r="645" ht="25" customHeight="1" spans="1:2">
      <c r="A645" s="42" t="s">
        <v>803</v>
      </c>
      <c r="B645" s="37">
        <v>31</v>
      </c>
    </row>
    <row r="646" ht="25" customHeight="1" spans="1:2">
      <c r="A646" s="41" t="s">
        <v>804</v>
      </c>
      <c r="B646" s="37">
        <f>SUM(B647:B648)</f>
        <v>1392</v>
      </c>
    </row>
    <row r="647" ht="25" customHeight="1" spans="1:2">
      <c r="A647" s="42" t="s">
        <v>805</v>
      </c>
      <c r="B647" s="37">
        <v>0</v>
      </c>
    </row>
    <row r="648" ht="25" customHeight="1" spans="1:2">
      <c r="A648" s="42" t="s">
        <v>806</v>
      </c>
      <c r="B648" s="37">
        <v>1392</v>
      </c>
    </row>
    <row r="649" ht="25" customHeight="1" spans="1:2">
      <c r="A649" s="41" t="s">
        <v>807</v>
      </c>
      <c r="B649" s="37">
        <f>SUM(B650:B651)</f>
        <v>0</v>
      </c>
    </row>
    <row r="650" ht="25" customHeight="1" spans="1:2">
      <c r="A650" s="42" t="s">
        <v>808</v>
      </c>
      <c r="B650" s="37">
        <v>0</v>
      </c>
    </row>
    <row r="651" ht="25" customHeight="1" spans="1:2">
      <c r="A651" s="42" t="s">
        <v>809</v>
      </c>
      <c r="B651" s="37">
        <v>0</v>
      </c>
    </row>
    <row r="652" ht="25" customHeight="1" spans="1:2">
      <c r="A652" s="41" t="s">
        <v>810</v>
      </c>
      <c r="B652" s="37">
        <f>SUM(B653:B654)</f>
        <v>59</v>
      </c>
    </row>
    <row r="653" ht="25" customHeight="1" spans="1:2">
      <c r="A653" s="42" t="s">
        <v>811</v>
      </c>
      <c r="B653" s="37">
        <v>51</v>
      </c>
    </row>
    <row r="654" ht="25" customHeight="1" spans="1:2">
      <c r="A654" s="42" t="s">
        <v>812</v>
      </c>
      <c r="B654" s="37">
        <v>8</v>
      </c>
    </row>
    <row r="655" ht="25" customHeight="1" spans="1:2">
      <c r="A655" s="41" t="s">
        <v>813</v>
      </c>
      <c r="B655" s="37">
        <f>SUM(B656:B658)</f>
        <v>7308</v>
      </c>
    </row>
    <row r="656" ht="25" customHeight="1" spans="1:2">
      <c r="A656" s="42" t="s">
        <v>814</v>
      </c>
      <c r="B656" s="37">
        <v>7</v>
      </c>
    </row>
    <row r="657" ht="25" customHeight="1" spans="1:2">
      <c r="A657" s="42" t="s">
        <v>815</v>
      </c>
      <c r="B657" s="37">
        <v>7301</v>
      </c>
    </row>
    <row r="658" ht="25" customHeight="1" spans="1:2">
      <c r="A658" s="42" t="s">
        <v>816</v>
      </c>
      <c r="B658" s="37">
        <v>0</v>
      </c>
    </row>
    <row r="659" ht="25" customHeight="1" spans="1:2">
      <c r="A659" s="41" t="s">
        <v>817</v>
      </c>
      <c r="B659" s="37">
        <f>SUM(B660:B662)</f>
        <v>0</v>
      </c>
    </row>
    <row r="660" ht="25" customHeight="1" spans="1:2">
      <c r="A660" s="42" t="s">
        <v>818</v>
      </c>
      <c r="B660" s="37">
        <v>0</v>
      </c>
    </row>
    <row r="661" ht="25" customHeight="1" spans="1:2">
      <c r="A661" s="42" t="s">
        <v>819</v>
      </c>
      <c r="B661" s="37">
        <v>0</v>
      </c>
    </row>
    <row r="662" ht="25" customHeight="1" spans="1:2">
      <c r="A662" s="42" t="s">
        <v>820</v>
      </c>
      <c r="B662" s="37">
        <v>0</v>
      </c>
    </row>
    <row r="663" ht="25" customHeight="1" spans="1:2">
      <c r="A663" s="41" t="s">
        <v>821</v>
      </c>
      <c r="B663" s="37">
        <f>SUM(B664:B670)</f>
        <v>920</v>
      </c>
    </row>
    <row r="664" ht="25" customHeight="1" spans="1:2">
      <c r="A664" s="42" t="s">
        <v>358</v>
      </c>
      <c r="B664" s="37">
        <v>400</v>
      </c>
    </row>
    <row r="665" ht="25" customHeight="1" spans="1:2">
      <c r="A665" s="42" t="s">
        <v>359</v>
      </c>
      <c r="B665" s="37">
        <v>0</v>
      </c>
    </row>
    <row r="666" ht="25" customHeight="1" spans="1:2">
      <c r="A666" s="42" t="s">
        <v>360</v>
      </c>
      <c r="B666" s="37">
        <v>0</v>
      </c>
    </row>
    <row r="667" ht="25" customHeight="1" spans="1:2">
      <c r="A667" s="42" t="s">
        <v>822</v>
      </c>
      <c r="B667" s="37">
        <v>34</v>
      </c>
    </row>
    <row r="668" ht="25" customHeight="1" spans="1:2">
      <c r="A668" s="42" t="s">
        <v>823</v>
      </c>
      <c r="B668" s="37">
        <v>0</v>
      </c>
    </row>
    <row r="669" ht="25" customHeight="1" spans="1:2">
      <c r="A669" s="42" t="s">
        <v>367</v>
      </c>
      <c r="B669" s="37">
        <v>155</v>
      </c>
    </row>
    <row r="670" ht="25" customHeight="1" spans="1:2">
      <c r="A670" s="42" t="s">
        <v>824</v>
      </c>
      <c r="B670" s="37">
        <v>331</v>
      </c>
    </row>
    <row r="671" ht="25" customHeight="1" spans="1:2">
      <c r="A671" s="41" t="s">
        <v>825</v>
      </c>
      <c r="B671" s="37">
        <f>SUM(B672:B673)</f>
        <v>0</v>
      </c>
    </row>
    <row r="672" ht="25" customHeight="1" spans="1:2">
      <c r="A672" s="42" t="s">
        <v>826</v>
      </c>
      <c r="B672" s="37">
        <v>0</v>
      </c>
    </row>
    <row r="673" ht="25" customHeight="1" spans="1:2">
      <c r="A673" s="42" t="s">
        <v>827</v>
      </c>
      <c r="B673" s="37">
        <v>0</v>
      </c>
    </row>
    <row r="674" ht="25" customHeight="1" spans="1:2">
      <c r="A674" s="41" t="s">
        <v>828</v>
      </c>
      <c r="B674" s="37">
        <f>B675</f>
        <v>3782</v>
      </c>
    </row>
    <row r="675" ht="25" customHeight="1" spans="1:2">
      <c r="A675" s="42" t="s">
        <v>829</v>
      </c>
      <c r="B675" s="37">
        <v>3782</v>
      </c>
    </row>
    <row r="676" ht="25" customHeight="1" spans="1:2">
      <c r="A676" s="41" t="s">
        <v>830</v>
      </c>
      <c r="B676" s="37">
        <f>SUM(B677,B682,B697,B701,B713,B716,B720,B725,B729,B733,B736,B745,B747)</f>
        <v>17392</v>
      </c>
    </row>
    <row r="677" ht="25" customHeight="1" spans="1:2">
      <c r="A677" s="41" t="s">
        <v>831</v>
      </c>
      <c r="B677" s="37">
        <f>SUM(B678:B681)</f>
        <v>1090</v>
      </c>
    </row>
    <row r="678" ht="25" customHeight="1" spans="1:2">
      <c r="A678" s="42" t="s">
        <v>358</v>
      </c>
      <c r="B678" s="37">
        <v>266</v>
      </c>
    </row>
    <row r="679" ht="25" customHeight="1" spans="1:2">
      <c r="A679" s="42" t="s">
        <v>359</v>
      </c>
      <c r="B679" s="37">
        <v>3</v>
      </c>
    </row>
    <row r="680" ht="25" customHeight="1" spans="1:2">
      <c r="A680" s="42" t="s">
        <v>360</v>
      </c>
      <c r="B680" s="37">
        <v>704</v>
      </c>
    </row>
    <row r="681" ht="25" customHeight="1" spans="1:2">
      <c r="A681" s="42" t="s">
        <v>832</v>
      </c>
      <c r="B681" s="37">
        <v>117</v>
      </c>
    </row>
    <row r="682" ht="25" customHeight="1" spans="1:2">
      <c r="A682" s="41" t="s">
        <v>833</v>
      </c>
      <c r="B682" s="37">
        <f>SUM(B683:B696)</f>
        <v>3178</v>
      </c>
    </row>
    <row r="683" ht="25" customHeight="1" spans="1:2">
      <c r="A683" s="42" t="s">
        <v>834</v>
      </c>
      <c r="B683" s="37">
        <v>1433</v>
      </c>
    </row>
    <row r="684" ht="25" customHeight="1" spans="1:2">
      <c r="A684" s="42" t="s">
        <v>835</v>
      </c>
      <c r="B684" s="37">
        <v>300</v>
      </c>
    </row>
    <row r="685" ht="25" customHeight="1" spans="1:2">
      <c r="A685" s="42" t="s">
        <v>836</v>
      </c>
      <c r="B685" s="37">
        <v>0</v>
      </c>
    </row>
    <row r="686" ht="25" customHeight="1" spans="1:2">
      <c r="A686" s="42" t="s">
        <v>837</v>
      </c>
      <c r="B686" s="37">
        <v>0</v>
      </c>
    </row>
    <row r="687" ht="25" customHeight="1" spans="1:2">
      <c r="A687" s="42" t="s">
        <v>838</v>
      </c>
      <c r="B687" s="37">
        <v>0</v>
      </c>
    </row>
    <row r="688" ht="25" customHeight="1" spans="1:2">
      <c r="A688" s="42" t="s">
        <v>839</v>
      </c>
      <c r="B688" s="37">
        <v>0</v>
      </c>
    </row>
    <row r="689" ht="25" customHeight="1" spans="1:2">
      <c r="A689" s="42" t="s">
        <v>840</v>
      </c>
      <c r="B689" s="37">
        <v>0</v>
      </c>
    </row>
    <row r="690" ht="25" customHeight="1" spans="1:2">
      <c r="A690" s="42" t="s">
        <v>841</v>
      </c>
      <c r="B690" s="37">
        <v>0</v>
      </c>
    </row>
    <row r="691" ht="25" customHeight="1" spans="1:2">
      <c r="A691" s="42" t="s">
        <v>842</v>
      </c>
      <c r="B691" s="37">
        <v>0</v>
      </c>
    </row>
    <row r="692" ht="25" customHeight="1" spans="1:2">
      <c r="A692" s="42" t="s">
        <v>843</v>
      </c>
      <c r="B692" s="37">
        <v>0</v>
      </c>
    </row>
    <row r="693" ht="25" customHeight="1" spans="1:2">
      <c r="A693" s="42" t="s">
        <v>844</v>
      </c>
      <c r="B693" s="37">
        <v>0</v>
      </c>
    </row>
    <row r="694" ht="25" customHeight="1" spans="1:2">
      <c r="A694" s="42" t="s">
        <v>845</v>
      </c>
      <c r="B694" s="37">
        <v>0</v>
      </c>
    </row>
    <row r="695" ht="25" customHeight="1" spans="1:2">
      <c r="A695" s="42" t="s">
        <v>846</v>
      </c>
      <c r="B695" s="37">
        <v>0</v>
      </c>
    </row>
    <row r="696" ht="25" customHeight="1" spans="1:2">
      <c r="A696" s="42" t="s">
        <v>847</v>
      </c>
      <c r="B696" s="37">
        <v>1445</v>
      </c>
    </row>
    <row r="697" ht="25" customHeight="1" spans="1:2">
      <c r="A697" s="41" t="s">
        <v>848</v>
      </c>
      <c r="B697" s="37">
        <f>SUM(B698:B700)</f>
        <v>1576</v>
      </c>
    </row>
    <row r="698" ht="25" customHeight="1" spans="1:2">
      <c r="A698" s="42" t="s">
        <v>849</v>
      </c>
      <c r="B698" s="37">
        <v>0</v>
      </c>
    </row>
    <row r="699" ht="25" customHeight="1" spans="1:2">
      <c r="A699" s="42" t="s">
        <v>850</v>
      </c>
      <c r="B699" s="37">
        <v>0</v>
      </c>
    </row>
    <row r="700" ht="25" customHeight="1" spans="1:2">
      <c r="A700" s="42" t="s">
        <v>851</v>
      </c>
      <c r="B700" s="37">
        <v>1576</v>
      </c>
    </row>
    <row r="701" ht="25" customHeight="1" spans="1:2">
      <c r="A701" s="41" t="s">
        <v>852</v>
      </c>
      <c r="B701" s="37">
        <f>SUM(B702:B712)</f>
        <v>4656</v>
      </c>
    </row>
    <row r="702" ht="25" customHeight="1" spans="1:2">
      <c r="A702" s="42" t="s">
        <v>853</v>
      </c>
      <c r="B702" s="37">
        <v>555</v>
      </c>
    </row>
    <row r="703" ht="25" customHeight="1" spans="1:2">
      <c r="A703" s="42" t="s">
        <v>854</v>
      </c>
      <c r="B703" s="37">
        <v>15</v>
      </c>
    </row>
    <row r="704" ht="25" customHeight="1" spans="1:2">
      <c r="A704" s="42" t="s">
        <v>855</v>
      </c>
      <c r="B704" s="37">
        <v>512</v>
      </c>
    </row>
    <row r="705" ht="25" customHeight="1" spans="1:2">
      <c r="A705" s="42" t="s">
        <v>856</v>
      </c>
      <c r="B705" s="37">
        <v>0</v>
      </c>
    </row>
    <row r="706" ht="25" customHeight="1" spans="1:2">
      <c r="A706" s="42" t="s">
        <v>857</v>
      </c>
      <c r="B706" s="37">
        <v>0</v>
      </c>
    </row>
    <row r="707" ht="25" customHeight="1" spans="1:2">
      <c r="A707" s="42" t="s">
        <v>858</v>
      </c>
      <c r="B707" s="37">
        <v>0</v>
      </c>
    </row>
    <row r="708" ht="25" customHeight="1" spans="1:2">
      <c r="A708" s="42" t="s">
        <v>859</v>
      </c>
      <c r="B708" s="37">
        <v>100</v>
      </c>
    </row>
    <row r="709" ht="25" customHeight="1" spans="1:2">
      <c r="A709" s="42" t="s">
        <v>860</v>
      </c>
      <c r="B709" s="37">
        <v>2583</v>
      </c>
    </row>
    <row r="710" ht="25" customHeight="1" spans="1:2">
      <c r="A710" s="42" t="s">
        <v>861</v>
      </c>
      <c r="B710" s="37">
        <v>178</v>
      </c>
    </row>
    <row r="711" ht="25" customHeight="1" spans="1:2">
      <c r="A711" s="42" t="s">
        <v>862</v>
      </c>
      <c r="B711" s="37">
        <v>414</v>
      </c>
    </row>
    <row r="712" ht="25" customHeight="1" spans="1:2">
      <c r="A712" s="42" t="s">
        <v>863</v>
      </c>
      <c r="B712" s="37">
        <v>299</v>
      </c>
    </row>
    <row r="713" ht="25" customHeight="1" spans="1:2">
      <c r="A713" s="41" t="s">
        <v>864</v>
      </c>
      <c r="B713" s="37">
        <f>SUM(B714:B715)</f>
        <v>184</v>
      </c>
    </row>
    <row r="714" ht="25" customHeight="1" spans="1:2">
      <c r="A714" s="42" t="s">
        <v>865</v>
      </c>
      <c r="B714" s="37">
        <v>184</v>
      </c>
    </row>
    <row r="715" ht="25" customHeight="1" spans="1:2">
      <c r="A715" s="42" t="s">
        <v>866</v>
      </c>
      <c r="B715" s="37">
        <v>0</v>
      </c>
    </row>
    <row r="716" ht="25" customHeight="1" spans="1:2">
      <c r="A716" s="41" t="s">
        <v>867</v>
      </c>
      <c r="B716" s="37">
        <f>SUM(B717:B719)</f>
        <v>3009</v>
      </c>
    </row>
    <row r="717" ht="25" customHeight="1" spans="1:2">
      <c r="A717" s="42" t="s">
        <v>868</v>
      </c>
      <c r="B717" s="37">
        <v>1</v>
      </c>
    </row>
    <row r="718" ht="25" customHeight="1" spans="1:2">
      <c r="A718" s="42" t="s">
        <v>869</v>
      </c>
      <c r="B718" s="37">
        <v>3008</v>
      </c>
    </row>
    <row r="719" ht="25" customHeight="1" spans="1:2">
      <c r="A719" s="42" t="s">
        <v>870</v>
      </c>
      <c r="B719" s="37">
        <v>0</v>
      </c>
    </row>
    <row r="720" ht="25" customHeight="1" spans="1:2">
      <c r="A720" s="41" t="s">
        <v>871</v>
      </c>
      <c r="B720" s="37">
        <f>SUM(B721:B724)</f>
        <v>3373</v>
      </c>
    </row>
    <row r="721" ht="25" customHeight="1" spans="1:2">
      <c r="A721" s="42" t="s">
        <v>872</v>
      </c>
      <c r="B721" s="37">
        <v>750</v>
      </c>
    </row>
    <row r="722" ht="25" customHeight="1" spans="1:2">
      <c r="A722" s="42" t="s">
        <v>873</v>
      </c>
      <c r="B722" s="37">
        <v>2623</v>
      </c>
    </row>
    <row r="723" ht="25" customHeight="1" spans="1:2">
      <c r="A723" s="42" t="s">
        <v>874</v>
      </c>
      <c r="B723" s="37">
        <v>0</v>
      </c>
    </row>
    <row r="724" ht="25" customHeight="1" spans="1:2">
      <c r="A724" s="42" t="s">
        <v>875</v>
      </c>
      <c r="B724" s="37">
        <v>0</v>
      </c>
    </row>
    <row r="725" ht="25" customHeight="1" spans="1:2">
      <c r="A725" s="41" t="s">
        <v>876</v>
      </c>
      <c r="B725" s="37">
        <f>SUM(B726:B728)</f>
        <v>0</v>
      </c>
    </row>
    <row r="726" ht="25" customHeight="1" spans="1:2">
      <c r="A726" s="42" t="s">
        <v>877</v>
      </c>
      <c r="B726" s="37">
        <v>0</v>
      </c>
    </row>
    <row r="727" ht="25" customHeight="1" spans="1:2">
      <c r="A727" s="42" t="s">
        <v>878</v>
      </c>
      <c r="B727" s="37">
        <v>0</v>
      </c>
    </row>
    <row r="728" ht="25" customHeight="1" spans="1:2">
      <c r="A728" s="42" t="s">
        <v>879</v>
      </c>
      <c r="B728" s="37">
        <v>0</v>
      </c>
    </row>
    <row r="729" ht="25" customHeight="1" spans="1:2">
      <c r="A729" s="41" t="s">
        <v>880</v>
      </c>
      <c r="B729" s="37">
        <f>SUM(B730:B732)</f>
        <v>98</v>
      </c>
    </row>
    <row r="730" ht="25" customHeight="1" spans="1:2">
      <c r="A730" s="42" t="s">
        <v>881</v>
      </c>
      <c r="B730" s="37">
        <v>0</v>
      </c>
    </row>
    <row r="731" ht="25" customHeight="1" spans="1:2">
      <c r="A731" s="42" t="s">
        <v>882</v>
      </c>
      <c r="B731" s="37">
        <v>0</v>
      </c>
    </row>
    <row r="732" ht="25" customHeight="1" spans="1:2">
      <c r="A732" s="42" t="s">
        <v>883</v>
      </c>
      <c r="B732" s="37">
        <v>98</v>
      </c>
    </row>
    <row r="733" ht="25" customHeight="1" spans="1:2">
      <c r="A733" s="41" t="s">
        <v>884</v>
      </c>
      <c r="B733" s="37">
        <f>SUM(B734:B735)</f>
        <v>103</v>
      </c>
    </row>
    <row r="734" ht="25" customHeight="1" spans="1:2">
      <c r="A734" s="42" t="s">
        <v>885</v>
      </c>
      <c r="B734" s="37">
        <v>103</v>
      </c>
    </row>
    <row r="735" ht="25" customHeight="1" spans="1:2">
      <c r="A735" s="42" t="s">
        <v>886</v>
      </c>
      <c r="B735" s="37">
        <v>0</v>
      </c>
    </row>
    <row r="736" ht="25" customHeight="1" spans="1:2">
      <c r="A736" s="41" t="s">
        <v>887</v>
      </c>
      <c r="B736" s="37">
        <f>SUM(B737:B744)</f>
        <v>122</v>
      </c>
    </row>
    <row r="737" ht="25" customHeight="1" spans="1:2">
      <c r="A737" s="42" t="s">
        <v>358</v>
      </c>
      <c r="B737" s="37">
        <v>111</v>
      </c>
    </row>
    <row r="738" ht="25" customHeight="1" spans="1:2">
      <c r="A738" s="42" t="s">
        <v>359</v>
      </c>
      <c r="B738" s="37">
        <v>0</v>
      </c>
    </row>
    <row r="739" ht="25" customHeight="1" spans="1:2">
      <c r="A739" s="42" t="s">
        <v>360</v>
      </c>
      <c r="B739" s="37">
        <v>0</v>
      </c>
    </row>
    <row r="740" ht="25" customHeight="1" spans="1:2">
      <c r="A740" s="42" t="s">
        <v>399</v>
      </c>
      <c r="B740" s="37">
        <v>0</v>
      </c>
    </row>
    <row r="741" ht="25" customHeight="1" spans="1:2">
      <c r="A741" s="42" t="s">
        <v>888</v>
      </c>
      <c r="B741" s="37">
        <v>0</v>
      </c>
    </row>
    <row r="742" ht="25" customHeight="1" spans="1:2">
      <c r="A742" s="42" t="s">
        <v>889</v>
      </c>
      <c r="B742" s="37">
        <v>0</v>
      </c>
    </row>
    <row r="743" ht="25" customHeight="1" spans="1:2">
      <c r="A743" s="42" t="s">
        <v>367</v>
      </c>
      <c r="B743" s="37">
        <v>0</v>
      </c>
    </row>
    <row r="744" ht="25" customHeight="1" spans="1:2">
      <c r="A744" s="42" t="s">
        <v>890</v>
      </c>
      <c r="B744" s="37">
        <v>11</v>
      </c>
    </row>
    <row r="745" ht="25" customHeight="1" spans="1:2">
      <c r="A745" s="41" t="s">
        <v>891</v>
      </c>
      <c r="B745" s="37">
        <f>B746</f>
        <v>0</v>
      </c>
    </row>
    <row r="746" ht="25" customHeight="1" spans="1:2">
      <c r="A746" s="42" t="s">
        <v>892</v>
      </c>
      <c r="B746" s="37">
        <v>0</v>
      </c>
    </row>
    <row r="747" ht="25" customHeight="1" spans="1:2">
      <c r="A747" s="41" t="s">
        <v>893</v>
      </c>
      <c r="B747" s="37">
        <f>B748</f>
        <v>3</v>
      </c>
    </row>
    <row r="748" ht="25" customHeight="1" spans="1:2">
      <c r="A748" s="42" t="s">
        <v>894</v>
      </c>
      <c r="B748" s="37">
        <v>3</v>
      </c>
    </row>
    <row r="749" ht="25" customHeight="1" spans="1:2">
      <c r="A749" s="41" t="s">
        <v>241</v>
      </c>
      <c r="B749" s="37">
        <f>SUM(B750,B760,B764,B773,B780,B787,B793,B796,B799,B801,B803,B809,B811,B813,B824)</f>
        <v>2339</v>
      </c>
    </row>
    <row r="750" ht="25" customHeight="1" spans="1:2">
      <c r="A750" s="41" t="s">
        <v>895</v>
      </c>
      <c r="B750" s="37">
        <f>SUM(B751:B759)</f>
        <v>210</v>
      </c>
    </row>
    <row r="751" ht="25" customHeight="1" spans="1:2">
      <c r="A751" s="42" t="s">
        <v>358</v>
      </c>
      <c r="B751" s="37">
        <v>95</v>
      </c>
    </row>
    <row r="752" ht="25" customHeight="1" spans="1:2">
      <c r="A752" s="42" t="s">
        <v>359</v>
      </c>
      <c r="B752" s="37">
        <v>0</v>
      </c>
    </row>
    <row r="753" ht="25" customHeight="1" spans="1:2">
      <c r="A753" s="42" t="s">
        <v>360</v>
      </c>
      <c r="B753" s="37">
        <v>0</v>
      </c>
    </row>
    <row r="754" ht="25" customHeight="1" spans="1:2">
      <c r="A754" s="42" t="s">
        <v>896</v>
      </c>
      <c r="B754" s="37">
        <v>0</v>
      </c>
    </row>
    <row r="755" ht="25" customHeight="1" spans="1:2">
      <c r="A755" s="42" t="s">
        <v>897</v>
      </c>
      <c r="B755" s="37">
        <v>0</v>
      </c>
    </row>
    <row r="756" ht="25" customHeight="1" spans="1:2">
      <c r="A756" s="42" t="s">
        <v>898</v>
      </c>
      <c r="B756" s="37">
        <v>0</v>
      </c>
    </row>
    <row r="757" ht="25" customHeight="1" spans="1:2">
      <c r="A757" s="42" t="s">
        <v>899</v>
      </c>
      <c r="B757" s="37">
        <v>0</v>
      </c>
    </row>
    <row r="758" ht="25" customHeight="1" spans="1:2">
      <c r="A758" s="42" t="s">
        <v>900</v>
      </c>
      <c r="B758" s="37">
        <v>0</v>
      </c>
    </row>
    <row r="759" ht="25" customHeight="1" spans="1:2">
      <c r="A759" s="42" t="s">
        <v>901</v>
      </c>
      <c r="B759" s="37">
        <v>115</v>
      </c>
    </row>
    <row r="760" ht="25" customHeight="1" spans="1:2">
      <c r="A760" s="41" t="s">
        <v>902</v>
      </c>
      <c r="B760" s="37">
        <f>SUM(B761:B763)</f>
        <v>21</v>
      </c>
    </row>
    <row r="761" ht="25" customHeight="1" spans="1:2">
      <c r="A761" s="42" t="s">
        <v>903</v>
      </c>
      <c r="B761" s="37">
        <v>0</v>
      </c>
    </row>
    <row r="762" ht="25" customHeight="1" spans="1:2">
      <c r="A762" s="42" t="s">
        <v>904</v>
      </c>
      <c r="B762" s="37">
        <v>0</v>
      </c>
    </row>
    <row r="763" ht="25" customHeight="1" spans="1:2">
      <c r="A763" s="42" t="s">
        <v>905</v>
      </c>
      <c r="B763" s="37">
        <v>21</v>
      </c>
    </row>
    <row r="764" ht="25" customHeight="1" spans="1:2">
      <c r="A764" s="41" t="s">
        <v>906</v>
      </c>
      <c r="B764" s="37">
        <f>SUM(B765:B772)</f>
        <v>607</v>
      </c>
    </row>
    <row r="765" ht="25" customHeight="1" spans="1:2">
      <c r="A765" s="42" t="s">
        <v>907</v>
      </c>
      <c r="B765" s="37">
        <v>5</v>
      </c>
    </row>
    <row r="766" ht="25" customHeight="1" spans="1:2">
      <c r="A766" s="42" t="s">
        <v>908</v>
      </c>
      <c r="B766" s="37">
        <v>507</v>
      </c>
    </row>
    <row r="767" ht="25" customHeight="1" spans="1:2">
      <c r="A767" s="42" t="s">
        <v>909</v>
      </c>
      <c r="B767" s="37">
        <v>0</v>
      </c>
    </row>
    <row r="768" ht="25" customHeight="1" spans="1:2">
      <c r="A768" s="42" t="s">
        <v>910</v>
      </c>
      <c r="B768" s="37">
        <v>95</v>
      </c>
    </row>
    <row r="769" ht="25" customHeight="1" spans="1:2">
      <c r="A769" s="42" t="s">
        <v>911</v>
      </c>
      <c r="B769" s="37">
        <v>0</v>
      </c>
    </row>
    <row r="770" ht="25" customHeight="1" spans="1:2">
      <c r="A770" s="42" t="s">
        <v>912</v>
      </c>
      <c r="B770" s="37">
        <v>0</v>
      </c>
    </row>
    <row r="771" ht="25" customHeight="1" spans="1:2">
      <c r="A771" s="42" t="s">
        <v>913</v>
      </c>
      <c r="B771" s="37">
        <v>0</v>
      </c>
    </row>
    <row r="772" ht="25" customHeight="1" spans="1:2">
      <c r="A772" s="42" t="s">
        <v>914</v>
      </c>
      <c r="B772" s="37">
        <v>0</v>
      </c>
    </row>
    <row r="773" ht="25" customHeight="1" spans="1:2">
      <c r="A773" s="41" t="s">
        <v>915</v>
      </c>
      <c r="B773" s="37">
        <f>SUM(B774:B779)</f>
        <v>1201</v>
      </c>
    </row>
    <row r="774" ht="25" customHeight="1" spans="1:2">
      <c r="A774" s="42" t="s">
        <v>916</v>
      </c>
      <c r="B774" s="37">
        <v>34</v>
      </c>
    </row>
    <row r="775" ht="25" customHeight="1" spans="1:2">
      <c r="A775" s="42" t="s">
        <v>917</v>
      </c>
      <c r="B775" s="37">
        <v>1167</v>
      </c>
    </row>
    <row r="776" ht="25" customHeight="1" spans="1:2">
      <c r="A776" s="42" t="s">
        <v>918</v>
      </c>
      <c r="B776" s="37">
        <v>0</v>
      </c>
    </row>
    <row r="777" ht="25" customHeight="1" spans="1:2">
      <c r="A777" s="42" t="s">
        <v>919</v>
      </c>
      <c r="B777" s="37">
        <v>0</v>
      </c>
    </row>
    <row r="778" ht="25" customHeight="1" spans="1:2">
      <c r="A778" s="42" t="s">
        <v>920</v>
      </c>
      <c r="B778" s="37">
        <v>0</v>
      </c>
    </row>
    <row r="779" ht="25" customHeight="1" spans="1:2">
      <c r="A779" s="42" t="s">
        <v>921</v>
      </c>
      <c r="B779" s="37">
        <v>0</v>
      </c>
    </row>
    <row r="780" ht="25" customHeight="1" spans="1:2">
      <c r="A780" s="41" t="s">
        <v>922</v>
      </c>
      <c r="B780" s="37">
        <f>SUM(B781:B786)</f>
        <v>0</v>
      </c>
    </row>
    <row r="781" ht="25" customHeight="1" spans="1:2">
      <c r="A781" s="42" t="s">
        <v>923</v>
      </c>
      <c r="B781" s="37">
        <v>0</v>
      </c>
    </row>
    <row r="782" ht="25" customHeight="1" spans="1:2">
      <c r="A782" s="42" t="s">
        <v>924</v>
      </c>
      <c r="B782" s="37">
        <v>0</v>
      </c>
    </row>
    <row r="783" ht="25" customHeight="1" spans="1:2">
      <c r="A783" s="42" t="s">
        <v>925</v>
      </c>
      <c r="B783" s="37">
        <v>0</v>
      </c>
    </row>
    <row r="784" ht="25" customHeight="1" spans="1:2">
      <c r="A784" s="42" t="s">
        <v>926</v>
      </c>
      <c r="B784" s="37">
        <v>0</v>
      </c>
    </row>
    <row r="785" ht="25" customHeight="1" spans="1:2">
      <c r="A785" s="42" t="s">
        <v>927</v>
      </c>
      <c r="B785" s="37">
        <v>0</v>
      </c>
    </row>
    <row r="786" ht="25" customHeight="1" spans="1:2">
      <c r="A786" s="42" t="s">
        <v>928</v>
      </c>
      <c r="B786" s="37">
        <v>0</v>
      </c>
    </row>
    <row r="787" ht="25" customHeight="1" spans="1:2">
      <c r="A787" s="41" t="s">
        <v>929</v>
      </c>
      <c r="B787" s="37">
        <f>SUM(B788:B792)</f>
        <v>0</v>
      </c>
    </row>
    <row r="788" ht="25" customHeight="1" spans="1:2">
      <c r="A788" s="42" t="s">
        <v>930</v>
      </c>
      <c r="B788" s="37">
        <v>0</v>
      </c>
    </row>
    <row r="789" ht="25" customHeight="1" spans="1:2">
      <c r="A789" s="42" t="s">
        <v>931</v>
      </c>
      <c r="B789" s="37">
        <v>0</v>
      </c>
    </row>
    <row r="790" ht="25" customHeight="1" spans="1:2">
      <c r="A790" s="42" t="s">
        <v>932</v>
      </c>
      <c r="B790" s="37">
        <v>0</v>
      </c>
    </row>
    <row r="791" ht="25" customHeight="1" spans="1:2">
      <c r="A791" s="42" t="s">
        <v>933</v>
      </c>
      <c r="B791" s="37">
        <v>0</v>
      </c>
    </row>
    <row r="792" ht="25" customHeight="1" spans="1:2">
      <c r="A792" s="42" t="s">
        <v>934</v>
      </c>
      <c r="B792" s="37">
        <v>0</v>
      </c>
    </row>
    <row r="793" ht="25" customHeight="1" spans="1:2">
      <c r="A793" s="41" t="s">
        <v>935</v>
      </c>
      <c r="B793" s="37">
        <f>SUM(B794:B795)</f>
        <v>0</v>
      </c>
    </row>
    <row r="794" ht="25" customHeight="1" spans="1:2">
      <c r="A794" s="42" t="s">
        <v>936</v>
      </c>
      <c r="B794" s="37">
        <v>0</v>
      </c>
    </row>
    <row r="795" ht="25" customHeight="1" spans="1:2">
      <c r="A795" s="42" t="s">
        <v>937</v>
      </c>
      <c r="B795" s="37">
        <v>0</v>
      </c>
    </row>
    <row r="796" ht="25" customHeight="1" spans="1:2">
      <c r="A796" s="41" t="s">
        <v>938</v>
      </c>
      <c r="B796" s="37">
        <f>SUM(B797:B798)</f>
        <v>0</v>
      </c>
    </row>
    <row r="797" ht="25" customHeight="1" spans="1:2">
      <c r="A797" s="42" t="s">
        <v>939</v>
      </c>
      <c r="B797" s="37">
        <v>0</v>
      </c>
    </row>
    <row r="798" ht="25" customHeight="1" spans="1:2">
      <c r="A798" s="42" t="s">
        <v>940</v>
      </c>
      <c r="B798" s="37">
        <v>0</v>
      </c>
    </row>
    <row r="799" ht="25" customHeight="1" spans="1:2">
      <c r="A799" s="41" t="s">
        <v>941</v>
      </c>
      <c r="B799" s="37">
        <f>B800</f>
        <v>0</v>
      </c>
    </row>
    <row r="800" ht="25" customHeight="1" spans="1:2">
      <c r="A800" s="42" t="s">
        <v>942</v>
      </c>
      <c r="B800" s="37">
        <v>0</v>
      </c>
    </row>
    <row r="801" ht="25" customHeight="1" spans="1:2">
      <c r="A801" s="41" t="s">
        <v>943</v>
      </c>
      <c r="B801" s="37">
        <f>B802</f>
        <v>0</v>
      </c>
    </row>
    <row r="802" ht="25" customHeight="1" spans="1:2">
      <c r="A802" s="42" t="s">
        <v>944</v>
      </c>
      <c r="B802" s="37">
        <v>0</v>
      </c>
    </row>
    <row r="803" ht="25" customHeight="1" spans="1:2">
      <c r="A803" s="41" t="s">
        <v>945</v>
      </c>
      <c r="B803" s="37">
        <f>SUM(B804:B808)</f>
        <v>100</v>
      </c>
    </row>
    <row r="804" ht="25" customHeight="1" spans="1:2">
      <c r="A804" s="42" t="s">
        <v>946</v>
      </c>
      <c r="B804" s="37">
        <v>0</v>
      </c>
    </row>
    <row r="805" ht="25" customHeight="1" spans="1:2">
      <c r="A805" s="42" t="s">
        <v>947</v>
      </c>
      <c r="B805" s="37">
        <v>0</v>
      </c>
    </row>
    <row r="806" ht="25" customHeight="1" spans="1:2">
      <c r="A806" s="42" t="s">
        <v>948</v>
      </c>
      <c r="B806" s="37">
        <v>100</v>
      </c>
    </row>
    <row r="807" ht="25" customHeight="1" spans="1:2">
      <c r="A807" s="42" t="s">
        <v>949</v>
      </c>
      <c r="B807" s="37">
        <v>0</v>
      </c>
    </row>
    <row r="808" ht="25" customHeight="1" spans="1:2">
      <c r="A808" s="42" t="s">
        <v>950</v>
      </c>
      <c r="B808" s="37">
        <v>0</v>
      </c>
    </row>
    <row r="809" ht="25" customHeight="1" spans="1:2">
      <c r="A809" s="41" t="s">
        <v>951</v>
      </c>
      <c r="B809" s="37">
        <f>B810</f>
        <v>0</v>
      </c>
    </row>
    <row r="810" ht="25" customHeight="1" spans="1:2">
      <c r="A810" s="42" t="s">
        <v>952</v>
      </c>
      <c r="B810" s="37">
        <v>0</v>
      </c>
    </row>
    <row r="811" ht="25" customHeight="1" spans="1:2">
      <c r="A811" s="41" t="s">
        <v>953</v>
      </c>
      <c r="B811" s="37">
        <f>B812</f>
        <v>0</v>
      </c>
    </row>
    <row r="812" ht="25" customHeight="1" spans="1:2">
      <c r="A812" s="42" t="s">
        <v>954</v>
      </c>
      <c r="B812" s="37">
        <v>0</v>
      </c>
    </row>
    <row r="813" ht="25" customHeight="1" spans="1:2">
      <c r="A813" s="41" t="s">
        <v>955</v>
      </c>
      <c r="B813" s="37">
        <f>SUM(B814:B823)</f>
        <v>0</v>
      </c>
    </row>
    <row r="814" ht="25" customHeight="1" spans="1:2">
      <c r="A814" s="42" t="s">
        <v>358</v>
      </c>
      <c r="B814" s="37">
        <v>0</v>
      </c>
    </row>
    <row r="815" ht="25" customHeight="1" spans="1:2">
      <c r="A815" s="42" t="s">
        <v>359</v>
      </c>
      <c r="B815" s="37">
        <v>0</v>
      </c>
    </row>
    <row r="816" ht="25" customHeight="1" spans="1:2">
      <c r="A816" s="42" t="s">
        <v>360</v>
      </c>
      <c r="B816" s="37">
        <v>0</v>
      </c>
    </row>
    <row r="817" ht="25" customHeight="1" spans="1:2">
      <c r="A817" s="42" t="s">
        <v>956</v>
      </c>
      <c r="B817" s="37">
        <v>0</v>
      </c>
    </row>
    <row r="818" ht="25" customHeight="1" spans="1:2">
      <c r="A818" s="42" t="s">
        <v>957</v>
      </c>
      <c r="B818" s="37">
        <v>0</v>
      </c>
    </row>
    <row r="819" ht="25" customHeight="1" spans="1:2">
      <c r="A819" s="42" t="s">
        <v>958</v>
      </c>
      <c r="B819" s="37">
        <v>0</v>
      </c>
    </row>
    <row r="820" ht="25" customHeight="1" spans="1:2">
      <c r="A820" s="42" t="s">
        <v>399</v>
      </c>
      <c r="B820" s="37">
        <v>0</v>
      </c>
    </row>
    <row r="821" ht="25" customHeight="1" spans="1:2">
      <c r="A821" s="42" t="s">
        <v>959</v>
      </c>
      <c r="B821" s="37">
        <v>0</v>
      </c>
    </row>
    <row r="822" ht="25" customHeight="1" spans="1:2">
      <c r="A822" s="42" t="s">
        <v>367</v>
      </c>
      <c r="B822" s="37">
        <v>0</v>
      </c>
    </row>
    <row r="823" ht="25" customHeight="1" spans="1:2">
      <c r="A823" s="42" t="s">
        <v>960</v>
      </c>
      <c r="B823" s="37">
        <v>0</v>
      </c>
    </row>
    <row r="824" ht="25" customHeight="1" spans="1:2">
      <c r="A824" s="41" t="s">
        <v>961</v>
      </c>
      <c r="B824" s="37">
        <f>B825</f>
        <v>200</v>
      </c>
    </row>
    <row r="825" ht="25" customHeight="1" spans="1:2">
      <c r="A825" s="42" t="s">
        <v>962</v>
      </c>
      <c r="B825" s="37">
        <v>200</v>
      </c>
    </row>
    <row r="826" ht="25" customHeight="1" spans="1:2">
      <c r="A826" s="41" t="s">
        <v>242</v>
      </c>
      <c r="B826" s="37">
        <f>SUM(B827,B838,B840,B843,B845,B847)</f>
        <v>22822</v>
      </c>
    </row>
    <row r="827" ht="25" customHeight="1" spans="1:2">
      <c r="A827" s="41" t="s">
        <v>963</v>
      </c>
      <c r="B827" s="37">
        <f>SUM(B828:B837)</f>
        <v>7121</v>
      </c>
    </row>
    <row r="828" ht="25" customHeight="1" spans="1:2">
      <c r="A828" s="42" t="s">
        <v>358</v>
      </c>
      <c r="B828" s="37">
        <v>268</v>
      </c>
    </row>
    <row r="829" ht="25" customHeight="1" spans="1:2">
      <c r="A829" s="42" t="s">
        <v>359</v>
      </c>
      <c r="B829" s="37">
        <v>3</v>
      </c>
    </row>
    <row r="830" ht="25" customHeight="1" spans="1:2">
      <c r="A830" s="42" t="s">
        <v>360</v>
      </c>
      <c r="B830" s="37">
        <v>5210</v>
      </c>
    </row>
    <row r="831" ht="25" customHeight="1" spans="1:2">
      <c r="A831" s="42" t="s">
        <v>964</v>
      </c>
      <c r="B831" s="37">
        <v>62</v>
      </c>
    </row>
    <row r="832" ht="25" customHeight="1" spans="1:2">
      <c r="A832" s="42" t="s">
        <v>965</v>
      </c>
      <c r="B832" s="37">
        <v>0</v>
      </c>
    </row>
    <row r="833" ht="25" customHeight="1" spans="1:2">
      <c r="A833" s="42" t="s">
        <v>966</v>
      </c>
      <c r="B833" s="37">
        <v>229</v>
      </c>
    </row>
    <row r="834" ht="25" customHeight="1" spans="1:2">
      <c r="A834" s="42" t="s">
        <v>967</v>
      </c>
      <c r="B834" s="37">
        <v>0</v>
      </c>
    </row>
    <row r="835" ht="25" customHeight="1" spans="1:2">
      <c r="A835" s="42" t="s">
        <v>968</v>
      </c>
      <c r="B835" s="37">
        <v>0</v>
      </c>
    </row>
    <row r="836" ht="25" customHeight="1" spans="1:2">
      <c r="A836" s="42" t="s">
        <v>969</v>
      </c>
      <c r="B836" s="37">
        <v>0</v>
      </c>
    </row>
    <row r="837" ht="25" customHeight="1" spans="1:2">
      <c r="A837" s="42" t="s">
        <v>970</v>
      </c>
      <c r="B837" s="37">
        <v>1349</v>
      </c>
    </row>
    <row r="838" ht="25" customHeight="1" spans="1:2">
      <c r="A838" s="41" t="s">
        <v>971</v>
      </c>
      <c r="B838" s="37">
        <f>B839</f>
        <v>0</v>
      </c>
    </row>
    <row r="839" ht="25" customHeight="1" spans="1:2">
      <c r="A839" s="42" t="s">
        <v>972</v>
      </c>
      <c r="B839" s="37">
        <v>0</v>
      </c>
    </row>
    <row r="840" ht="25" customHeight="1" spans="1:2">
      <c r="A840" s="41" t="s">
        <v>973</v>
      </c>
      <c r="B840" s="37">
        <f>SUM(B841:B842)</f>
        <v>14108</v>
      </c>
    </row>
    <row r="841" ht="25" customHeight="1" spans="1:2">
      <c r="A841" s="42" t="s">
        <v>974</v>
      </c>
      <c r="B841" s="37">
        <v>391</v>
      </c>
    </row>
    <row r="842" ht="25" customHeight="1" spans="1:2">
      <c r="A842" s="42" t="s">
        <v>975</v>
      </c>
      <c r="B842" s="37">
        <v>13717</v>
      </c>
    </row>
    <row r="843" ht="25" customHeight="1" spans="1:2">
      <c r="A843" s="41" t="s">
        <v>976</v>
      </c>
      <c r="B843" s="37">
        <f>B844</f>
        <v>368</v>
      </c>
    </row>
    <row r="844" ht="25" customHeight="1" spans="1:2">
      <c r="A844" s="42" t="s">
        <v>977</v>
      </c>
      <c r="B844" s="37">
        <v>368</v>
      </c>
    </row>
    <row r="845" ht="25" customHeight="1" spans="1:2">
      <c r="A845" s="41" t="s">
        <v>978</v>
      </c>
      <c r="B845" s="37">
        <f>B846</f>
        <v>0</v>
      </c>
    </row>
    <row r="846" ht="25" customHeight="1" spans="1:2">
      <c r="A846" s="42" t="s">
        <v>979</v>
      </c>
      <c r="B846" s="37">
        <v>0</v>
      </c>
    </row>
    <row r="847" ht="25" customHeight="1" spans="1:2">
      <c r="A847" s="41" t="s">
        <v>980</v>
      </c>
      <c r="B847" s="37">
        <f>B848</f>
        <v>1225</v>
      </c>
    </row>
    <row r="848" ht="25" customHeight="1" spans="1:2">
      <c r="A848" s="42" t="s">
        <v>981</v>
      </c>
      <c r="B848" s="37">
        <v>1225</v>
      </c>
    </row>
    <row r="849" ht="25" customHeight="1" spans="1:2">
      <c r="A849" s="41" t="s">
        <v>243</v>
      </c>
      <c r="B849" s="37">
        <f>SUM(B850,B876,B898,B926,B937,B944,B950,B953)</f>
        <v>61769</v>
      </c>
    </row>
    <row r="850" ht="25" customHeight="1" spans="1:2">
      <c r="A850" s="41" t="s">
        <v>982</v>
      </c>
      <c r="B850" s="37">
        <f>SUM(B851:B875)</f>
        <v>29257</v>
      </c>
    </row>
    <row r="851" ht="25" customHeight="1" spans="1:2">
      <c r="A851" s="42" t="s">
        <v>358</v>
      </c>
      <c r="B851" s="37">
        <v>197</v>
      </c>
    </row>
    <row r="852" ht="25" customHeight="1" spans="1:2">
      <c r="A852" s="42" t="s">
        <v>359</v>
      </c>
      <c r="B852" s="37">
        <v>28</v>
      </c>
    </row>
    <row r="853" ht="25" customHeight="1" spans="1:2">
      <c r="A853" s="42" t="s">
        <v>360</v>
      </c>
      <c r="B853" s="37">
        <v>0</v>
      </c>
    </row>
    <row r="854" ht="25" customHeight="1" spans="1:2">
      <c r="A854" s="42" t="s">
        <v>367</v>
      </c>
      <c r="B854" s="37">
        <v>2120</v>
      </c>
    </row>
    <row r="855" ht="25" customHeight="1" spans="1:2">
      <c r="A855" s="42" t="s">
        <v>983</v>
      </c>
      <c r="B855" s="37">
        <v>0</v>
      </c>
    </row>
    <row r="856" ht="25" customHeight="1" spans="1:2">
      <c r="A856" s="42" t="s">
        <v>984</v>
      </c>
      <c r="B856" s="37">
        <v>16</v>
      </c>
    </row>
    <row r="857" ht="25" customHeight="1" spans="1:2">
      <c r="A857" s="42" t="s">
        <v>985</v>
      </c>
      <c r="B857" s="37">
        <v>484</v>
      </c>
    </row>
    <row r="858" ht="25" customHeight="1" spans="1:2">
      <c r="A858" s="42" t="s">
        <v>986</v>
      </c>
      <c r="B858" s="37">
        <v>0</v>
      </c>
    </row>
    <row r="859" ht="25" customHeight="1" spans="1:2">
      <c r="A859" s="42" t="s">
        <v>987</v>
      </c>
      <c r="B859" s="37">
        <v>0</v>
      </c>
    </row>
    <row r="860" ht="25" customHeight="1" spans="1:2">
      <c r="A860" s="42" t="s">
        <v>988</v>
      </c>
      <c r="B860" s="37">
        <v>20</v>
      </c>
    </row>
    <row r="861" ht="25" customHeight="1" spans="1:2">
      <c r="A861" s="42" t="s">
        <v>989</v>
      </c>
      <c r="B861" s="37">
        <v>0</v>
      </c>
    </row>
    <row r="862" ht="25" customHeight="1" spans="1:2">
      <c r="A862" s="42" t="s">
        <v>990</v>
      </c>
      <c r="B862" s="37">
        <v>0</v>
      </c>
    </row>
    <row r="863" ht="25" customHeight="1" spans="1:2">
      <c r="A863" s="42" t="s">
        <v>991</v>
      </c>
      <c r="B863" s="37">
        <v>0</v>
      </c>
    </row>
    <row r="864" ht="25" customHeight="1" spans="1:2">
      <c r="A864" s="42" t="s">
        <v>992</v>
      </c>
      <c r="B864" s="37">
        <v>0</v>
      </c>
    </row>
    <row r="865" ht="25" customHeight="1" spans="1:2">
      <c r="A865" s="42" t="s">
        <v>993</v>
      </c>
      <c r="B865" s="37">
        <v>61</v>
      </c>
    </row>
    <row r="866" ht="25" customHeight="1" spans="1:2">
      <c r="A866" s="42" t="s">
        <v>994</v>
      </c>
      <c r="B866" s="37">
        <v>12258</v>
      </c>
    </row>
    <row r="867" ht="25" customHeight="1" spans="1:2">
      <c r="A867" s="42" t="s">
        <v>995</v>
      </c>
      <c r="B867" s="37">
        <v>21</v>
      </c>
    </row>
    <row r="868" ht="25" customHeight="1" spans="1:2">
      <c r="A868" s="42" t="s">
        <v>996</v>
      </c>
      <c r="B868" s="37">
        <v>209</v>
      </c>
    </row>
    <row r="869" ht="25" customHeight="1" spans="1:2">
      <c r="A869" s="42" t="s">
        <v>997</v>
      </c>
      <c r="B869" s="37">
        <v>225</v>
      </c>
    </row>
    <row r="870" ht="25" customHeight="1" spans="1:2">
      <c r="A870" s="42" t="s">
        <v>998</v>
      </c>
      <c r="B870" s="37">
        <v>1592</v>
      </c>
    </row>
    <row r="871" ht="25" customHeight="1" spans="1:2">
      <c r="A871" s="42" t="s">
        <v>999</v>
      </c>
      <c r="B871" s="37">
        <v>495</v>
      </c>
    </row>
    <row r="872" ht="25" customHeight="1" spans="1:2">
      <c r="A872" s="42" t="s">
        <v>1000</v>
      </c>
      <c r="B872" s="37">
        <v>0</v>
      </c>
    </row>
    <row r="873" ht="25" customHeight="1" spans="1:2">
      <c r="A873" s="42" t="s">
        <v>1001</v>
      </c>
      <c r="B873" s="37">
        <v>0</v>
      </c>
    </row>
    <row r="874" ht="25" customHeight="1" spans="1:2">
      <c r="A874" s="42" t="s">
        <v>1002</v>
      </c>
      <c r="B874" s="37">
        <v>10005</v>
      </c>
    </row>
    <row r="875" ht="25" customHeight="1" spans="1:2">
      <c r="A875" s="42" t="s">
        <v>1003</v>
      </c>
      <c r="B875" s="37">
        <v>1526</v>
      </c>
    </row>
    <row r="876" ht="25" customHeight="1" spans="1:2">
      <c r="A876" s="41" t="s">
        <v>1004</v>
      </c>
      <c r="B876" s="37">
        <f>SUM(B877:B897)</f>
        <v>50</v>
      </c>
    </row>
    <row r="877" ht="25" customHeight="1" spans="1:2">
      <c r="A877" s="42" t="s">
        <v>358</v>
      </c>
      <c r="B877" s="37">
        <v>0</v>
      </c>
    </row>
    <row r="878" ht="25" customHeight="1" spans="1:2">
      <c r="A878" s="42" t="s">
        <v>359</v>
      </c>
      <c r="B878" s="37">
        <v>0</v>
      </c>
    </row>
    <row r="879" ht="25" customHeight="1" spans="1:2">
      <c r="A879" s="42" t="s">
        <v>360</v>
      </c>
      <c r="B879" s="37">
        <v>0</v>
      </c>
    </row>
    <row r="880" ht="25" customHeight="1" spans="1:2">
      <c r="A880" s="42" t="s">
        <v>1005</v>
      </c>
      <c r="B880" s="37">
        <v>21</v>
      </c>
    </row>
    <row r="881" ht="25" customHeight="1" spans="1:2">
      <c r="A881" s="42" t="s">
        <v>1006</v>
      </c>
      <c r="B881" s="37">
        <v>19</v>
      </c>
    </row>
    <row r="882" ht="25" customHeight="1" spans="1:2">
      <c r="A882" s="42" t="s">
        <v>1007</v>
      </c>
      <c r="B882" s="37">
        <v>0</v>
      </c>
    </row>
    <row r="883" ht="25" customHeight="1" spans="1:2">
      <c r="A883" s="42" t="s">
        <v>1008</v>
      </c>
      <c r="B883" s="37">
        <v>0</v>
      </c>
    </row>
    <row r="884" ht="25" customHeight="1" spans="1:2">
      <c r="A884" s="42" t="s">
        <v>1009</v>
      </c>
      <c r="B884" s="37">
        <v>0</v>
      </c>
    </row>
    <row r="885" ht="25" customHeight="1" spans="1:2">
      <c r="A885" s="42" t="s">
        <v>1010</v>
      </c>
      <c r="B885" s="37">
        <v>0</v>
      </c>
    </row>
    <row r="886" ht="25" customHeight="1" spans="1:2">
      <c r="A886" s="42" t="s">
        <v>1011</v>
      </c>
      <c r="B886" s="37">
        <v>4</v>
      </c>
    </row>
    <row r="887" ht="25" customHeight="1" spans="1:2">
      <c r="A887" s="42" t="s">
        <v>1012</v>
      </c>
      <c r="B887" s="37">
        <v>0</v>
      </c>
    </row>
    <row r="888" ht="25" customHeight="1" spans="1:2">
      <c r="A888" s="42" t="s">
        <v>1013</v>
      </c>
      <c r="B888" s="37">
        <v>0</v>
      </c>
    </row>
    <row r="889" ht="25" customHeight="1" spans="1:2">
      <c r="A889" s="42" t="s">
        <v>1014</v>
      </c>
      <c r="B889" s="37">
        <v>0</v>
      </c>
    </row>
    <row r="890" ht="25" customHeight="1" spans="1:2">
      <c r="A890" s="42" t="s">
        <v>1015</v>
      </c>
      <c r="B890" s="37">
        <v>0</v>
      </c>
    </row>
    <row r="891" ht="25" customHeight="1" spans="1:2">
      <c r="A891" s="42" t="s">
        <v>1016</v>
      </c>
      <c r="B891" s="37">
        <v>0</v>
      </c>
    </row>
    <row r="892" ht="25" customHeight="1" spans="1:2">
      <c r="A892" s="42" t="s">
        <v>1017</v>
      </c>
      <c r="B892" s="37">
        <v>0</v>
      </c>
    </row>
    <row r="893" ht="25" customHeight="1" spans="1:2">
      <c r="A893" s="42" t="s">
        <v>1018</v>
      </c>
      <c r="B893" s="37">
        <v>0</v>
      </c>
    </row>
    <row r="894" ht="25" customHeight="1" spans="1:2">
      <c r="A894" s="42" t="s">
        <v>1019</v>
      </c>
      <c r="B894" s="37">
        <v>4</v>
      </c>
    </row>
    <row r="895" ht="25" customHeight="1" spans="1:2">
      <c r="A895" s="42" t="s">
        <v>1020</v>
      </c>
      <c r="B895" s="37">
        <v>0</v>
      </c>
    </row>
    <row r="896" ht="25" customHeight="1" spans="1:2">
      <c r="A896" s="42" t="s">
        <v>989</v>
      </c>
      <c r="B896" s="37">
        <v>0</v>
      </c>
    </row>
    <row r="897" ht="25" customHeight="1" spans="1:2">
      <c r="A897" s="42" t="s">
        <v>1021</v>
      </c>
      <c r="B897" s="37">
        <v>2</v>
      </c>
    </row>
    <row r="898" ht="25" customHeight="1" spans="1:2">
      <c r="A898" s="41" t="s">
        <v>1022</v>
      </c>
      <c r="B898" s="37">
        <f>SUM(B899:B925)</f>
        <v>18223</v>
      </c>
    </row>
    <row r="899" ht="25" customHeight="1" spans="1:2">
      <c r="A899" s="42" t="s">
        <v>358</v>
      </c>
      <c r="B899" s="37">
        <v>211</v>
      </c>
    </row>
    <row r="900" ht="25" customHeight="1" spans="1:2">
      <c r="A900" s="42" t="s">
        <v>359</v>
      </c>
      <c r="B900" s="37">
        <v>0</v>
      </c>
    </row>
    <row r="901" ht="25" customHeight="1" spans="1:2">
      <c r="A901" s="42" t="s">
        <v>360</v>
      </c>
      <c r="B901" s="37">
        <v>97</v>
      </c>
    </row>
    <row r="902" ht="25" customHeight="1" spans="1:2">
      <c r="A902" s="42" t="s">
        <v>1023</v>
      </c>
      <c r="B902" s="37">
        <v>964</v>
      </c>
    </row>
    <row r="903" ht="25" customHeight="1" spans="1:2">
      <c r="A903" s="42" t="s">
        <v>1024</v>
      </c>
      <c r="B903" s="37">
        <v>351</v>
      </c>
    </row>
    <row r="904" ht="25" customHeight="1" spans="1:2">
      <c r="A904" s="42" t="s">
        <v>1025</v>
      </c>
      <c r="B904" s="37">
        <v>194</v>
      </c>
    </row>
    <row r="905" ht="25" customHeight="1" spans="1:2">
      <c r="A905" s="42" t="s">
        <v>1026</v>
      </c>
      <c r="B905" s="37">
        <v>0</v>
      </c>
    </row>
    <row r="906" ht="25" customHeight="1" spans="1:2">
      <c r="A906" s="42" t="s">
        <v>1027</v>
      </c>
      <c r="B906" s="37">
        <v>0</v>
      </c>
    </row>
    <row r="907" ht="25" customHeight="1" spans="1:2">
      <c r="A907" s="42" t="s">
        <v>1028</v>
      </c>
      <c r="B907" s="37">
        <v>0</v>
      </c>
    </row>
    <row r="908" ht="25" customHeight="1" spans="1:2">
      <c r="A908" s="42" t="s">
        <v>1029</v>
      </c>
      <c r="B908" s="37">
        <v>6</v>
      </c>
    </row>
    <row r="909" ht="25" customHeight="1" spans="1:2">
      <c r="A909" s="42" t="s">
        <v>1030</v>
      </c>
      <c r="B909" s="37">
        <v>12</v>
      </c>
    </row>
    <row r="910" ht="25" customHeight="1" spans="1:2">
      <c r="A910" s="42" t="s">
        <v>1031</v>
      </c>
      <c r="B910" s="37">
        <v>0</v>
      </c>
    </row>
    <row r="911" ht="25" customHeight="1" spans="1:2">
      <c r="A911" s="42" t="s">
        <v>1032</v>
      </c>
      <c r="B911" s="37">
        <v>0</v>
      </c>
    </row>
    <row r="912" ht="25" customHeight="1" spans="1:2">
      <c r="A912" s="42" t="s">
        <v>1033</v>
      </c>
      <c r="B912" s="37">
        <v>1150</v>
      </c>
    </row>
    <row r="913" ht="25" customHeight="1" spans="1:2">
      <c r="A913" s="42" t="s">
        <v>1034</v>
      </c>
      <c r="B913" s="37">
        <v>0</v>
      </c>
    </row>
    <row r="914" ht="25" customHeight="1" spans="1:2">
      <c r="A914" s="42" t="s">
        <v>1035</v>
      </c>
      <c r="B914" s="37">
        <v>1362</v>
      </c>
    </row>
    <row r="915" ht="25" customHeight="1" spans="1:2">
      <c r="A915" s="42" t="s">
        <v>1036</v>
      </c>
      <c r="B915" s="37">
        <v>0</v>
      </c>
    </row>
    <row r="916" ht="25" customHeight="1" spans="1:2">
      <c r="A916" s="42" t="s">
        <v>1037</v>
      </c>
      <c r="B916" s="37">
        <v>0</v>
      </c>
    </row>
    <row r="917" ht="25" customHeight="1" spans="1:2">
      <c r="A917" s="42" t="s">
        <v>1038</v>
      </c>
      <c r="B917" s="37">
        <v>1</v>
      </c>
    </row>
    <row r="918" ht="25" customHeight="1" spans="1:2">
      <c r="A918" s="42" t="s">
        <v>1039</v>
      </c>
      <c r="B918" s="37">
        <v>0</v>
      </c>
    </row>
    <row r="919" ht="25" customHeight="1" spans="1:2">
      <c r="A919" s="42" t="s">
        <v>1040</v>
      </c>
      <c r="B919" s="37">
        <v>0</v>
      </c>
    </row>
    <row r="920" ht="25" customHeight="1" spans="1:2">
      <c r="A920" s="42" t="s">
        <v>1016</v>
      </c>
      <c r="B920" s="37">
        <v>0</v>
      </c>
    </row>
    <row r="921" ht="25" customHeight="1" spans="1:2">
      <c r="A921" s="42" t="s">
        <v>1041</v>
      </c>
      <c r="B921" s="37">
        <v>0</v>
      </c>
    </row>
    <row r="922" ht="25" customHeight="1" spans="1:2">
      <c r="A922" s="42" t="s">
        <v>1042</v>
      </c>
      <c r="B922" s="37">
        <v>549</v>
      </c>
    </row>
    <row r="923" ht="25" customHeight="1" spans="1:2">
      <c r="A923" s="42" t="s">
        <v>1043</v>
      </c>
      <c r="B923" s="37">
        <v>0</v>
      </c>
    </row>
    <row r="924" ht="25" customHeight="1" spans="1:2">
      <c r="A924" s="42" t="s">
        <v>1044</v>
      </c>
      <c r="B924" s="37">
        <v>0</v>
      </c>
    </row>
    <row r="925" ht="25" customHeight="1" spans="1:2">
      <c r="A925" s="42" t="s">
        <v>1045</v>
      </c>
      <c r="B925" s="37">
        <v>13326</v>
      </c>
    </row>
    <row r="926" ht="25" customHeight="1" spans="1:2">
      <c r="A926" s="41" t="s">
        <v>1046</v>
      </c>
      <c r="B926" s="37">
        <f>SUM(B927:B936)</f>
        <v>1295</v>
      </c>
    </row>
    <row r="927" ht="25" customHeight="1" spans="1:2">
      <c r="A927" s="42" t="s">
        <v>358</v>
      </c>
      <c r="B927" s="37">
        <v>0</v>
      </c>
    </row>
    <row r="928" ht="25" customHeight="1" spans="1:2">
      <c r="A928" s="42" t="s">
        <v>359</v>
      </c>
      <c r="B928" s="37">
        <v>0</v>
      </c>
    </row>
    <row r="929" ht="25" customHeight="1" spans="1:2">
      <c r="A929" s="42" t="s">
        <v>360</v>
      </c>
      <c r="B929" s="37">
        <v>0</v>
      </c>
    </row>
    <row r="930" ht="25" customHeight="1" spans="1:2">
      <c r="A930" s="42" t="s">
        <v>1047</v>
      </c>
      <c r="B930" s="37">
        <v>184</v>
      </c>
    </row>
    <row r="931" ht="25" customHeight="1" spans="1:2">
      <c r="A931" s="42" t="s">
        <v>1048</v>
      </c>
      <c r="B931" s="37">
        <v>76</v>
      </c>
    </row>
    <row r="932" ht="25" customHeight="1" spans="1:2">
      <c r="A932" s="42" t="s">
        <v>1049</v>
      </c>
      <c r="B932" s="37">
        <v>111</v>
      </c>
    </row>
    <row r="933" ht="25" customHeight="1" spans="1:2">
      <c r="A933" s="42" t="s">
        <v>1050</v>
      </c>
      <c r="B933" s="37">
        <v>0</v>
      </c>
    </row>
    <row r="934" ht="25" customHeight="1" spans="1:2">
      <c r="A934" s="42" t="s">
        <v>1051</v>
      </c>
      <c r="B934" s="37">
        <v>0</v>
      </c>
    </row>
    <row r="935" ht="25" customHeight="1" spans="1:2">
      <c r="A935" s="42" t="s">
        <v>367</v>
      </c>
      <c r="B935" s="37">
        <v>6</v>
      </c>
    </row>
    <row r="936" ht="25" customHeight="1" spans="1:2">
      <c r="A936" s="42" t="s">
        <v>1052</v>
      </c>
      <c r="B936" s="37">
        <v>918</v>
      </c>
    </row>
    <row r="937" ht="25" customHeight="1" spans="1:2">
      <c r="A937" s="41" t="s">
        <v>1053</v>
      </c>
      <c r="B937" s="37">
        <f>SUM(B938:B943)</f>
        <v>4779</v>
      </c>
    </row>
    <row r="938" ht="25" customHeight="1" spans="1:2">
      <c r="A938" s="42" t="s">
        <v>1054</v>
      </c>
      <c r="B938" s="37">
        <v>1208</v>
      </c>
    </row>
    <row r="939" ht="25" customHeight="1" spans="1:2">
      <c r="A939" s="42" t="s">
        <v>1055</v>
      </c>
      <c r="B939" s="37">
        <v>0</v>
      </c>
    </row>
    <row r="940" ht="25" customHeight="1" spans="1:2">
      <c r="A940" s="42" t="s">
        <v>1056</v>
      </c>
      <c r="B940" s="37">
        <v>1726</v>
      </c>
    </row>
    <row r="941" ht="25" customHeight="1" spans="1:2">
      <c r="A941" s="42" t="s">
        <v>1057</v>
      </c>
      <c r="B941" s="37">
        <v>623</v>
      </c>
    </row>
    <row r="942" ht="25" customHeight="1" spans="1:2">
      <c r="A942" s="42" t="s">
        <v>1058</v>
      </c>
      <c r="B942" s="37">
        <v>1133</v>
      </c>
    </row>
    <row r="943" ht="25" customHeight="1" spans="1:2">
      <c r="A943" s="42" t="s">
        <v>1059</v>
      </c>
      <c r="B943" s="37">
        <v>89</v>
      </c>
    </row>
    <row r="944" ht="25" customHeight="1" spans="1:2">
      <c r="A944" s="41" t="s">
        <v>1060</v>
      </c>
      <c r="B944" s="37">
        <f>SUM(B945:B949)</f>
        <v>457</v>
      </c>
    </row>
    <row r="945" ht="25" customHeight="1" spans="1:2">
      <c r="A945" s="42" t="s">
        <v>1061</v>
      </c>
      <c r="B945" s="37">
        <v>0</v>
      </c>
    </row>
    <row r="946" ht="25" customHeight="1" spans="1:2">
      <c r="A946" s="42" t="s">
        <v>1062</v>
      </c>
      <c r="B946" s="37">
        <v>0</v>
      </c>
    </row>
    <row r="947" ht="25" customHeight="1" spans="1:2">
      <c r="A947" s="42" t="s">
        <v>1063</v>
      </c>
      <c r="B947" s="37">
        <v>445</v>
      </c>
    </row>
    <row r="948" ht="25" customHeight="1" spans="1:2">
      <c r="A948" s="42" t="s">
        <v>1064</v>
      </c>
      <c r="B948" s="37">
        <v>0</v>
      </c>
    </row>
    <row r="949" ht="25" customHeight="1" spans="1:2">
      <c r="A949" s="42" t="s">
        <v>1065</v>
      </c>
      <c r="B949" s="37">
        <v>12</v>
      </c>
    </row>
    <row r="950" ht="25" customHeight="1" spans="1:2">
      <c r="A950" s="41" t="s">
        <v>1066</v>
      </c>
      <c r="B950" s="37">
        <f>SUM(B951:B952)</f>
        <v>7308</v>
      </c>
    </row>
    <row r="951" ht="25" customHeight="1" spans="1:2">
      <c r="A951" s="42" t="s">
        <v>1067</v>
      </c>
      <c r="B951" s="37">
        <v>0</v>
      </c>
    </row>
    <row r="952" ht="25" customHeight="1" spans="1:2">
      <c r="A952" s="42" t="s">
        <v>1068</v>
      </c>
      <c r="B952" s="37">
        <v>7308</v>
      </c>
    </row>
    <row r="953" ht="25" customHeight="1" spans="1:2">
      <c r="A953" s="41" t="s">
        <v>1069</v>
      </c>
      <c r="B953" s="37">
        <f>B954+B955</f>
        <v>400</v>
      </c>
    </row>
    <row r="954" ht="25" customHeight="1" spans="1:2">
      <c r="A954" s="42" t="s">
        <v>1070</v>
      </c>
      <c r="B954" s="37">
        <v>0</v>
      </c>
    </row>
    <row r="955" ht="25" customHeight="1" spans="1:2">
      <c r="A955" s="42" t="s">
        <v>1071</v>
      </c>
      <c r="B955" s="37">
        <v>400</v>
      </c>
    </row>
    <row r="956" ht="25" customHeight="1" spans="1:2">
      <c r="A956" s="41" t="s">
        <v>244</v>
      </c>
      <c r="B956" s="37">
        <f>SUM(B957,B979,B989,B999,B1006,B1011)</f>
        <v>4344</v>
      </c>
    </row>
    <row r="957" ht="25" customHeight="1" spans="1:2">
      <c r="A957" s="41" t="s">
        <v>1072</v>
      </c>
      <c r="B957" s="37">
        <f>SUM(B958:B978)</f>
        <v>3365</v>
      </c>
    </row>
    <row r="958" ht="25" customHeight="1" spans="1:2">
      <c r="A958" s="42" t="s">
        <v>358</v>
      </c>
      <c r="B958" s="37">
        <v>231</v>
      </c>
    </row>
    <row r="959" ht="25" customHeight="1" spans="1:2">
      <c r="A959" s="42" t="s">
        <v>359</v>
      </c>
      <c r="B959" s="37">
        <v>111</v>
      </c>
    </row>
    <row r="960" ht="25" customHeight="1" spans="1:2">
      <c r="A960" s="42" t="s">
        <v>360</v>
      </c>
      <c r="B960" s="37">
        <v>1208</v>
      </c>
    </row>
    <row r="961" ht="25" customHeight="1" spans="1:2">
      <c r="A961" s="42" t="s">
        <v>1073</v>
      </c>
      <c r="B961" s="37">
        <v>0</v>
      </c>
    </row>
    <row r="962" ht="25" customHeight="1" spans="1:2">
      <c r="A962" s="42" t="s">
        <v>1074</v>
      </c>
      <c r="B962" s="37">
        <v>0</v>
      </c>
    </row>
    <row r="963" ht="25" customHeight="1" spans="1:2">
      <c r="A963" s="42" t="s">
        <v>1075</v>
      </c>
      <c r="B963" s="37">
        <v>0</v>
      </c>
    </row>
    <row r="964" ht="25" customHeight="1" spans="1:2">
      <c r="A964" s="42" t="s">
        <v>1076</v>
      </c>
      <c r="B964" s="37">
        <v>0</v>
      </c>
    </row>
    <row r="965" ht="25" customHeight="1" spans="1:2">
      <c r="A965" s="42" t="s">
        <v>1077</v>
      </c>
      <c r="B965" s="37">
        <v>0</v>
      </c>
    </row>
    <row r="966" ht="25" customHeight="1" spans="1:2">
      <c r="A966" s="42" t="s">
        <v>1078</v>
      </c>
      <c r="B966" s="37">
        <v>0</v>
      </c>
    </row>
    <row r="967" ht="25" customHeight="1" spans="1:2">
      <c r="A967" s="42" t="s">
        <v>1079</v>
      </c>
      <c r="B967" s="37">
        <v>0</v>
      </c>
    </row>
    <row r="968" ht="25" customHeight="1" spans="1:2">
      <c r="A968" s="42" t="s">
        <v>1080</v>
      </c>
      <c r="B968" s="37">
        <v>0</v>
      </c>
    </row>
    <row r="969" ht="25" customHeight="1" spans="1:2">
      <c r="A969" s="42" t="s">
        <v>1081</v>
      </c>
      <c r="B969" s="37">
        <v>0</v>
      </c>
    </row>
    <row r="970" ht="25" customHeight="1" spans="1:2">
      <c r="A970" s="42" t="s">
        <v>1082</v>
      </c>
      <c r="B970" s="37">
        <v>0</v>
      </c>
    </row>
    <row r="971" ht="25" customHeight="1" spans="1:2">
      <c r="A971" s="42" t="s">
        <v>1083</v>
      </c>
      <c r="B971" s="37">
        <v>0</v>
      </c>
    </row>
    <row r="972" ht="25" customHeight="1" spans="1:2">
      <c r="A972" s="42" t="s">
        <v>1084</v>
      </c>
      <c r="B972" s="37">
        <v>0</v>
      </c>
    </row>
    <row r="973" ht="25" customHeight="1" spans="1:2">
      <c r="A973" s="42" t="s">
        <v>1085</v>
      </c>
      <c r="B973" s="37">
        <v>0</v>
      </c>
    </row>
    <row r="974" ht="25" customHeight="1" spans="1:2">
      <c r="A974" s="42" t="s">
        <v>1086</v>
      </c>
      <c r="B974" s="37">
        <v>0</v>
      </c>
    </row>
    <row r="975" ht="25" customHeight="1" spans="1:2">
      <c r="A975" s="42" t="s">
        <v>1087</v>
      </c>
      <c r="B975" s="37">
        <v>0</v>
      </c>
    </row>
    <row r="976" ht="25" customHeight="1" spans="1:2">
      <c r="A976" s="42" t="s">
        <v>1088</v>
      </c>
      <c r="B976" s="37">
        <v>0</v>
      </c>
    </row>
    <row r="977" ht="25" customHeight="1" spans="1:2">
      <c r="A977" s="42" t="s">
        <v>1089</v>
      </c>
      <c r="B977" s="37">
        <v>0</v>
      </c>
    </row>
    <row r="978" ht="25" customHeight="1" spans="1:2">
      <c r="A978" s="42" t="s">
        <v>1090</v>
      </c>
      <c r="B978" s="37">
        <v>1815</v>
      </c>
    </row>
    <row r="979" ht="25" customHeight="1" spans="1:2">
      <c r="A979" s="41" t="s">
        <v>1091</v>
      </c>
      <c r="B979" s="37">
        <f>SUM(B980:B988)</f>
        <v>0</v>
      </c>
    </row>
    <row r="980" ht="25" customHeight="1" spans="1:2">
      <c r="A980" s="42" t="s">
        <v>358</v>
      </c>
      <c r="B980" s="37">
        <v>0</v>
      </c>
    </row>
    <row r="981" ht="25" customHeight="1" spans="1:2">
      <c r="A981" s="42" t="s">
        <v>359</v>
      </c>
      <c r="B981" s="37">
        <v>0</v>
      </c>
    </row>
    <row r="982" ht="25" customHeight="1" spans="1:2">
      <c r="A982" s="42" t="s">
        <v>360</v>
      </c>
      <c r="B982" s="37">
        <v>0</v>
      </c>
    </row>
    <row r="983" ht="25" customHeight="1" spans="1:2">
      <c r="A983" s="42" t="s">
        <v>1092</v>
      </c>
      <c r="B983" s="37">
        <v>0</v>
      </c>
    </row>
    <row r="984" ht="25" customHeight="1" spans="1:2">
      <c r="A984" s="42" t="s">
        <v>1093</v>
      </c>
      <c r="B984" s="37">
        <v>0</v>
      </c>
    </row>
    <row r="985" ht="25" customHeight="1" spans="1:2">
      <c r="A985" s="42" t="s">
        <v>1094</v>
      </c>
      <c r="B985" s="37">
        <v>0</v>
      </c>
    </row>
    <row r="986" ht="25" customHeight="1" spans="1:2">
      <c r="A986" s="42" t="s">
        <v>1095</v>
      </c>
      <c r="B986" s="37">
        <v>0</v>
      </c>
    </row>
    <row r="987" ht="25" customHeight="1" spans="1:2">
      <c r="A987" s="42" t="s">
        <v>1096</v>
      </c>
      <c r="B987" s="37">
        <v>0</v>
      </c>
    </row>
    <row r="988" ht="25" customHeight="1" spans="1:2">
      <c r="A988" s="42" t="s">
        <v>1097</v>
      </c>
      <c r="B988" s="37">
        <v>0</v>
      </c>
    </row>
    <row r="989" ht="25" customHeight="1" spans="1:2">
      <c r="A989" s="41" t="s">
        <v>1098</v>
      </c>
      <c r="B989" s="37">
        <f>SUM(B990:B998)</f>
        <v>0</v>
      </c>
    </row>
    <row r="990" ht="25" customHeight="1" spans="1:2">
      <c r="A990" s="42" t="s">
        <v>358</v>
      </c>
      <c r="B990" s="37">
        <v>0</v>
      </c>
    </row>
    <row r="991" ht="25" customHeight="1" spans="1:2">
      <c r="A991" s="42" t="s">
        <v>359</v>
      </c>
      <c r="B991" s="37">
        <v>0</v>
      </c>
    </row>
    <row r="992" ht="25" customHeight="1" spans="1:2">
      <c r="A992" s="42" t="s">
        <v>360</v>
      </c>
      <c r="B992" s="37">
        <v>0</v>
      </c>
    </row>
    <row r="993" ht="25" customHeight="1" spans="1:2">
      <c r="A993" s="42" t="s">
        <v>1099</v>
      </c>
      <c r="B993" s="37">
        <v>0</v>
      </c>
    </row>
    <row r="994" ht="25" customHeight="1" spans="1:2">
      <c r="A994" s="42" t="s">
        <v>1100</v>
      </c>
      <c r="B994" s="37">
        <v>0</v>
      </c>
    </row>
    <row r="995" ht="25" customHeight="1" spans="1:2">
      <c r="A995" s="42" t="s">
        <v>1101</v>
      </c>
      <c r="B995" s="37">
        <v>0</v>
      </c>
    </row>
    <row r="996" ht="25" customHeight="1" spans="1:2">
      <c r="A996" s="42" t="s">
        <v>1102</v>
      </c>
      <c r="B996" s="37">
        <v>0</v>
      </c>
    </row>
    <row r="997" ht="25" customHeight="1" spans="1:2">
      <c r="A997" s="42" t="s">
        <v>1103</v>
      </c>
      <c r="B997" s="37">
        <v>0</v>
      </c>
    </row>
    <row r="998" ht="25" customHeight="1" spans="1:2">
      <c r="A998" s="42" t="s">
        <v>1104</v>
      </c>
      <c r="B998" s="37">
        <v>0</v>
      </c>
    </row>
    <row r="999" ht="25" customHeight="1" spans="1:2">
      <c r="A999" s="41" t="s">
        <v>1105</v>
      </c>
      <c r="B999" s="37">
        <f>SUM(B1000:B1005)</f>
        <v>0</v>
      </c>
    </row>
    <row r="1000" ht="25" customHeight="1" spans="1:2">
      <c r="A1000" s="42" t="s">
        <v>358</v>
      </c>
      <c r="B1000" s="37">
        <v>0</v>
      </c>
    </row>
    <row r="1001" ht="25" customHeight="1" spans="1:2">
      <c r="A1001" s="42" t="s">
        <v>359</v>
      </c>
      <c r="B1001" s="37">
        <v>0</v>
      </c>
    </row>
    <row r="1002" ht="25" customHeight="1" spans="1:2">
      <c r="A1002" s="42" t="s">
        <v>360</v>
      </c>
      <c r="B1002" s="37">
        <v>0</v>
      </c>
    </row>
    <row r="1003" ht="25" customHeight="1" spans="1:2">
      <c r="A1003" s="42" t="s">
        <v>1096</v>
      </c>
      <c r="B1003" s="37">
        <v>0</v>
      </c>
    </row>
    <row r="1004" ht="25" customHeight="1" spans="1:2">
      <c r="A1004" s="42" t="s">
        <v>1106</v>
      </c>
      <c r="B1004" s="37">
        <v>0</v>
      </c>
    </row>
    <row r="1005" ht="25" customHeight="1" spans="1:2">
      <c r="A1005" s="42" t="s">
        <v>1107</v>
      </c>
      <c r="B1005" s="37">
        <v>0</v>
      </c>
    </row>
    <row r="1006" ht="25" customHeight="1" spans="1:2">
      <c r="A1006" s="41" t="s">
        <v>1108</v>
      </c>
      <c r="B1006" s="37">
        <f>SUM(B1007:B1010)</f>
        <v>690</v>
      </c>
    </row>
    <row r="1007" ht="25" customHeight="1" spans="1:2">
      <c r="A1007" s="42" t="s">
        <v>1109</v>
      </c>
      <c r="B1007" s="37">
        <v>32</v>
      </c>
    </row>
    <row r="1008" ht="25" customHeight="1" spans="1:2">
      <c r="A1008" s="42" t="s">
        <v>1110</v>
      </c>
      <c r="B1008" s="37">
        <v>658</v>
      </c>
    </row>
    <row r="1009" ht="25" customHeight="1" spans="1:2">
      <c r="A1009" s="42" t="s">
        <v>1111</v>
      </c>
      <c r="B1009" s="37">
        <v>0</v>
      </c>
    </row>
    <row r="1010" ht="25" customHeight="1" spans="1:2">
      <c r="A1010" s="42" t="s">
        <v>1112</v>
      </c>
      <c r="B1010" s="37">
        <v>0</v>
      </c>
    </row>
    <row r="1011" ht="25" customHeight="1" spans="1:2">
      <c r="A1011" s="41" t="s">
        <v>1113</v>
      </c>
      <c r="B1011" s="37">
        <f>SUM(B1012:B1013)</f>
        <v>289</v>
      </c>
    </row>
    <row r="1012" ht="25" customHeight="1" spans="1:2">
      <c r="A1012" s="42" t="s">
        <v>1114</v>
      </c>
      <c r="B1012" s="37">
        <v>0</v>
      </c>
    </row>
    <row r="1013" ht="25" customHeight="1" spans="1:2">
      <c r="A1013" s="42" t="s">
        <v>1115</v>
      </c>
      <c r="B1013" s="37">
        <v>289</v>
      </c>
    </row>
    <row r="1014" ht="25" customHeight="1" spans="1:2">
      <c r="A1014" s="41" t="s">
        <v>245</v>
      </c>
      <c r="B1014" s="37">
        <f>SUM(B1015,B1025,B1041,B1046,B1057,B1064,B1072)</f>
        <v>7120</v>
      </c>
    </row>
    <row r="1015" ht="25" customHeight="1" spans="1:2">
      <c r="A1015" s="41" t="s">
        <v>1116</v>
      </c>
      <c r="B1015" s="37">
        <f>SUM(B1016:B1024)</f>
        <v>0</v>
      </c>
    </row>
    <row r="1016" ht="25" customHeight="1" spans="1:2">
      <c r="A1016" s="42" t="s">
        <v>358</v>
      </c>
      <c r="B1016" s="37">
        <v>0</v>
      </c>
    </row>
    <row r="1017" ht="25" customHeight="1" spans="1:2">
      <c r="A1017" s="42" t="s">
        <v>359</v>
      </c>
      <c r="B1017" s="37">
        <v>0</v>
      </c>
    </row>
    <row r="1018" ht="25" customHeight="1" spans="1:2">
      <c r="A1018" s="42" t="s">
        <v>360</v>
      </c>
      <c r="B1018" s="37">
        <v>0</v>
      </c>
    </row>
    <row r="1019" ht="25" customHeight="1" spans="1:2">
      <c r="A1019" s="42" t="s">
        <v>1117</v>
      </c>
      <c r="B1019" s="37">
        <v>0</v>
      </c>
    </row>
    <row r="1020" ht="25" customHeight="1" spans="1:2">
      <c r="A1020" s="42" t="s">
        <v>1118</v>
      </c>
      <c r="B1020" s="37">
        <v>0</v>
      </c>
    </row>
    <row r="1021" ht="25" customHeight="1" spans="1:2">
      <c r="A1021" s="42" t="s">
        <v>1119</v>
      </c>
      <c r="B1021" s="37">
        <v>0</v>
      </c>
    </row>
    <row r="1022" ht="25" customHeight="1" spans="1:2">
      <c r="A1022" s="42" t="s">
        <v>1120</v>
      </c>
      <c r="B1022" s="37">
        <v>0</v>
      </c>
    </row>
    <row r="1023" ht="25" customHeight="1" spans="1:2">
      <c r="A1023" s="42" t="s">
        <v>1121</v>
      </c>
      <c r="B1023" s="37">
        <v>0</v>
      </c>
    </row>
    <row r="1024" ht="25" customHeight="1" spans="1:2">
      <c r="A1024" s="42" t="s">
        <v>1122</v>
      </c>
      <c r="B1024" s="37">
        <v>0</v>
      </c>
    </row>
    <row r="1025" ht="25" customHeight="1" spans="1:2">
      <c r="A1025" s="41" t="s">
        <v>1123</v>
      </c>
      <c r="B1025" s="37">
        <f>SUM(B1026:B1040)</f>
        <v>0</v>
      </c>
    </row>
    <row r="1026" ht="25" customHeight="1" spans="1:2">
      <c r="A1026" s="42" t="s">
        <v>358</v>
      </c>
      <c r="B1026" s="37">
        <v>0</v>
      </c>
    </row>
    <row r="1027" ht="25" customHeight="1" spans="1:2">
      <c r="A1027" s="42" t="s">
        <v>359</v>
      </c>
      <c r="B1027" s="37">
        <v>0</v>
      </c>
    </row>
    <row r="1028" ht="25" customHeight="1" spans="1:2">
      <c r="A1028" s="42" t="s">
        <v>360</v>
      </c>
      <c r="B1028" s="37">
        <v>0</v>
      </c>
    </row>
    <row r="1029" ht="25" customHeight="1" spans="1:2">
      <c r="A1029" s="42" t="s">
        <v>1124</v>
      </c>
      <c r="B1029" s="37">
        <v>0</v>
      </c>
    </row>
    <row r="1030" ht="25" customHeight="1" spans="1:2">
      <c r="A1030" s="42" t="s">
        <v>1125</v>
      </c>
      <c r="B1030" s="37">
        <v>0</v>
      </c>
    </row>
    <row r="1031" ht="25" customHeight="1" spans="1:2">
      <c r="A1031" s="42" t="s">
        <v>1126</v>
      </c>
      <c r="B1031" s="37">
        <v>0</v>
      </c>
    </row>
    <row r="1032" ht="25" customHeight="1" spans="1:2">
      <c r="A1032" s="42" t="s">
        <v>1127</v>
      </c>
      <c r="B1032" s="37">
        <v>0</v>
      </c>
    </row>
    <row r="1033" ht="25" customHeight="1" spans="1:2">
      <c r="A1033" s="42" t="s">
        <v>1128</v>
      </c>
      <c r="B1033" s="37">
        <v>0</v>
      </c>
    </row>
    <row r="1034" ht="25" customHeight="1" spans="1:2">
      <c r="A1034" s="42" t="s">
        <v>1129</v>
      </c>
      <c r="B1034" s="37">
        <v>0</v>
      </c>
    </row>
    <row r="1035" ht="25" customHeight="1" spans="1:2">
      <c r="A1035" s="42" t="s">
        <v>1130</v>
      </c>
      <c r="B1035" s="37">
        <v>0</v>
      </c>
    </row>
    <row r="1036" ht="25" customHeight="1" spans="1:2">
      <c r="A1036" s="42" t="s">
        <v>1131</v>
      </c>
      <c r="B1036" s="37">
        <v>0</v>
      </c>
    </row>
    <row r="1037" ht="25" customHeight="1" spans="1:2">
      <c r="A1037" s="42" t="s">
        <v>1132</v>
      </c>
      <c r="B1037" s="37">
        <v>0</v>
      </c>
    </row>
    <row r="1038" ht="25" customHeight="1" spans="1:2">
      <c r="A1038" s="42" t="s">
        <v>1133</v>
      </c>
      <c r="B1038" s="37">
        <v>0</v>
      </c>
    </row>
    <row r="1039" ht="25" customHeight="1" spans="1:2">
      <c r="A1039" s="42" t="s">
        <v>1134</v>
      </c>
      <c r="B1039" s="37">
        <v>0</v>
      </c>
    </row>
    <row r="1040" ht="25" customHeight="1" spans="1:2">
      <c r="A1040" s="42" t="s">
        <v>1135</v>
      </c>
      <c r="B1040" s="37">
        <v>0</v>
      </c>
    </row>
    <row r="1041" ht="25" customHeight="1" spans="1:2">
      <c r="A1041" s="41" t="s">
        <v>1136</v>
      </c>
      <c r="B1041" s="37">
        <f>SUM(B1042:B1045)</f>
        <v>0</v>
      </c>
    </row>
    <row r="1042" ht="25" customHeight="1" spans="1:2">
      <c r="A1042" s="42" t="s">
        <v>358</v>
      </c>
      <c r="B1042" s="37">
        <v>0</v>
      </c>
    </row>
    <row r="1043" ht="25" customHeight="1" spans="1:2">
      <c r="A1043" s="42" t="s">
        <v>359</v>
      </c>
      <c r="B1043" s="37">
        <v>0</v>
      </c>
    </row>
    <row r="1044" ht="25" customHeight="1" spans="1:2">
      <c r="A1044" s="42" t="s">
        <v>360</v>
      </c>
      <c r="B1044" s="37">
        <v>0</v>
      </c>
    </row>
    <row r="1045" ht="25" customHeight="1" spans="1:2">
      <c r="A1045" s="42" t="s">
        <v>1137</v>
      </c>
      <c r="B1045" s="37">
        <v>0</v>
      </c>
    </row>
    <row r="1046" ht="25" customHeight="1" spans="1:2">
      <c r="A1046" s="41" t="s">
        <v>1138</v>
      </c>
      <c r="B1046" s="37">
        <f>SUM(B1047:B1056)</f>
        <v>189</v>
      </c>
    </row>
    <row r="1047" ht="25" customHeight="1" spans="1:2">
      <c r="A1047" s="42" t="s">
        <v>358</v>
      </c>
      <c r="B1047" s="37">
        <v>173</v>
      </c>
    </row>
    <row r="1048" ht="25" customHeight="1" spans="1:2">
      <c r="A1048" s="42" t="s">
        <v>359</v>
      </c>
      <c r="B1048" s="37">
        <v>0</v>
      </c>
    </row>
    <row r="1049" ht="25" customHeight="1" spans="1:2">
      <c r="A1049" s="42" t="s">
        <v>360</v>
      </c>
      <c r="B1049" s="37">
        <v>0</v>
      </c>
    </row>
    <row r="1050" ht="25" customHeight="1" spans="1:2">
      <c r="A1050" s="42" t="s">
        <v>1139</v>
      </c>
      <c r="B1050" s="37">
        <v>0</v>
      </c>
    </row>
    <row r="1051" ht="25" customHeight="1" spans="1:2">
      <c r="A1051" s="42" t="s">
        <v>1140</v>
      </c>
      <c r="B1051" s="37">
        <v>0</v>
      </c>
    </row>
    <row r="1052" ht="25" customHeight="1" spans="1:2">
      <c r="A1052" s="42" t="s">
        <v>1141</v>
      </c>
      <c r="B1052" s="37">
        <v>0</v>
      </c>
    </row>
    <row r="1053" ht="25" customHeight="1" spans="1:2">
      <c r="A1053" s="42" t="s">
        <v>1142</v>
      </c>
      <c r="B1053" s="37">
        <v>0</v>
      </c>
    </row>
    <row r="1054" ht="25" customHeight="1" spans="1:2">
      <c r="A1054" s="42" t="s">
        <v>1143</v>
      </c>
      <c r="B1054" s="37">
        <v>0</v>
      </c>
    </row>
    <row r="1055" ht="25" customHeight="1" spans="1:2">
      <c r="A1055" s="42" t="s">
        <v>367</v>
      </c>
      <c r="B1055" s="37">
        <v>0</v>
      </c>
    </row>
    <row r="1056" ht="25" customHeight="1" spans="1:2">
      <c r="A1056" s="42" t="s">
        <v>1144</v>
      </c>
      <c r="B1056" s="37">
        <v>16</v>
      </c>
    </row>
    <row r="1057" ht="25" customHeight="1" spans="1:2">
      <c r="A1057" s="41" t="s">
        <v>1145</v>
      </c>
      <c r="B1057" s="37">
        <f>SUM(B1058:B1063)</f>
        <v>0</v>
      </c>
    </row>
    <row r="1058" ht="25" customHeight="1" spans="1:2">
      <c r="A1058" s="42" t="s">
        <v>358</v>
      </c>
      <c r="B1058" s="37">
        <v>0</v>
      </c>
    </row>
    <row r="1059" ht="25" customHeight="1" spans="1:2">
      <c r="A1059" s="42" t="s">
        <v>359</v>
      </c>
      <c r="B1059" s="37">
        <v>0</v>
      </c>
    </row>
    <row r="1060" ht="25" customHeight="1" spans="1:2">
      <c r="A1060" s="42" t="s">
        <v>360</v>
      </c>
      <c r="B1060" s="37">
        <v>0</v>
      </c>
    </row>
    <row r="1061" ht="25" customHeight="1" spans="1:2">
      <c r="A1061" s="42" t="s">
        <v>1146</v>
      </c>
      <c r="B1061" s="37">
        <v>0</v>
      </c>
    </row>
    <row r="1062" ht="25" customHeight="1" spans="1:2">
      <c r="A1062" s="42" t="s">
        <v>1147</v>
      </c>
      <c r="B1062" s="37">
        <v>0</v>
      </c>
    </row>
    <row r="1063" ht="25" customHeight="1" spans="1:2">
      <c r="A1063" s="42" t="s">
        <v>1148</v>
      </c>
      <c r="B1063" s="37">
        <v>0</v>
      </c>
    </row>
    <row r="1064" ht="25" customHeight="1" spans="1:2">
      <c r="A1064" s="41" t="s">
        <v>1149</v>
      </c>
      <c r="B1064" s="37">
        <f>SUM(B1065:B1071)</f>
        <v>6751</v>
      </c>
    </row>
    <row r="1065" ht="25" customHeight="1" spans="1:2">
      <c r="A1065" s="42" t="s">
        <v>358</v>
      </c>
      <c r="B1065" s="37">
        <v>0</v>
      </c>
    </row>
    <row r="1066" ht="25" customHeight="1" spans="1:2">
      <c r="A1066" s="42" t="s">
        <v>359</v>
      </c>
      <c r="B1066" s="37">
        <v>0</v>
      </c>
    </row>
    <row r="1067" ht="25" customHeight="1" spans="1:2">
      <c r="A1067" s="42" t="s">
        <v>360</v>
      </c>
      <c r="B1067" s="37">
        <v>0</v>
      </c>
    </row>
    <row r="1068" ht="25" customHeight="1" spans="1:2">
      <c r="A1068" s="42" t="s">
        <v>1150</v>
      </c>
      <c r="B1068" s="37">
        <v>0</v>
      </c>
    </row>
    <row r="1069" ht="25" customHeight="1" spans="1:2">
      <c r="A1069" s="42" t="s">
        <v>1151</v>
      </c>
      <c r="B1069" s="37">
        <v>10</v>
      </c>
    </row>
    <row r="1070" ht="25" customHeight="1" spans="1:2">
      <c r="A1070" s="42" t="s">
        <v>1152</v>
      </c>
      <c r="B1070" s="37">
        <v>0</v>
      </c>
    </row>
    <row r="1071" ht="25" customHeight="1" spans="1:2">
      <c r="A1071" s="42" t="s">
        <v>1153</v>
      </c>
      <c r="B1071" s="37">
        <v>6741</v>
      </c>
    </row>
    <row r="1072" ht="25" customHeight="1" spans="1:2">
      <c r="A1072" s="41" t="s">
        <v>1154</v>
      </c>
      <c r="B1072" s="37">
        <f>SUM(B1073:B1077)</f>
        <v>180</v>
      </c>
    </row>
    <row r="1073" ht="25" customHeight="1" spans="1:2">
      <c r="A1073" s="42" t="s">
        <v>1155</v>
      </c>
      <c r="B1073" s="37">
        <v>0</v>
      </c>
    </row>
    <row r="1074" ht="25" customHeight="1" spans="1:2">
      <c r="A1074" s="42" t="s">
        <v>1156</v>
      </c>
      <c r="B1074" s="37">
        <v>0</v>
      </c>
    </row>
    <row r="1075" ht="25" customHeight="1" spans="1:2">
      <c r="A1075" s="42" t="s">
        <v>1157</v>
      </c>
      <c r="B1075" s="37">
        <v>0</v>
      </c>
    </row>
    <row r="1076" ht="25" customHeight="1" spans="1:2">
      <c r="A1076" s="42" t="s">
        <v>1158</v>
      </c>
      <c r="B1076" s="37">
        <v>0</v>
      </c>
    </row>
    <row r="1077" ht="25" customHeight="1" spans="1:2">
      <c r="A1077" s="42" t="s">
        <v>1159</v>
      </c>
      <c r="B1077" s="37">
        <v>180</v>
      </c>
    </row>
    <row r="1078" ht="25" customHeight="1" spans="1:2">
      <c r="A1078" s="41" t="s">
        <v>1160</v>
      </c>
      <c r="B1078" s="37">
        <f>SUM(B1079,B1089,B1095)</f>
        <v>968</v>
      </c>
    </row>
    <row r="1079" ht="25" customHeight="1" spans="1:2">
      <c r="A1079" s="41" t="s">
        <v>1161</v>
      </c>
      <c r="B1079" s="37">
        <f>SUM(B1080:B1088)</f>
        <v>924</v>
      </c>
    </row>
    <row r="1080" ht="25" customHeight="1" spans="1:2">
      <c r="A1080" s="42" t="s">
        <v>358</v>
      </c>
      <c r="B1080" s="37">
        <v>123</v>
      </c>
    </row>
    <row r="1081" ht="25" customHeight="1" spans="1:2">
      <c r="A1081" s="42" t="s">
        <v>359</v>
      </c>
      <c r="B1081" s="37">
        <v>0</v>
      </c>
    </row>
    <row r="1082" ht="25" customHeight="1" spans="1:2">
      <c r="A1082" s="42" t="s">
        <v>360</v>
      </c>
      <c r="B1082" s="37">
        <v>0</v>
      </c>
    </row>
    <row r="1083" ht="25" customHeight="1" spans="1:2">
      <c r="A1083" s="42" t="s">
        <v>1162</v>
      </c>
      <c r="B1083" s="37">
        <v>0</v>
      </c>
    </row>
    <row r="1084" ht="25" customHeight="1" spans="1:2">
      <c r="A1084" s="42" t="s">
        <v>1163</v>
      </c>
      <c r="B1084" s="37">
        <v>0</v>
      </c>
    </row>
    <row r="1085" ht="25" customHeight="1" spans="1:2">
      <c r="A1085" s="42" t="s">
        <v>1164</v>
      </c>
      <c r="B1085" s="37">
        <v>0</v>
      </c>
    </row>
    <row r="1086" ht="25" customHeight="1" spans="1:2">
      <c r="A1086" s="42" t="s">
        <v>1165</v>
      </c>
      <c r="B1086" s="37">
        <v>0</v>
      </c>
    </row>
    <row r="1087" ht="25" customHeight="1" spans="1:2">
      <c r="A1087" s="42" t="s">
        <v>367</v>
      </c>
      <c r="B1087" s="37">
        <v>0</v>
      </c>
    </row>
    <row r="1088" ht="25" customHeight="1" spans="1:2">
      <c r="A1088" s="42" t="s">
        <v>1166</v>
      </c>
      <c r="B1088" s="37">
        <v>801</v>
      </c>
    </row>
    <row r="1089" ht="25" customHeight="1" spans="1:2">
      <c r="A1089" s="41" t="s">
        <v>1167</v>
      </c>
      <c r="B1089" s="37">
        <f>SUM(B1090:B1094)</f>
        <v>44</v>
      </c>
    </row>
    <row r="1090" ht="25" customHeight="1" spans="1:2">
      <c r="A1090" s="42" t="s">
        <v>358</v>
      </c>
      <c r="B1090" s="37">
        <v>0</v>
      </c>
    </row>
    <row r="1091" ht="25" customHeight="1" spans="1:2">
      <c r="A1091" s="42" t="s">
        <v>359</v>
      </c>
      <c r="B1091" s="37">
        <v>0</v>
      </c>
    </row>
    <row r="1092" ht="25" customHeight="1" spans="1:2">
      <c r="A1092" s="42" t="s">
        <v>360</v>
      </c>
      <c r="B1092" s="37">
        <v>0</v>
      </c>
    </row>
    <row r="1093" ht="25" customHeight="1" spans="1:2">
      <c r="A1093" s="42" t="s">
        <v>1168</v>
      </c>
      <c r="B1093" s="37">
        <v>0</v>
      </c>
    </row>
    <row r="1094" ht="25" customHeight="1" spans="1:2">
      <c r="A1094" s="42" t="s">
        <v>1169</v>
      </c>
      <c r="B1094" s="37">
        <v>44</v>
      </c>
    </row>
    <row r="1095" ht="25" customHeight="1" spans="1:2">
      <c r="A1095" s="41" t="s">
        <v>1170</v>
      </c>
      <c r="B1095" s="37">
        <f>SUM(B1096:B1097)</f>
        <v>0</v>
      </c>
    </row>
    <row r="1096" ht="25" customHeight="1" spans="1:2">
      <c r="A1096" s="42" t="s">
        <v>1171</v>
      </c>
      <c r="B1096" s="37">
        <v>0</v>
      </c>
    </row>
    <row r="1097" ht="25" customHeight="1" spans="1:2">
      <c r="A1097" s="42" t="s">
        <v>1172</v>
      </c>
      <c r="B1097" s="37">
        <v>0</v>
      </c>
    </row>
    <row r="1098" ht="25" customHeight="1" spans="1:2">
      <c r="A1098" s="41" t="s">
        <v>1173</v>
      </c>
      <c r="B1098" s="37">
        <f>SUM(B1099,B1106,B1116,B1122,B1125)</f>
        <v>200</v>
      </c>
    </row>
    <row r="1099" ht="25" customHeight="1" spans="1:2">
      <c r="A1099" s="41" t="s">
        <v>1174</v>
      </c>
      <c r="B1099" s="37">
        <f>SUM(B1100:B1105)</f>
        <v>0</v>
      </c>
    </row>
    <row r="1100" ht="25" customHeight="1" spans="1:2">
      <c r="A1100" s="42" t="s">
        <v>358</v>
      </c>
      <c r="B1100" s="37">
        <v>0</v>
      </c>
    </row>
    <row r="1101" ht="25" customHeight="1" spans="1:2">
      <c r="A1101" s="42" t="s">
        <v>359</v>
      </c>
      <c r="B1101" s="37">
        <v>0</v>
      </c>
    </row>
    <row r="1102" ht="25" customHeight="1" spans="1:2">
      <c r="A1102" s="42" t="s">
        <v>360</v>
      </c>
      <c r="B1102" s="37">
        <v>0</v>
      </c>
    </row>
    <row r="1103" ht="25" customHeight="1" spans="1:2">
      <c r="A1103" s="42" t="s">
        <v>1175</v>
      </c>
      <c r="B1103" s="37">
        <v>0</v>
      </c>
    </row>
    <row r="1104" ht="25" customHeight="1" spans="1:2">
      <c r="A1104" s="42" t="s">
        <v>367</v>
      </c>
      <c r="B1104" s="37">
        <v>0</v>
      </c>
    </row>
    <row r="1105" ht="25" customHeight="1" spans="1:2">
      <c r="A1105" s="42" t="s">
        <v>1176</v>
      </c>
      <c r="B1105" s="37">
        <v>0</v>
      </c>
    </row>
    <row r="1106" ht="25" customHeight="1" spans="1:2">
      <c r="A1106" s="41" t="s">
        <v>1177</v>
      </c>
      <c r="B1106" s="37">
        <f>SUM(B1107:B1115)</f>
        <v>0</v>
      </c>
    </row>
    <row r="1107" ht="25" customHeight="1" spans="1:2">
      <c r="A1107" s="42" t="s">
        <v>1178</v>
      </c>
      <c r="B1107" s="37">
        <v>0</v>
      </c>
    </row>
    <row r="1108" ht="25" customHeight="1" spans="1:2">
      <c r="A1108" s="42" t="s">
        <v>1179</v>
      </c>
      <c r="B1108" s="37">
        <v>0</v>
      </c>
    </row>
    <row r="1109" ht="25" customHeight="1" spans="1:2">
      <c r="A1109" s="42" t="s">
        <v>1180</v>
      </c>
      <c r="B1109" s="37">
        <v>0</v>
      </c>
    </row>
    <row r="1110" ht="25" customHeight="1" spans="1:2">
      <c r="A1110" s="42" t="s">
        <v>1181</v>
      </c>
      <c r="B1110" s="37">
        <v>0</v>
      </c>
    </row>
    <row r="1111" ht="25" customHeight="1" spans="1:2">
      <c r="A1111" s="42" t="s">
        <v>1182</v>
      </c>
      <c r="B1111" s="37">
        <v>0</v>
      </c>
    </row>
    <row r="1112" ht="25" customHeight="1" spans="1:2">
      <c r="A1112" s="42" t="s">
        <v>1183</v>
      </c>
      <c r="B1112" s="37">
        <v>0</v>
      </c>
    </row>
    <row r="1113" ht="25" customHeight="1" spans="1:2">
      <c r="A1113" s="42" t="s">
        <v>1184</v>
      </c>
      <c r="B1113" s="37">
        <v>0</v>
      </c>
    </row>
    <row r="1114" ht="25" customHeight="1" spans="1:2">
      <c r="A1114" s="42" t="s">
        <v>1185</v>
      </c>
      <c r="B1114" s="37">
        <v>0</v>
      </c>
    </row>
    <row r="1115" ht="25" customHeight="1" spans="1:2">
      <c r="A1115" s="42" t="s">
        <v>1186</v>
      </c>
      <c r="B1115" s="37">
        <v>0</v>
      </c>
    </row>
    <row r="1116" ht="25" customHeight="1" spans="1:2">
      <c r="A1116" s="41" t="s">
        <v>1187</v>
      </c>
      <c r="B1116" s="37">
        <f>SUM(B1117:B1121)</f>
        <v>0</v>
      </c>
    </row>
    <row r="1117" ht="25" customHeight="1" spans="1:2">
      <c r="A1117" s="42" t="s">
        <v>1188</v>
      </c>
      <c r="B1117" s="37">
        <v>0</v>
      </c>
    </row>
    <row r="1118" ht="25" customHeight="1" spans="1:2">
      <c r="A1118" s="42" t="s">
        <v>1189</v>
      </c>
      <c r="B1118" s="37">
        <v>0</v>
      </c>
    </row>
    <row r="1119" ht="25" customHeight="1" spans="1:2">
      <c r="A1119" s="42" t="s">
        <v>1190</v>
      </c>
      <c r="B1119" s="37">
        <v>0</v>
      </c>
    </row>
    <row r="1120" ht="25" customHeight="1" spans="1:2">
      <c r="A1120" s="42" t="s">
        <v>1191</v>
      </c>
      <c r="B1120" s="37">
        <v>0</v>
      </c>
    </row>
    <row r="1121" ht="25" customHeight="1" spans="1:2">
      <c r="A1121" s="42" t="s">
        <v>1192</v>
      </c>
      <c r="B1121" s="37">
        <v>0</v>
      </c>
    </row>
    <row r="1122" ht="25" customHeight="1" spans="1:2">
      <c r="A1122" s="41" t="s">
        <v>1193</v>
      </c>
      <c r="B1122" s="37">
        <f>SUM(B1123:B1124)</f>
        <v>0</v>
      </c>
    </row>
    <row r="1123" ht="25" customHeight="1" spans="1:2">
      <c r="A1123" s="42" t="s">
        <v>1194</v>
      </c>
      <c r="B1123" s="37">
        <v>0</v>
      </c>
    </row>
    <row r="1124" ht="25" customHeight="1" spans="1:2">
      <c r="A1124" s="42" t="s">
        <v>1195</v>
      </c>
      <c r="B1124" s="37">
        <v>0</v>
      </c>
    </row>
    <row r="1125" ht="25" customHeight="1" spans="1:2">
      <c r="A1125" s="41" t="s">
        <v>1196</v>
      </c>
      <c r="B1125" s="37">
        <f>SUM(B1126:B1127)</f>
        <v>200</v>
      </c>
    </row>
    <row r="1126" ht="25" customHeight="1" spans="1:2">
      <c r="A1126" s="42" t="s">
        <v>1197</v>
      </c>
      <c r="B1126" s="37">
        <v>0</v>
      </c>
    </row>
    <row r="1127" ht="25" customHeight="1" spans="1:2">
      <c r="A1127" s="42" t="s">
        <v>1198</v>
      </c>
      <c r="B1127" s="37">
        <v>200</v>
      </c>
    </row>
    <row r="1128" ht="25" customHeight="1" spans="1:2">
      <c r="A1128" s="41" t="s">
        <v>1199</v>
      </c>
      <c r="B1128" s="37">
        <f>SUM(B1129:B1137)</f>
        <v>0</v>
      </c>
    </row>
    <row r="1129" ht="25" customHeight="1" spans="1:2">
      <c r="A1129" s="41" t="s">
        <v>1200</v>
      </c>
      <c r="B1129" s="37">
        <v>0</v>
      </c>
    </row>
    <row r="1130" ht="25" customHeight="1" spans="1:2">
      <c r="A1130" s="41" t="s">
        <v>1201</v>
      </c>
      <c r="B1130" s="37">
        <v>0</v>
      </c>
    </row>
    <row r="1131" ht="25" customHeight="1" spans="1:2">
      <c r="A1131" s="41" t="s">
        <v>1202</v>
      </c>
      <c r="B1131" s="37">
        <v>0</v>
      </c>
    </row>
    <row r="1132" ht="25" customHeight="1" spans="1:2">
      <c r="A1132" s="41" t="s">
        <v>1203</v>
      </c>
      <c r="B1132" s="37">
        <v>0</v>
      </c>
    </row>
    <row r="1133" ht="25" customHeight="1" spans="1:2">
      <c r="A1133" s="41" t="s">
        <v>1204</v>
      </c>
      <c r="B1133" s="37">
        <v>0</v>
      </c>
    </row>
    <row r="1134" ht="25" customHeight="1" spans="1:2">
      <c r="A1134" s="41" t="s">
        <v>982</v>
      </c>
      <c r="B1134" s="37">
        <v>0</v>
      </c>
    </row>
    <row r="1135" ht="25" customHeight="1" spans="1:2">
      <c r="A1135" s="41" t="s">
        <v>1205</v>
      </c>
      <c r="B1135" s="37">
        <v>0</v>
      </c>
    </row>
    <row r="1136" ht="25" customHeight="1" spans="1:2">
      <c r="A1136" s="41" t="s">
        <v>1206</v>
      </c>
      <c r="B1136" s="37">
        <v>0</v>
      </c>
    </row>
    <row r="1137" ht="25" customHeight="1" spans="1:2">
      <c r="A1137" s="41" t="s">
        <v>125</v>
      </c>
      <c r="B1137" s="37">
        <v>0</v>
      </c>
    </row>
    <row r="1138" ht="25" customHeight="1" spans="1:2">
      <c r="A1138" s="41" t="s">
        <v>1207</v>
      </c>
      <c r="B1138" s="37">
        <f>SUM(B1139,B1166,B1181)</f>
        <v>1961</v>
      </c>
    </row>
    <row r="1139" ht="25" customHeight="1" spans="1:2">
      <c r="A1139" s="41" t="s">
        <v>1208</v>
      </c>
      <c r="B1139" s="37">
        <f>SUM(B1140:B1165)</f>
        <v>1684</v>
      </c>
    </row>
    <row r="1140" ht="25" customHeight="1" spans="1:2">
      <c r="A1140" s="42" t="s">
        <v>358</v>
      </c>
      <c r="B1140" s="37">
        <v>343</v>
      </c>
    </row>
    <row r="1141" ht="25" customHeight="1" spans="1:2">
      <c r="A1141" s="42" t="s">
        <v>359</v>
      </c>
      <c r="B1141" s="37">
        <v>0</v>
      </c>
    </row>
    <row r="1142" ht="25" customHeight="1" spans="1:2">
      <c r="A1142" s="42" t="s">
        <v>360</v>
      </c>
      <c r="B1142" s="37">
        <v>0</v>
      </c>
    </row>
    <row r="1143" ht="25" customHeight="1" spans="1:2">
      <c r="A1143" s="42" t="s">
        <v>1209</v>
      </c>
      <c r="B1143" s="37">
        <v>0</v>
      </c>
    </row>
    <row r="1144" ht="25" customHeight="1" spans="1:2">
      <c r="A1144" s="42" t="s">
        <v>1210</v>
      </c>
      <c r="B1144" s="37">
        <v>0</v>
      </c>
    </row>
    <row r="1145" ht="25" customHeight="1" spans="1:2">
      <c r="A1145" s="42" t="s">
        <v>1211</v>
      </c>
      <c r="B1145" s="37">
        <v>0</v>
      </c>
    </row>
    <row r="1146" ht="25" customHeight="1" spans="1:2">
      <c r="A1146" s="42" t="s">
        <v>1212</v>
      </c>
      <c r="B1146" s="37">
        <v>0</v>
      </c>
    </row>
    <row r="1147" ht="25" customHeight="1" spans="1:2">
      <c r="A1147" s="42" t="s">
        <v>1213</v>
      </c>
      <c r="B1147" s="37">
        <v>0</v>
      </c>
    </row>
    <row r="1148" ht="25" customHeight="1" spans="1:2">
      <c r="A1148" s="42" t="s">
        <v>1214</v>
      </c>
      <c r="B1148" s="37">
        <v>0</v>
      </c>
    </row>
    <row r="1149" ht="25" customHeight="1" spans="1:2">
      <c r="A1149" s="42" t="s">
        <v>1215</v>
      </c>
      <c r="B1149" s="37">
        <v>0</v>
      </c>
    </row>
    <row r="1150" ht="25" customHeight="1" spans="1:2">
      <c r="A1150" s="42" t="s">
        <v>1216</v>
      </c>
      <c r="B1150" s="37">
        <v>0</v>
      </c>
    </row>
    <row r="1151" ht="25" customHeight="1" spans="1:2">
      <c r="A1151" s="42" t="s">
        <v>1217</v>
      </c>
      <c r="B1151" s="37">
        <v>0</v>
      </c>
    </row>
    <row r="1152" ht="25" customHeight="1" spans="1:2">
      <c r="A1152" s="42" t="s">
        <v>1218</v>
      </c>
      <c r="B1152" s="37">
        <v>0</v>
      </c>
    </row>
    <row r="1153" ht="25" customHeight="1" spans="1:2">
      <c r="A1153" s="42" t="s">
        <v>1219</v>
      </c>
      <c r="B1153" s="37">
        <v>0</v>
      </c>
    </row>
    <row r="1154" ht="25" customHeight="1" spans="1:2">
      <c r="A1154" s="42" t="s">
        <v>1220</v>
      </c>
      <c r="B1154" s="37">
        <v>0</v>
      </c>
    </row>
    <row r="1155" ht="25" customHeight="1" spans="1:2">
      <c r="A1155" s="42" t="s">
        <v>1221</v>
      </c>
      <c r="B1155" s="37">
        <v>0</v>
      </c>
    </row>
    <row r="1156" ht="25" customHeight="1" spans="1:2">
      <c r="A1156" s="42" t="s">
        <v>1222</v>
      </c>
      <c r="B1156" s="37">
        <v>0</v>
      </c>
    </row>
    <row r="1157" ht="25" customHeight="1" spans="1:2">
      <c r="A1157" s="42" t="s">
        <v>1223</v>
      </c>
      <c r="B1157" s="37">
        <v>0</v>
      </c>
    </row>
    <row r="1158" ht="25" customHeight="1" spans="1:2">
      <c r="A1158" s="42" t="s">
        <v>1224</v>
      </c>
      <c r="B1158" s="37">
        <v>0</v>
      </c>
    </row>
    <row r="1159" ht="25" customHeight="1" spans="1:2">
      <c r="A1159" s="42" t="s">
        <v>1225</v>
      </c>
      <c r="B1159" s="37">
        <v>0</v>
      </c>
    </row>
    <row r="1160" ht="25" customHeight="1" spans="1:2">
      <c r="A1160" s="42" t="s">
        <v>1226</v>
      </c>
      <c r="B1160" s="37">
        <v>0</v>
      </c>
    </row>
    <row r="1161" ht="25" customHeight="1" spans="1:2">
      <c r="A1161" s="42" t="s">
        <v>1227</v>
      </c>
      <c r="B1161" s="37">
        <v>0</v>
      </c>
    </row>
    <row r="1162" ht="25" customHeight="1" spans="1:2">
      <c r="A1162" s="42" t="s">
        <v>1228</v>
      </c>
      <c r="B1162" s="37">
        <v>0</v>
      </c>
    </row>
    <row r="1163" ht="25" customHeight="1" spans="1:2">
      <c r="A1163" s="42" t="s">
        <v>1229</v>
      </c>
      <c r="B1163" s="37">
        <v>0</v>
      </c>
    </row>
    <row r="1164" ht="25" customHeight="1" spans="1:2">
      <c r="A1164" s="42" t="s">
        <v>367</v>
      </c>
      <c r="B1164" s="37">
        <v>1276</v>
      </c>
    </row>
    <row r="1165" ht="25" customHeight="1" spans="1:2">
      <c r="A1165" s="42" t="s">
        <v>1230</v>
      </c>
      <c r="B1165" s="37">
        <v>65</v>
      </c>
    </row>
    <row r="1166" ht="25" customHeight="1" spans="1:2">
      <c r="A1166" s="41" t="s">
        <v>1231</v>
      </c>
      <c r="B1166" s="37">
        <f>SUM(B1167:B1180)</f>
        <v>277</v>
      </c>
    </row>
    <row r="1167" ht="25" customHeight="1" spans="1:2">
      <c r="A1167" s="42" t="s">
        <v>358</v>
      </c>
      <c r="B1167" s="37">
        <v>0</v>
      </c>
    </row>
    <row r="1168" ht="25" customHeight="1" spans="1:2">
      <c r="A1168" s="42" t="s">
        <v>359</v>
      </c>
      <c r="B1168" s="37">
        <v>0</v>
      </c>
    </row>
    <row r="1169" ht="25" customHeight="1" spans="1:2">
      <c r="A1169" s="42" t="s">
        <v>360</v>
      </c>
      <c r="B1169" s="37">
        <v>0</v>
      </c>
    </row>
    <row r="1170" ht="25" customHeight="1" spans="1:2">
      <c r="A1170" s="42" t="s">
        <v>1232</v>
      </c>
      <c r="B1170" s="37">
        <v>51</v>
      </c>
    </row>
    <row r="1171" ht="25" customHeight="1" spans="1:2">
      <c r="A1171" s="42" t="s">
        <v>1233</v>
      </c>
      <c r="B1171" s="37">
        <v>0</v>
      </c>
    </row>
    <row r="1172" ht="25" customHeight="1" spans="1:2">
      <c r="A1172" s="42" t="s">
        <v>1234</v>
      </c>
      <c r="B1172" s="37">
        <v>0</v>
      </c>
    </row>
    <row r="1173" ht="25" customHeight="1" spans="1:2">
      <c r="A1173" s="42" t="s">
        <v>1235</v>
      </c>
      <c r="B1173" s="37">
        <v>0</v>
      </c>
    </row>
    <row r="1174" ht="25" customHeight="1" spans="1:2">
      <c r="A1174" s="42" t="s">
        <v>1236</v>
      </c>
      <c r="B1174" s="37">
        <v>226</v>
      </c>
    </row>
    <row r="1175" ht="25" customHeight="1" spans="1:2">
      <c r="A1175" s="42" t="s">
        <v>1237</v>
      </c>
      <c r="B1175" s="37">
        <v>0</v>
      </c>
    </row>
    <row r="1176" ht="25" customHeight="1" spans="1:2">
      <c r="A1176" s="42" t="s">
        <v>1238</v>
      </c>
      <c r="B1176" s="37">
        <v>0</v>
      </c>
    </row>
    <row r="1177" ht="25" customHeight="1" spans="1:2">
      <c r="A1177" s="42" t="s">
        <v>1239</v>
      </c>
      <c r="B1177" s="37">
        <v>0</v>
      </c>
    </row>
    <row r="1178" ht="25" customHeight="1" spans="1:2">
      <c r="A1178" s="42" t="s">
        <v>1240</v>
      </c>
      <c r="B1178" s="37">
        <v>0</v>
      </c>
    </row>
    <row r="1179" ht="25" customHeight="1" spans="1:2">
      <c r="A1179" s="42" t="s">
        <v>1241</v>
      </c>
      <c r="B1179" s="37">
        <v>0</v>
      </c>
    </row>
    <row r="1180" ht="25" customHeight="1" spans="1:2">
      <c r="A1180" s="42" t="s">
        <v>1242</v>
      </c>
      <c r="B1180" s="37">
        <v>0</v>
      </c>
    </row>
    <row r="1181" ht="25" customHeight="1" spans="1:2">
      <c r="A1181" s="41" t="s">
        <v>1243</v>
      </c>
      <c r="B1181" s="37">
        <f>B1182</f>
        <v>0</v>
      </c>
    </row>
    <row r="1182" ht="25" customHeight="1" spans="1:2">
      <c r="A1182" s="42" t="s">
        <v>1244</v>
      </c>
      <c r="B1182" s="37">
        <v>0</v>
      </c>
    </row>
    <row r="1183" ht="25" customHeight="1" spans="1:2">
      <c r="A1183" s="41" t="s">
        <v>1245</v>
      </c>
      <c r="B1183" s="37">
        <f>SUM(B1184,B1195,B1199)</f>
        <v>43949</v>
      </c>
    </row>
    <row r="1184" ht="25" customHeight="1" spans="1:2">
      <c r="A1184" s="41" t="s">
        <v>1246</v>
      </c>
      <c r="B1184" s="37">
        <f>SUM(B1185:B1194)</f>
        <v>38026</v>
      </c>
    </row>
    <row r="1185" ht="25" customHeight="1" spans="1:2">
      <c r="A1185" s="42" t="s">
        <v>1247</v>
      </c>
      <c r="B1185" s="37">
        <v>3</v>
      </c>
    </row>
    <row r="1186" ht="25" customHeight="1" spans="1:2">
      <c r="A1186" s="42" t="s">
        <v>1248</v>
      </c>
      <c r="B1186" s="37">
        <v>0</v>
      </c>
    </row>
    <row r="1187" ht="25" customHeight="1" spans="1:2">
      <c r="A1187" s="42" t="s">
        <v>1249</v>
      </c>
      <c r="B1187" s="37">
        <v>35085</v>
      </c>
    </row>
    <row r="1188" ht="25" customHeight="1" spans="1:2">
      <c r="A1188" s="42" t="s">
        <v>1250</v>
      </c>
      <c r="B1188" s="37">
        <v>0</v>
      </c>
    </row>
    <row r="1189" ht="25" customHeight="1" spans="1:2">
      <c r="A1189" s="42" t="s">
        <v>1251</v>
      </c>
      <c r="B1189" s="37">
        <v>92</v>
      </c>
    </row>
    <row r="1190" ht="25" customHeight="1" spans="1:2">
      <c r="A1190" s="42" t="s">
        <v>1252</v>
      </c>
      <c r="B1190" s="37">
        <v>0</v>
      </c>
    </row>
    <row r="1191" ht="25" customHeight="1" spans="1:2">
      <c r="A1191" s="42" t="s">
        <v>1253</v>
      </c>
      <c r="B1191" s="37">
        <v>0</v>
      </c>
    </row>
    <row r="1192" ht="25" customHeight="1" spans="1:2">
      <c r="A1192" s="42" t="s">
        <v>1254</v>
      </c>
      <c r="B1192" s="37">
        <v>2179</v>
      </c>
    </row>
    <row r="1193" ht="25" customHeight="1" spans="1:2">
      <c r="A1193" s="42" t="s">
        <v>1255</v>
      </c>
      <c r="B1193" s="37">
        <v>0</v>
      </c>
    </row>
    <row r="1194" ht="25" customHeight="1" spans="1:2">
      <c r="A1194" s="42" t="s">
        <v>1256</v>
      </c>
      <c r="B1194" s="37">
        <v>667</v>
      </c>
    </row>
    <row r="1195" ht="25" customHeight="1" spans="1:2">
      <c r="A1195" s="41" t="s">
        <v>1257</v>
      </c>
      <c r="B1195" s="37">
        <f>SUM(B1196:B1198)</f>
        <v>5923</v>
      </c>
    </row>
    <row r="1196" ht="25" customHeight="1" spans="1:2">
      <c r="A1196" s="42" t="s">
        <v>1258</v>
      </c>
      <c r="B1196" s="37">
        <v>5923</v>
      </c>
    </row>
    <row r="1197" ht="25" customHeight="1" spans="1:2">
      <c r="A1197" s="42" t="s">
        <v>1259</v>
      </c>
      <c r="B1197" s="37">
        <v>0</v>
      </c>
    </row>
    <row r="1198" ht="25" customHeight="1" spans="1:2">
      <c r="A1198" s="42" t="s">
        <v>1260</v>
      </c>
      <c r="B1198" s="37">
        <v>0</v>
      </c>
    </row>
    <row r="1199" ht="25" customHeight="1" spans="1:2">
      <c r="A1199" s="41" t="s">
        <v>1261</v>
      </c>
      <c r="B1199" s="37">
        <f>SUM(B1200:B1202)</f>
        <v>0</v>
      </c>
    </row>
    <row r="1200" ht="25" customHeight="1" spans="1:2">
      <c r="A1200" s="42" t="s">
        <v>1262</v>
      </c>
      <c r="B1200" s="37">
        <v>0</v>
      </c>
    </row>
    <row r="1201" ht="25" customHeight="1" spans="1:2">
      <c r="A1201" s="42" t="s">
        <v>1263</v>
      </c>
      <c r="B1201" s="37">
        <v>0</v>
      </c>
    </row>
    <row r="1202" ht="25" customHeight="1" spans="1:2">
      <c r="A1202" s="42" t="s">
        <v>1264</v>
      </c>
      <c r="B1202" s="37">
        <v>0</v>
      </c>
    </row>
    <row r="1203" ht="25" customHeight="1" spans="1:2">
      <c r="A1203" s="41" t="s">
        <v>1265</v>
      </c>
      <c r="B1203" s="37">
        <f>SUM(B1204,B1222,B1228,B1234)</f>
        <v>403</v>
      </c>
    </row>
    <row r="1204" ht="25" customHeight="1" spans="1:2">
      <c r="A1204" s="41" t="s">
        <v>1266</v>
      </c>
      <c r="B1204" s="37">
        <f>SUM(B1205:B1221)</f>
        <v>403</v>
      </c>
    </row>
    <row r="1205" ht="25" customHeight="1" spans="1:2">
      <c r="A1205" s="42" t="s">
        <v>358</v>
      </c>
      <c r="B1205" s="37">
        <v>0</v>
      </c>
    </row>
    <row r="1206" ht="25" customHeight="1" spans="1:2">
      <c r="A1206" s="42" t="s">
        <v>359</v>
      </c>
      <c r="B1206" s="37">
        <v>0</v>
      </c>
    </row>
    <row r="1207" ht="25" customHeight="1" spans="1:2">
      <c r="A1207" s="42" t="s">
        <v>360</v>
      </c>
      <c r="B1207" s="37">
        <v>0</v>
      </c>
    </row>
    <row r="1208" ht="25" customHeight="1" spans="1:2">
      <c r="A1208" s="42" t="s">
        <v>1267</v>
      </c>
      <c r="B1208" s="37">
        <v>0</v>
      </c>
    </row>
    <row r="1209" ht="25" customHeight="1" spans="1:2">
      <c r="A1209" s="42" t="s">
        <v>1268</v>
      </c>
      <c r="B1209" s="37">
        <v>0</v>
      </c>
    </row>
    <row r="1210" ht="25" customHeight="1" spans="1:2">
      <c r="A1210" s="42" t="s">
        <v>1269</v>
      </c>
      <c r="B1210" s="37">
        <v>0</v>
      </c>
    </row>
    <row r="1211" ht="25" customHeight="1" spans="1:2">
      <c r="A1211" s="42" t="s">
        <v>1270</v>
      </c>
      <c r="B1211" s="37">
        <v>0</v>
      </c>
    </row>
    <row r="1212" ht="25" customHeight="1" spans="1:2">
      <c r="A1212" s="42" t="s">
        <v>1271</v>
      </c>
      <c r="B1212" s="37">
        <v>0</v>
      </c>
    </row>
    <row r="1213" ht="25" customHeight="1" spans="1:2">
      <c r="A1213" s="42" t="s">
        <v>1272</v>
      </c>
      <c r="B1213" s="37">
        <v>0</v>
      </c>
    </row>
    <row r="1214" ht="25" customHeight="1" spans="1:2">
      <c r="A1214" s="42" t="s">
        <v>1273</v>
      </c>
      <c r="B1214" s="37">
        <v>0</v>
      </c>
    </row>
    <row r="1215" ht="25" customHeight="1" spans="1:2">
      <c r="A1215" s="42" t="s">
        <v>1274</v>
      </c>
      <c r="B1215" s="37">
        <v>0</v>
      </c>
    </row>
    <row r="1216" ht="25" customHeight="1" spans="1:2">
      <c r="A1216" s="42" t="s">
        <v>1275</v>
      </c>
      <c r="B1216" s="37">
        <v>50</v>
      </c>
    </row>
    <row r="1217" ht="25" customHeight="1" spans="1:2">
      <c r="A1217" s="42" t="s">
        <v>1276</v>
      </c>
      <c r="B1217" s="37">
        <v>0</v>
      </c>
    </row>
    <row r="1218" ht="25" customHeight="1" spans="1:2">
      <c r="A1218" s="42" t="s">
        <v>1277</v>
      </c>
      <c r="B1218" s="37">
        <v>0</v>
      </c>
    </row>
    <row r="1219" ht="25" customHeight="1" spans="1:2">
      <c r="A1219" s="42" t="s">
        <v>1278</v>
      </c>
      <c r="B1219" s="37">
        <v>0</v>
      </c>
    </row>
    <row r="1220" ht="25" customHeight="1" spans="1:2">
      <c r="A1220" s="42" t="s">
        <v>367</v>
      </c>
      <c r="B1220" s="37">
        <v>0</v>
      </c>
    </row>
    <row r="1221" ht="25" customHeight="1" spans="1:2">
      <c r="A1221" s="42" t="s">
        <v>1279</v>
      </c>
      <c r="B1221" s="37">
        <v>353</v>
      </c>
    </row>
    <row r="1222" ht="25" customHeight="1" spans="1:2">
      <c r="A1222" s="41" t="s">
        <v>1280</v>
      </c>
      <c r="B1222" s="37">
        <f>SUM(B1223:B1227)</f>
        <v>0</v>
      </c>
    </row>
    <row r="1223" ht="25" customHeight="1" spans="1:2">
      <c r="A1223" s="42" t="s">
        <v>1281</v>
      </c>
      <c r="B1223" s="37">
        <v>0</v>
      </c>
    </row>
    <row r="1224" ht="25" customHeight="1" spans="1:2">
      <c r="A1224" s="42" t="s">
        <v>1282</v>
      </c>
      <c r="B1224" s="37">
        <v>0</v>
      </c>
    </row>
    <row r="1225" ht="25" customHeight="1" spans="1:2">
      <c r="A1225" s="42" t="s">
        <v>1283</v>
      </c>
      <c r="B1225" s="37">
        <v>0</v>
      </c>
    </row>
    <row r="1226" ht="25" customHeight="1" spans="1:2">
      <c r="A1226" s="42" t="s">
        <v>1284</v>
      </c>
      <c r="B1226" s="37">
        <v>0</v>
      </c>
    </row>
    <row r="1227" ht="25" customHeight="1" spans="1:2">
      <c r="A1227" s="42" t="s">
        <v>1285</v>
      </c>
      <c r="B1227" s="37">
        <v>0</v>
      </c>
    </row>
    <row r="1228" ht="25" customHeight="1" spans="1:2">
      <c r="A1228" s="41" t="s">
        <v>1286</v>
      </c>
      <c r="B1228" s="37">
        <f>SUM(B1229:B1233)</f>
        <v>0</v>
      </c>
    </row>
    <row r="1229" ht="25" customHeight="1" spans="1:2">
      <c r="A1229" s="42" t="s">
        <v>1287</v>
      </c>
      <c r="B1229" s="37">
        <v>0</v>
      </c>
    </row>
    <row r="1230" ht="25" customHeight="1" spans="1:2">
      <c r="A1230" s="42" t="s">
        <v>1288</v>
      </c>
      <c r="B1230" s="37">
        <v>0</v>
      </c>
    </row>
    <row r="1231" ht="25" customHeight="1" spans="1:2">
      <c r="A1231" s="42" t="s">
        <v>1289</v>
      </c>
      <c r="B1231" s="37">
        <v>0</v>
      </c>
    </row>
    <row r="1232" ht="25" customHeight="1" spans="1:2">
      <c r="A1232" s="42" t="s">
        <v>1290</v>
      </c>
      <c r="B1232" s="37">
        <v>0</v>
      </c>
    </row>
    <row r="1233" ht="25" customHeight="1" spans="1:2">
      <c r="A1233" s="42" t="s">
        <v>1291</v>
      </c>
      <c r="B1233" s="37">
        <v>0</v>
      </c>
    </row>
    <row r="1234" ht="25" customHeight="1" spans="1:2">
      <c r="A1234" s="41" t="s">
        <v>1292</v>
      </c>
      <c r="B1234" s="37">
        <f>SUM(B1235:B1246)</f>
        <v>0</v>
      </c>
    </row>
    <row r="1235" ht="25" customHeight="1" spans="1:2">
      <c r="A1235" s="42" t="s">
        <v>1293</v>
      </c>
      <c r="B1235" s="37">
        <v>0</v>
      </c>
    </row>
    <row r="1236" ht="25" customHeight="1" spans="1:2">
      <c r="A1236" s="42" t="s">
        <v>1294</v>
      </c>
      <c r="B1236" s="37">
        <v>0</v>
      </c>
    </row>
    <row r="1237" ht="25" customHeight="1" spans="1:2">
      <c r="A1237" s="42" t="s">
        <v>1295</v>
      </c>
      <c r="B1237" s="37">
        <v>0</v>
      </c>
    </row>
    <row r="1238" ht="25" customHeight="1" spans="1:2">
      <c r="A1238" s="42" t="s">
        <v>1296</v>
      </c>
      <c r="B1238" s="37">
        <v>0</v>
      </c>
    </row>
    <row r="1239" ht="25" customHeight="1" spans="1:2">
      <c r="A1239" s="42" t="s">
        <v>1297</v>
      </c>
      <c r="B1239" s="37">
        <v>0</v>
      </c>
    </row>
    <row r="1240" ht="25" customHeight="1" spans="1:2">
      <c r="A1240" s="42" t="s">
        <v>1298</v>
      </c>
      <c r="B1240" s="37">
        <v>0</v>
      </c>
    </row>
    <row r="1241" ht="25" customHeight="1" spans="1:2">
      <c r="A1241" s="42" t="s">
        <v>1299</v>
      </c>
      <c r="B1241" s="37">
        <v>0</v>
      </c>
    </row>
    <row r="1242" ht="25" customHeight="1" spans="1:2">
      <c r="A1242" s="42" t="s">
        <v>1300</v>
      </c>
      <c r="B1242" s="37">
        <v>0</v>
      </c>
    </row>
    <row r="1243" ht="25" customHeight="1" spans="1:2">
      <c r="A1243" s="42" t="s">
        <v>1301</v>
      </c>
      <c r="B1243" s="37">
        <v>0</v>
      </c>
    </row>
    <row r="1244" ht="25" customHeight="1" spans="1:2">
      <c r="A1244" s="42" t="s">
        <v>1302</v>
      </c>
      <c r="B1244" s="37">
        <v>0</v>
      </c>
    </row>
    <row r="1245" ht="25" customHeight="1" spans="1:2">
      <c r="A1245" s="42" t="s">
        <v>1303</v>
      </c>
      <c r="B1245" s="37">
        <v>0</v>
      </c>
    </row>
    <row r="1246" ht="25" customHeight="1" spans="1:2">
      <c r="A1246" s="42" t="s">
        <v>1304</v>
      </c>
      <c r="B1246" s="37">
        <v>0</v>
      </c>
    </row>
    <row r="1247" ht="25" customHeight="1" spans="1:2">
      <c r="A1247" s="41" t="s">
        <v>1305</v>
      </c>
      <c r="B1247" s="37">
        <f>SUM(B1248,B1259,B1265,B1273,B1286,B1290,B1294)</f>
        <v>1107</v>
      </c>
    </row>
    <row r="1248" ht="25" customHeight="1" spans="1:2">
      <c r="A1248" s="41" t="s">
        <v>1306</v>
      </c>
      <c r="B1248" s="37">
        <f>SUM(B1249:B1258)</f>
        <v>481</v>
      </c>
    </row>
    <row r="1249" ht="25" customHeight="1" spans="1:2">
      <c r="A1249" s="42" t="s">
        <v>358</v>
      </c>
      <c r="B1249" s="37">
        <v>157</v>
      </c>
    </row>
    <row r="1250" ht="25" customHeight="1" spans="1:2">
      <c r="A1250" s="42" t="s">
        <v>359</v>
      </c>
      <c r="B1250" s="37">
        <v>0</v>
      </c>
    </row>
    <row r="1251" ht="25" customHeight="1" spans="1:2">
      <c r="A1251" s="42" t="s">
        <v>360</v>
      </c>
      <c r="B1251" s="37">
        <v>0</v>
      </c>
    </row>
    <row r="1252" ht="25" customHeight="1" spans="1:2">
      <c r="A1252" s="42" t="s">
        <v>1307</v>
      </c>
      <c r="B1252" s="37">
        <v>25</v>
      </c>
    </row>
    <row r="1253" ht="25" customHeight="1" spans="1:2">
      <c r="A1253" s="42" t="s">
        <v>1308</v>
      </c>
      <c r="B1253" s="37">
        <v>0</v>
      </c>
    </row>
    <row r="1254" ht="25" customHeight="1" spans="1:2">
      <c r="A1254" s="42" t="s">
        <v>1309</v>
      </c>
      <c r="B1254" s="37">
        <v>1</v>
      </c>
    </row>
    <row r="1255" ht="25" customHeight="1" spans="1:2">
      <c r="A1255" s="42" t="s">
        <v>1310</v>
      </c>
      <c r="B1255" s="37">
        <v>4</v>
      </c>
    </row>
    <row r="1256" ht="25" customHeight="1" spans="1:2">
      <c r="A1256" s="42" t="s">
        <v>1311</v>
      </c>
      <c r="B1256" s="37">
        <v>0</v>
      </c>
    </row>
    <row r="1257" ht="25" customHeight="1" spans="1:2">
      <c r="A1257" s="42" t="s">
        <v>367</v>
      </c>
      <c r="B1257" s="37">
        <v>294</v>
      </c>
    </row>
    <row r="1258" ht="25" customHeight="1" spans="1:2">
      <c r="A1258" s="42" t="s">
        <v>1312</v>
      </c>
      <c r="B1258" s="37">
        <v>0</v>
      </c>
    </row>
    <row r="1259" ht="25" customHeight="1" spans="1:2">
      <c r="A1259" s="41" t="s">
        <v>1313</v>
      </c>
      <c r="B1259" s="37">
        <f>SUM(B1260:B1264)</f>
        <v>570</v>
      </c>
    </row>
    <row r="1260" ht="25" customHeight="1" spans="1:2">
      <c r="A1260" s="42" t="s">
        <v>358</v>
      </c>
      <c r="B1260" s="37">
        <v>340</v>
      </c>
    </row>
    <row r="1261" ht="25" customHeight="1" spans="1:2">
      <c r="A1261" s="42" t="s">
        <v>359</v>
      </c>
      <c r="B1261" s="37">
        <v>0</v>
      </c>
    </row>
    <row r="1262" ht="25" customHeight="1" spans="1:2">
      <c r="A1262" s="42" t="s">
        <v>360</v>
      </c>
      <c r="B1262" s="37">
        <v>0</v>
      </c>
    </row>
    <row r="1263" ht="25" customHeight="1" spans="1:2">
      <c r="A1263" s="42" t="s">
        <v>1314</v>
      </c>
      <c r="B1263" s="37">
        <v>30</v>
      </c>
    </row>
    <row r="1264" ht="25" customHeight="1" spans="1:2">
      <c r="A1264" s="42" t="s">
        <v>1315</v>
      </c>
      <c r="B1264" s="37">
        <v>200</v>
      </c>
    </row>
    <row r="1265" ht="25" customHeight="1" spans="1:2">
      <c r="A1265" s="41" t="s">
        <v>1316</v>
      </c>
      <c r="B1265" s="37">
        <f>SUM(B1266:B1272)</f>
        <v>0</v>
      </c>
    </row>
    <row r="1266" ht="25" customHeight="1" spans="1:2">
      <c r="A1266" s="42" t="s">
        <v>358</v>
      </c>
      <c r="B1266" s="37">
        <v>0</v>
      </c>
    </row>
    <row r="1267" ht="25" customHeight="1" spans="1:2">
      <c r="A1267" s="42" t="s">
        <v>359</v>
      </c>
      <c r="B1267" s="37">
        <v>0</v>
      </c>
    </row>
    <row r="1268" ht="25" customHeight="1" spans="1:2">
      <c r="A1268" s="42" t="s">
        <v>360</v>
      </c>
      <c r="B1268" s="37">
        <v>0</v>
      </c>
    </row>
    <row r="1269" ht="25" customHeight="1" spans="1:2">
      <c r="A1269" s="42" t="s">
        <v>1317</v>
      </c>
      <c r="B1269" s="37">
        <v>0</v>
      </c>
    </row>
    <row r="1270" ht="25" customHeight="1" spans="1:2">
      <c r="A1270" s="42" t="s">
        <v>1318</v>
      </c>
      <c r="B1270" s="37">
        <v>0</v>
      </c>
    </row>
    <row r="1271" ht="25" customHeight="1" spans="1:2">
      <c r="A1271" s="42" t="s">
        <v>367</v>
      </c>
      <c r="B1271" s="37">
        <v>0</v>
      </c>
    </row>
    <row r="1272" ht="25" customHeight="1" spans="1:2">
      <c r="A1272" s="42" t="s">
        <v>1319</v>
      </c>
      <c r="B1272" s="37">
        <v>0</v>
      </c>
    </row>
    <row r="1273" ht="25" customHeight="1" spans="1:2">
      <c r="A1273" s="41" t="s">
        <v>1320</v>
      </c>
      <c r="B1273" s="37">
        <f>SUM(B1274:B1285)</f>
        <v>0</v>
      </c>
    </row>
    <row r="1274" ht="25" customHeight="1" spans="1:2">
      <c r="A1274" s="42" t="s">
        <v>358</v>
      </c>
      <c r="B1274" s="37">
        <v>0</v>
      </c>
    </row>
    <row r="1275" ht="25" customHeight="1" spans="1:2">
      <c r="A1275" s="42" t="s">
        <v>359</v>
      </c>
      <c r="B1275" s="37">
        <v>0</v>
      </c>
    </row>
    <row r="1276" ht="25" customHeight="1" spans="1:2">
      <c r="A1276" s="42" t="s">
        <v>360</v>
      </c>
      <c r="B1276" s="37">
        <v>0</v>
      </c>
    </row>
    <row r="1277" ht="25" customHeight="1" spans="1:2">
      <c r="A1277" s="42" t="s">
        <v>1321</v>
      </c>
      <c r="B1277" s="37">
        <v>0</v>
      </c>
    </row>
    <row r="1278" ht="25" customHeight="1" spans="1:2">
      <c r="A1278" s="42" t="s">
        <v>1322</v>
      </c>
      <c r="B1278" s="37">
        <v>0</v>
      </c>
    </row>
    <row r="1279" ht="25" customHeight="1" spans="1:2">
      <c r="A1279" s="42" t="s">
        <v>1323</v>
      </c>
      <c r="B1279" s="37">
        <v>0</v>
      </c>
    </row>
    <row r="1280" ht="25" customHeight="1" spans="1:2">
      <c r="A1280" s="42" t="s">
        <v>1324</v>
      </c>
      <c r="B1280" s="37">
        <v>0</v>
      </c>
    </row>
    <row r="1281" ht="25" customHeight="1" spans="1:2">
      <c r="A1281" s="42" t="s">
        <v>1325</v>
      </c>
      <c r="B1281" s="37">
        <v>0</v>
      </c>
    </row>
    <row r="1282" ht="25" customHeight="1" spans="1:2">
      <c r="A1282" s="42" t="s">
        <v>1326</v>
      </c>
      <c r="B1282" s="37">
        <v>0</v>
      </c>
    </row>
    <row r="1283" ht="25" customHeight="1" spans="1:2">
      <c r="A1283" s="42" t="s">
        <v>1327</v>
      </c>
      <c r="B1283" s="37">
        <v>0</v>
      </c>
    </row>
    <row r="1284" ht="25" customHeight="1" spans="1:2">
      <c r="A1284" s="42" t="s">
        <v>1328</v>
      </c>
      <c r="B1284" s="37">
        <v>0</v>
      </c>
    </row>
    <row r="1285" ht="25" customHeight="1" spans="1:2">
      <c r="A1285" s="42" t="s">
        <v>1329</v>
      </c>
      <c r="B1285" s="37">
        <v>0</v>
      </c>
    </row>
    <row r="1286" ht="25" customHeight="1" spans="1:2">
      <c r="A1286" s="41" t="s">
        <v>1330</v>
      </c>
      <c r="B1286" s="37">
        <f>SUM(B1287:B1289)</f>
        <v>35</v>
      </c>
    </row>
    <row r="1287" ht="25" customHeight="1" spans="1:2">
      <c r="A1287" s="42" t="s">
        <v>1331</v>
      </c>
      <c r="B1287" s="37">
        <v>0</v>
      </c>
    </row>
    <row r="1288" ht="25" customHeight="1" spans="1:2">
      <c r="A1288" s="42" t="s">
        <v>1332</v>
      </c>
      <c r="B1288" s="37">
        <v>0</v>
      </c>
    </row>
    <row r="1289" ht="25" customHeight="1" spans="1:2">
      <c r="A1289" s="42" t="s">
        <v>1333</v>
      </c>
      <c r="B1289" s="37">
        <v>35</v>
      </c>
    </row>
    <row r="1290" ht="25" customHeight="1" spans="1:2">
      <c r="A1290" s="41" t="s">
        <v>1334</v>
      </c>
      <c r="B1290" s="44">
        <f>SUM(B1291:B1293)</f>
        <v>20</v>
      </c>
    </row>
    <row r="1291" ht="25" customHeight="1" spans="1:2">
      <c r="A1291" s="42" t="s">
        <v>1335</v>
      </c>
      <c r="B1291" s="37">
        <v>20</v>
      </c>
    </row>
    <row r="1292" ht="25" customHeight="1" spans="1:2">
      <c r="A1292" s="42" t="s">
        <v>1336</v>
      </c>
      <c r="B1292" s="37">
        <v>0</v>
      </c>
    </row>
    <row r="1293" ht="25" customHeight="1" spans="1:2">
      <c r="A1293" s="42" t="s">
        <v>1337</v>
      </c>
      <c r="B1293" s="37">
        <v>0</v>
      </c>
    </row>
    <row r="1294" ht="25" customHeight="1" spans="1:2">
      <c r="A1294" s="41" t="s">
        <v>1338</v>
      </c>
      <c r="B1294" s="37">
        <f>B1295</f>
        <v>1</v>
      </c>
    </row>
    <row r="1295" ht="25" customHeight="1" spans="1:2">
      <c r="A1295" s="42" t="s">
        <v>1339</v>
      </c>
      <c r="B1295" s="37">
        <v>1</v>
      </c>
    </row>
    <row r="1296" ht="25" customHeight="1" spans="1:2">
      <c r="A1296" s="41" t="s">
        <v>1340</v>
      </c>
      <c r="B1296" s="37">
        <f>B1297</f>
        <v>1006</v>
      </c>
    </row>
    <row r="1297" ht="25" customHeight="1" spans="1:2">
      <c r="A1297" s="41" t="s">
        <v>1341</v>
      </c>
      <c r="B1297" s="37">
        <f>B1298</f>
        <v>1006</v>
      </c>
    </row>
    <row r="1298" ht="25" customHeight="1" spans="1:2">
      <c r="A1298" s="42" t="s">
        <v>1342</v>
      </c>
      <c r="B1298" s="37">
        <v>1006</v>
      </c>
    </row>
    <row r="1299" ht="25" customHeight="1" spans="1:2">
      <c r="A1299" s="41" t="s">
        <v>246</v>
      </c>
      <c r="B1299" s="37">
        <f>SUM(B1300,B1301,B1306)</f>
        <v>6225</v>
      </c>
    </row>
    <row r="1300" ht="25" customHeight="1" spans="1:2">
      <c r="A1300" s="41" t="s">
        <v>1343</v>
      </c>
      <c r="B1300" s="37">
        <v>0</v>
      </c>
    </row>
    <row r="1301" ht="25" customHeight="1" spans="1:2">
      <c r="A1301" s="41" t="s">
        <v>1344</v>
      </c>
      <c r="B1301" s="37">
        <f>SUM(B1302:B1305)</f>
        <v>0</v>
      </c>
    </row>
    <row r="1302" ht="25" customHeight="1" spans="1:2">
      <c r="A1302" s="42" t="s">
        <v>1345</v>
      </c>
      <c r="B1302" s="37">
        <v>0</v>
      </c>
    </row>
    <row r="1303" ht="25" customHeight="1" spans="1:2">
      <c r="A1303" s="42" t="s">
        <v>1346</v>
      </c>
      <c r="B1303" s="37">
        <v>0</v>
      </c>
    </row>
    <row r="1304" ht="25" customHeight="1" spans="1:2">
      <c r="A1304" s="42" t="s">
        <v>1347</v>
      </c>
      <c r="B1304" s="37">
        <v>0</v>
      </c>
    </row>
    <row r="1305" ht="25" customHeight="1" spans="1:2">
      <c r="A1305" s="42" t="s">
        <v>1348</v>
      </c>
      <c r="B1305" s="37">
        <v>0</v>
      </c>
    </row>
    <row r="1306" ht="25" customHeight="1" spans="1:2">
      <c r="A1306" s="41" t="s">
        <v>1349</v>
      </c>
      <c r="B1306" s="37">
        <f>SUM(B1307:B1310)</f>
        <v>6225</v>
      </c>
    </row>
    <row r="1307" ht="25" customHeight="1" spans="1:2">
      <c r="A1307" s="42" t="s">
        <v>1350</v>
      </c>
      <c r="B1307" s="37">
        <v>6225</v>
      </c>
    </row>
    <row r="1308" ht="25" customHeight="1" spans="1:2">
      <c r="A1308" s="42" t="s">
        <v>1351</v>
      </c>
      <c r="B1308" s="37">
        <v>0</v>
      </c>
    </row>
    <row r="1309" ht="25" customHeight="1" spans="1:2">
      <c r="A1309" s="42" t="s">
        <v>1352</v>
      </c>
      <c r="B1309" s="37">
        <v>0</v>
      </c>
    </row>
    <row r="1310" ht="25" customHeight="1" spans="1:2">
      <c r="A1310" s="42" t="s">
        <v>1353</v>
      </c>
      <c r="B1310" s="37">
        <v>0</v>
      </c>
    </row>
    <row r="1311" ht="25" customHeight="1" spans="1:2">
      <c r="A1311" s="41" t="s">
        <v>247</v>
      </c>
      <c r="B1311" s="37">
        <f>B1312+B1313+B1314</f>
        <v>8</v>
      </c>
    </row>
    <row r="1312" ht="25" customHeight="1" spans="1:2">
      <c r="A1312" s="41" t="s">
        <v>1354</v>
      </c>
      <c r="B1312" s="37">
        <v>0</v>
      </c>
    </row>
    <row r="1313" ht="25" customHeight="1" spans="1:2">
      <c r="A1313" s="41" t="s">
        <v>1355</v>
      </c>
      <c r="B1313" s="37">
        <v>0</v>
      </c>
    </row>
    <row r="1314" ht="25" customHeight="1" spans="1:2">
      <c r="A1314" s="41" t="s">
        <v>1356</v>
      </c>
      <c r="B1314" s="37">
        <v>8</v>
      </c>
    </row>
  </sheetData>
  <mergeCells count="3">
    <mergeCell ref="A1:B1"/>
    <mergeCell ref="A2:B2"/>
    <mergeCell ref="A3:B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8"/>
  <sheetViews>
    <sheetView workbookViewId="0">
      <selection activeCell="A5" sqref="A5"/>
    </sheetView>
  </sheetViews>
  <sheetFormatPr defaultColWidth="9" defaultRowHeight="14.4" outlineLevelCol="1"/>
  <cols>
    <col min="1" max="1" width="45.7777777777778" style="33" customWidth="1"/>
    <col min="2" max="2" width="41.4444444444444" style="33" customWidth="1"/>
    <col min="3" max="16384" width="9" style="33"/>
  </cols>
  <sheetData>
    <row r="1" ht="22.2" spans="1:2">
      <c r="A1" s="34" t="s">
        <v>1357</v>
      </c>
      <c r="B1" s="34"/>
    </row>
    <row r="2" spans="1:2">
      <c r="A2" s="35"/>
      <c r="B2" s="35"/>
    </row>
    <row r="3" spans="1:2">
      <c r="A3" s="35" t="s">
        <v>1</v>
      </c>
      <c r="B3" s="35"/>
    </row>
    <row r="4" ht="25" customHeight="1" spans="1:2">
      <c r="A4" s="36" t="s">
        <v>63</v>
      </c>
      <c r="B4" s="36" t="s">
        <v>5</v>
      </c>
    </row>
    <row r="5" ht="25" customHeight="1" spans="1:2">
      <c r="A5" s="36" t="s">
        <v>271</v>
      </c>
      <c r="B5" s="37">
        <f>SUM(B6,B14,B30,B42,B53,B111,B135,B178,B183,B187,B214,B231,B248)</f>
        <v>51283</v>
      </c>
    </row>
    <row r="6" ht="25" customHeight="1" spans="1:2">
      <c r="A6" s="38" t="s">
        <v>238</v>
      </c>
      <c r="B6" s="37">
        <f>B7</f>
        <v>0</v>
      </c>
    </row>
    <row r="7" ht="25" customHeight="1" spans="1:2">
      <c r="A7" s="38" t="s">
        <v>1358</v>
      </c>
      <c r="B7" s="37">
        <f>SUM(B8:B13)</f>
        <v>0</v>
      </c>
    </row>
    <row r="8" ht="25" customHeight="1" spans="1:2">
      <c r="A8" s="39" t="s">
        <v>1359</v>
      </c>
      <c r="B8" s="37">
        <v>0</v>
      </c>
    </row>
    <row r="9" ht="25" customHeight="1" spans="1:2">
      <c r="A9" s="39" t="s">
        <v>1360</v>
      </c>
      <c r="B9" s="37">
        <v>0</v>
      </c>
    </row>
    <row r="10" ht="25" customHeight="1" spans="1:2">
      <c r="A10" s="39" t="s">
        <v>1361</v>
      </c>
      <c r="B10" s="37">
        <v>0</v>
      </c>
    </row>
    <row r="11" ht="25" customHeight="1" spans="1:2">
      <c r="A11" s="39" t="s">
        <v>1362</v>
      </c>
      <c r="B11" s="37">
        <v>0</v>
      </c>
    </row>
    <row r="12" ht="25" customHeight="1" spans="1:2">
      <c r="A12" s="39" t="s">
        <v>1363</v>
      </c>
      <c r="B12" s="37">
        <v>0</v>
      </c>
    </row>
    <row r="13" ht="25" customHeight="1" spans="1:2">
      <c r="A13" s="39" t="s">
        <v>1364</v>
      </c>
      <c r="B13" s="37">
        <v>0</v>
      </c>
    </row>
    <row r="14" ht="25" customHeight="1" spans="1:2">
      <c r="A14" s="38" t="s">
        <v>239</v>
      </c>
      <c r="B14" s="37">
        <f>SUM(B15,B21,B27)</f>
        <v>15</v>
      </c>
    </row>
    <row r="15" ht="25" customHeight="1" spans="1:2">
      <c r="A15" s="38" t="s">
        <v>1365</v>
      </c>
      <c r="B15" s="37">
        <f>SUM(B16:B20)</f>
        <v>15</v>
      </c>
    </row>
    <row r="16" ht="25" customHeight="1" spans="1:2">
      <c r="A16" s="39" t="s">
        <v>1366</v>
      </c>
      <c r="B16" s="37">
        <v>0</v>
      </c>
    </row>
    <row r="17" ht="25" customHeight="1" spans="1:2">
      <c r="A17" s="39" t="s">
        <v>1367</v>
      </c>
      <c r="B17" s="37">
        <v>0</v>
      </c>
    </row>
    <row r="18" ht="25" customHeight="1" spans="1:2">
      <c r="A18" s="39" t="s">
        <v>1368</v>
      </c>
      <c r="B18" s="37">
        <v>0</v>
      </c>
    </row>
    <row r="19" ht="25" customHeight="1" spans="1:2">
      <c r="A19" s="39" t="s">
        <v>1369</v>
      </c>
      <c r="B19" s="37">
        <v>0</v>
      </c>
    </row>
    <row r="20" ht="25" customHeight="1" spans="1:2">
      <c r="A20" s="39" t="s">
        <v>1370</v>
      </c>
      <c r="B20" s="37">
        <v>15</v>
      </c>
    </row>
    <row r="21" ht="25" customHeight="1" spans="1:2">
      <c r="A21" s="38" t="s">
        <v>1371</v>
      </c>
      <c r="B21" s="37">
        <f>SUM(B22:B26)</f>
        <v>0</v>
      </c>
    </row>
    <row r="22" ht="25" customHeight="1" spans="1:2">
      <c r="A22" s="39" t="s">
        <v>1372</v>
      </c>
      <c r="B22" s="37">
        <v>0</v>
      </c>
    </row>
    <row r="23" ht="25" customHeight="1" spans="1:2">
      <c r="A23" s="39" t="s">
        <v>1373</v>
      </c>
      <c r="B23" s="37">
        <v>0</v>
      </c>
    </row>
    <row r="24" ht="25" customHeight="1" spans="1:2">
      <c r="A24" s="39" t="s">
        <v>1374</v>
      </c>
      <c r="B24" s="37">
        <v>0</v>
      </c>
    </row>
    <row r="25" ht="25" customHeight="1" spans="1:2">
      <c r="A25" s="39" t="s">
        <v>1375</v>
      </c>
      <c r="B25" s="37">
        <v>0</v>
      </c>
    </row>
    <row r="26" ht="25" customHeight="1" spans="1:2">
      <c r="A26" s="39" t="s">
        <v>1376</v>
      </c>
      <c r="B26" s="37">
        <v>0</v>
      </c>
    </row>
    <row r="27" ht="25" customHeight="1" spans="1:2">
      <c r="A27" s="38" t="s">
        <v>1377</v>
      </c>
      <c r="B27" s="37">
        <f>SUM(B28:B29)</f>
        <v>0</v>
      </c>
    </row>
    <row r="28" ht="25" customHeight="1" spans="1:2">
      <c r="A28" s="39" t="s">
        <v>1378</v>
      </c>
      <c r="B28" s="37">
        <v>0</v>
      </c>
    </row>
    <row r="29" ht="25" customHeight="1" spans="1:2">
      <c r="A29" s="39" t="s">
        <v>1379</v>
      </c>
      <c r="B29" s="37">
        <v>0</v>
      </c>
    </row>
    <row r="30" ht="25" customHeight="1" spans="1:2">
      <c r="A30" s="38" t="s">
        <v>240</v>
      </c>
      <c r="B30" s="37">
        <f>SUM(B31,B35,B39)</f>
        <v>64</v>
      </c>
    </row>
    <row r="31" ht="25" customHeight="1" spans="1:2">
      <c r="A31" s="38" t="s">
        <v>1380</v>
      </c>
      <c r="B31" s="37">
        <f>SUM(B32:B34)</f>
        <v>64</v>
      </c>
    </row>
    <row r="32" ht="25" customHeight="1" spans="1:2">
      <c r="A32" s="39" t="s">
        <v>1381</v>
      </c>
      <c r="B32" s="37">
        <v>14</v>
      </c>
    </row>
    <row r="33" ht="25" customHeight="1" spans="1:2">
      <c r="A33" s="39" t="s">
        <v>1382</v>
      </c>
      <c r="B33" s="37">
        <v>50</v>
      </c>
    </row>
    <row r="34" ht="25" customHeight="1" spans="1:2">
      <c r="A34" s="39" t="s">
        <v>1383</v>
      </c>
      <c r="B34" s="37">
        <v>0</v>
      </c>
    </row>
    <row r="35" ht="25" customHeight="1" spans="1:2">
      <c r="A35" s="38" t="s">
        <v>1384</v>
      </c>
      <c r="B35" s="37">
        <f>SUM(B36:B38)</f>
        <v>0</v>
      </c>
    </row>
    <row r="36" ht="25" customHeight="1" spans="1:2">
      <c r="A36" s="39" t="s">
        <v>1381</v>
      </c>
      <c r="B36" s="37">
        <v>0</v>
      </c>
    </row>
    <row r="37" ht="25" customHeight="1" spans="1:2">
      <c r="A37" s="39" t="s">
        <v>1382</v>
      </c>
      <c r="B37" s="37">
        <v>0</v>
      </c>
    </row>
    <row r="38" ht="25" customHeight="1" spans="1:2">
      <c r="A38" s="39" t="s">
        <v>1385</v>
      </c>
      <c r="B38" s="37">
        <v>0</v>
      </c>
    </row>
    <row r="39" ht="25" customHeight="1" spans="1:2">
      <c r="A39" s="38" t="s">
        <v>1386</v>
      </c>
      <c r="B39" s="37">
        <f>SUM(B40:B41)</f>
        <v>0</v>
      </c>
    </row>
    <row r="40" ht="25" customHeight="1" spans="1:2">
      <c r="A40" s="39" t="s">
        <v>1382</v>
      </c>
      <c r="B40" s="37">
        <v>0</v>
      </c>
    </row>
    <row r="41" ht="25" customHeight="1" spans="1:2">
      <c r="A41" s="39" t="s">
        <v>1387</v>
      </c>
      <c r="B41" s="37">
        <v>0</v>
      </c>
    </row>
    <row r="42" ht="25" customHeight="1" spans="1:2">
      <c r="A42" s="38" t="s">
        <v>241</v>
      </c>
      <c r="B42" s="37">
        <f>SUM(B43,B48)</f>
        <v>0</v>
      </c>
    </row>
    <row r="43" ht="25" customHeight="1" spans="1:2">
      <c r="A43" s="38" t="s">
        <v>1388</v>
      </c>
      <c r="B43" s="37">
        <f>SUM(B44:B47)</f>
        <v>0</v>
      </c>
    </row>
    <row r="44" ht="25" customHeight="1" spans="1:2">
      <c r="A44" s="39" t="s">
        <v>1389</v>
      </c>
      <c r="B44" s="37">
        <v>0</v>
      </c>
    </row>
    <row r="45" ht="25" customHeight="1" spans="1:2">
      <c r="A45" s="39" t="s">
        <v>1390</v>
      </c>
      <c r="B45" s="37">
        <v>0</v>
      </c>
    </row>
    <row r="46" ht="25" customHeight="1" spans="1:2">
      <c r="A46" s="39" t="s">
        <v>1391</v>
      </c>
      <c r="B46" s="37">
        <v>0</v>
      </c>
    </row>
    <row r="47" ht="25" customHeight="1" spans="1:2">
      <c r="A47" s="39" t="s">
        <v>1392</v>
      </c>
      <c r="B47" s="37">
        <v>0</v>
      </c>
    </row>
    <row r="48" ht="25" customHeight="1" spans="1:2">
      <c r="A48" s="38" t="s">
        <v>1393</v>
      </c>
      <c r="B48" s="37">
        <f>SUM(B49:B52)</f>
        <v>0</v>
      </c>
    </row>
    <row r="49" ht="25" customHeight="1" spans="1:2">
      <c r="A49" s="39" t="s">
        <v>1394</v>
      </c>
      <c r="B49" s="37">
        <v>0</v>
      </c>
    </row>
    <row r="50" ht="25" customHeight="1" spans="1:2">
      <c r="A50" s="39" t="s">
        <v>1395</v>
      </c>
      <c r="B50" s="37">
        <v>0</v>
      </c>
    </row>
    <row r="51" ht="25" customHeight="1" spans="1:2">
      <c r="A51" s="39" t="s">
        <v>1396</v>
      </c>
      <c r="B51" s="37">
        <v>0</v>
      </c>
    </row>
    <row r="52" ht="25" customHeight="1" spans="1:2">
      <c r="A52" s="39" t="s">
        <v>1397</v>
      </c>
      <c r="B52" s="37">
        <v>0</v>
      </c>
    </row>
    <row r="53" ht="25" customHeight="1" spans="1:2">
      <c r="A53" s="38" t="s">
        <v>242</v>
      </c>
      <c r="B53" s="37">
        <f>SUM(B54,B70,B74:B75,B81,B85,B89,B93,B99,B102)</f>
        <v>29046</v>
      </c>
    </row>
    <row r="54" ht="25" customHeight="1" spans="1:2">
      <c r="A54" s="38" t="s">
        <v>1398</v>
      </c>
      <c r="B54" s="37">
        <f>SUM(B55:B69)</f>
        <v>27958</v>
      </c>
    </row>
    <row r="55" ht="25" customHeight="1" spans="1:2">
      <c r="A55" s="39" t="s">
        <v>1399</v>
      </c>
      <c r="B55" s="37">
        <v>26524</v>
      </c>
    </row>
    <row r="56" ht="25" customHeight="1" spans="1:2">
      <c r="A56" s="39" t="s">
        <v>1400</v>
      </c>
      <c r="B56" s="37">
        <v>0</v>
      </c>
    </row>
    <row r="57" ht="25" customHeight="1" spans="1:2">
      <c r="A57" s="39" t="s">
        <v>1401</v>
      </c>
      <c r="B57" s="37">
        <v>0</v>
      </c>
    </row>
    <row r="58" ht="25" customHeight="1" spans="1:2">
      <c r="A58" s="39" t="s">
        <v>1402</v>
      </c>
      <c r="B58" s="37">
        <v>100</v>
      </c>
    </row>
    <row r="59" ht="25" customHeight="1" spans="1:2">
      <c r="A59" s="39" t="s">
        <v>1403</v>
      </c>
      <c r="B59" s="37">
        <v>0</v>
      </c>
    </row>
    <row r="60" ht="25" customHeight="1" spans="1:2">
      <c r="A60" s="39" t="s">
        <v>1404</v>
      </c>
      <c r="B60" s="37">
        <v>0</v>
      </c>
    </row>
    <row r="61" ht="25" customHeight="1" spans="1:2">
      <c r="A61" s="39" t="s">
        <v>1405</v>
      </c>
      <c r="B61" s="37">
        <v>0</v>
      </c>
    </row>
    <row r="62" ht="25" customHeight="1" spans="1:2">
      <c r="A62" s="39" t="s">
        <v>1406</v>
      </c>
      <c r="B62" s="37">
        <v>0</v>
      </c>
    </row>
    <row r="63" ht="25" customHeight="1" spans="1:2">
      <c r="A63" s="39" t="s">
        <v>1407</v>
      </c>
      <c r="B63" s="37">
        <v>0</v>
      </c>
    </row>
    <row r="64" ht="25" customHeight="1" spans="1:2">
      <c r="A64" s="39" t="s">
        <v>1408</v>
      </c>
      <c r="B64" s="37">
        <v>18</v>
      </c>
    </row>
    <row r="65" ht="25" customHeight="1" spans="1:2">
      <c r="A65" s="39" t="s">
        <v>1253</v>
      </c>
      <c r="B65" s="37">
        <v>0</v>
      </c>
    </row>
    <row r="66" ht="25" customHeight="1" spans="1:2">
      <c r="A66" s="39" t="s">
        <v>1409</v>
      </c>
      <c r="B66" s="37">
        <v>782</v>
      </c>
    </row>
    <row r="67" ht="25" customHeight="1" spans="1:2">
      <c r="A67" s="39" t="s">
        <v>1410</v>
      </c>
      <c r="B67" s="37">
        <v>0</v>
      </c>
    </row>
    <row r="68" ht="25" customHeight="1" spans="1:2">
      <c r="A68" s="39" t="s">
        <v>1411</v>
      </c>
      <c r="B68" s="37">
        <v>534</v>
      </c>
    </row>
    <row r="69" ht="25" customHeight="1" spans="1:2">
      <c r="A69" s="39" t="s">
        <v>1412</v>
      </c>
      <c r="B69" s="37">
        <v>0</v>
      </c>
    </row>
    <row r="70" ht="25" customHeight="1" spans="1:2">
      <c r="A70" s="38" t="s">
        <v>1413</v>
      </c>
      <c r="B70" s="37">
        <f>SUM(B71:B73)</f>
        <v>0</v>
      </c>
    </row>
    <row r="71" ht="25" customHeight="1" spans="1:2">
      <c r="A71" s="39" t="s">
        <v>1399</v>
      </c>
      <c r="B71" s="37">
        <v>0</v>
      </c>
    </row>
    <row r="72" ht="25" customHeight="1" spans="1:2">
      <c r="A72" s="39" t="s">
        <v>1400</v>
      </c>
      <c r="B72" s="37">
        <v>0</v>
      </c>
    </row>
    <row r="73" ht="25" customHeight="1" spans="1:2">
      <c r="A73" s="39" t="s">
        <v>1414</v>
      </c>
      <c r="B73" s="37">
        <v>0</v>
      </c>
    </row>
    <row r="74" ht="25" customHeight="1" spans="1:2">
      <c r="A74" s="38" t="s">
        <v>1415</v>
      </c>
      <c r="B74" s="37">
        <v>0</v>
      </c>
    </row>
    <row r="75" ht="25" customHeight="1" spans="1:2">
      <c r="A75" s="38" t="s">
        <v>1416</v>
      </c>
      <c r="B75" s="37">
        <f>SUM(B76:B80)</f>
        <v>0</v>
      </c>
    </row>
    <row r="76" ht="25" customHeight="1" spans="1:2">
      <c r="A76" s="39" t="s">
        <v>1417</v>
      </c>
      <c r="B76" s="37">
        <v>0</v>
      </c>
    </row>
    <row r="77" ht="25" customHeight="1" spans="1:2">
      <c r="A77" s="39" t="s">
        <v>1418</v>
      </c>
      <c r="B77" s="37">
        <v>0</v>
      </c>
    </row>
    <row r="78" ht="25" customHeight="1" spans="1:2">
      <c r="A78" s="39" t="s">
        <v>1419</v>
      </c>
      <c r="B78" s="37">
        <v>0</v>
      </c>
    </row>
    <row r="79" ht="25" customHeight="1" spans="1:2">
      <c r="A79" s="39" t="s">
        <v>1420</v>
      </c>
      <c r="B79" s="37">
        <v>0</v>
      </c>
    </row>
    <row r="80" ht="25" customHeight="1" spans="1:2">
      <c r="A80" s="39" t="s">
        <v>1421</v>
      </c>
      <c r="B80" s="37">
        <v>0</v>
      </c>
    </row>
    <row r="81" ht="25" customHeight="1" spans="1:2">
      <c r="A81" s="38" t="s">
        <v>1422</v>
      </c>
      <c r="B81" s="37">
        <f>SUM(B82:B84)</f>
        <v>1088</v>
      </c>
    </row>
    <row r="82" ht="25" customHeight="1" spans="1:2">
      <c r="A82" s="39" t="s">
        <v>1423</v>
      </c>
      <c r="B82" s="37">
        <v>248</v>
      </c>
    </row>
    <row r="83" ht="25" customHeight="1" spans="1:2">
      <c r="A83" s="39" t="s">
        <v>1424</v>
      </c>
      <c r="B83" s="37">
        <v>0</v>
      </c>
    </row>
    <row r="84" ht="25" customHeight="1" spans="1:2">
      <c r="A84" s="39" t="s">
        <v>1425</v>
      </c>
      <c r="B84" s="37">
        <v>840</v>
      </c>
    </row>
    <row r="85" ht="25" customHeight="1" spans="1:2">
      <c r="A85" s="38" t="s">
        <v>1426</v>
      </c>
      <c r="B85" s="37">
        <f>SUM(B86:B88)</f>
        <v>0</v>
      </c>
    </row>
    <row r="86" ht="25" customHeight="1" spans="1:2">
      <c r="A86" s="39" t="s">
        <v>1427</v>
      </c>
      <c r="B86" s="37">
        <v>0</v>
      </c>
    </row>
    <row r="87" ht="25" customHeight="1" spans="1:2">
      <c r="A87" s="39" t="s">
        <v>1428</v>
      </c>
      <c r="B87" s="37">
        <v>0</v>
      </c>
    </row>
    <row r="88" ht="25" customHeight="1" spans="1:2">
      <c r="A88" s="39" t="s">
        <v>1429</v>
      </c>
      <c r="B88" s="37">
        <v>0</v>
      </c>
    </row>
    <row r="89" ht="25" customHeight="1" spans="1:2">
      <c r="A89" s="38" t="s">
        <v>1430</v>
      </c>
      <c r="B89" s="37">
        <f>SUM(B90:B92)</f>
        <v>0</v>
      </c>
    </row>
    <row r="90" ht="25" customHeight="1" spans="1:2">
      <c r="A90" s="39" t="s">
        <v>1427</v>
      </c>
      <c r="B90" s="37">
        <v>0</v>
      </c>
    </row>
    <row r="91" ht="25" customHeight="1" spans="1:2">
      <c r="A91" s="39" t="s">
        <v>1428</v>
      </c>
      <c r="B91" s="37">
        <v>0</v>
      </c>
    </row>
    <row r="92" ht="25" customHeight="1" spans="1:2">
      <c r="A92" s="39" t="s">
        <v>1431</v>
      </c>
      <c r="B92" s="37">
        <v>0</v>
      </c>
    </row>
    <row r="93" ht="25" customHeight="1" spans="1:2">
      <c r="A93" s="38" t="s">
        <v>1432</v>
      </c>
      <c r="B93" s="37">
        <f>SUM(B94:B98)</f>
        <v>0</v>
      </c>
    </row>
    <row r="94" ht="25" customHeight="1" spans="1:2">
      <c r="A94" s="39" t="s">
        <v>1433</v>
      </c>
      <c r="B94" s="37">
        <v>0</v>
      </c>
    </row>
    <row r="95" ht="25" customHeight="1" spans="1:2">
      <c r="A95" s="39" t="s">
        <v>1434</v>
      </c>
      <c r="B95" s="37">
        <v>0</v>
      </c>
    </row>
    <row r="96" ht="25" customHeight="1" spans="1:2">
      <c r="A96" s="39" t="s">
        <v>1435</v>
      </c>
      <c r="B96" s="37">
        <v>0</v>
      </c>
    </row>
    <row r="97" ht="25" customHeight="1" spans="1:2">
      <c r="A97" s="39" t="s">
        <v>1436</v>
      </c>
      <c r="B97" s="37">
        <v>0</v>
      </c>
    </row>
    <row r="98" ht="25" customHeight="1" spans="1:2">
      <c r="A98" s="39" t="s">
        <v>1437</v>
      </c>
      <c r="B98" s="37">
        <v>0</v>
      </c>
    </row>
    <row r="99" ht="25" customHeight="1" spans="1:2">
      <c r="A99" s="38" t="s">
        <v>1438</v>
      </c>
      <c r="B99" s="37">
        <f>SUM(B100:B101)</f>
        <v>0</v>
      </c>
    </row>
    <row r="100" ht="25" customHeight="1" spans="1:2">
      <c r="A100" s="39" t="s">
        <v>1439</v>
      </c>
      <c r="B100" s="37">
        <v>0</v>
      </c>
    </row>
    <row r="101" ht="25" customHeight="1" spans="1:2">
      <c r="A101" s="39" t="s">
        <v>1440</v>
      </c>
      <c r="B101" s="37">
        <v>0</v>
      </c>
    </row>
    <row r="102" ht="25" customHeight="1" spans="1:2">
      <c r="A102" s="38" t="s">
        <v>1441</v>
      </c>
      <c r="B102" s="37">
        <f>SUM(B103:B110)</f>
        <v>0</v>
      </c>
    </row>
    <row r="103" ht="25" customHeight="1" spans="1:2">
      <c r="A103" s="39" t="s">
        <v>1427</v>
      </c>
      <c r="B103" s="37">
        <v>0</v>
      </c>
    </row>
    <row r="104" ht="25" customHeight="1" spans="1:2">
      <c r="A104" s="39" t="s">
        <v>1428</v>
      </c>
      <c r="B104" s="37">
        <v>0</v>
      </c>
    </row>
    <row r="105" ht="25" customHeight="1" spans="1:2">
      <c r="A105" s="39" t="s">
        <v>1442</v>
      </c>
      <c r="B105" s="37">
        <v>0</v>
      </c>
    </row>
    <row r="106" ht="25" customHeight="1" spans="1:2">
      <c r="A106" s="39" t="s">
        <v>1443</v>
      </c>
      <c r="B106" s="37">
        <v>0</v>
      </c>
    </row>
    <row r="107" ht="25" customHeight="1" spans="1:2">
      <c r="A107" s="39" t="s">
        <v>1444</v>
      </c>
      <c r="B107" s="37">
        <v>0</v>
      </c>
    </row>
    <row r="108" ht="25" customHeight="1" spans="1:2">
      <c r="A108" s="39" t="s">
        <v>1445</v>
      </c>
      <c r="B108" s="37">
        <v>0</v>
      </c>
    </row>
    <row r="109" ht="25" customHeight="1" spans="1:2">
      <c r="A109" s="39" t="s">
        <v>1446</v>
      </c>
      <c r="B109" s="37">
        <v>0</v>
      </c>
    </row>
    <row r="110" ht="25" customHeight="1" spans="1:2">
      <c r="A110" s="39" t="s">
        <v>1447</v>
      </c>
      <c r="B110" s="37">
        <v>0</v>
      </c>
    </row>
    <row r="111" ht="25" customHeight="1" spans="1:2">
      <c r="A111" s="38" t="s">
        <v>243</v>
      </c>
      <c r="B111" s="37">
        <f>SUM(B112,B117,B122,B127,B130)</f>
        <v>20</v>
      </c>
    </row>
    <row r="112" ht="25" customHeight="1" spans="1:2">
      <c r="A112" s="38" t="s">
        <v>1448</v>
      </c>
      <c r="B112" s="37">
        <f>SUM(B113:B116)</f>
        <v>0</v>
      </c>
    </row>
    <row r="113" ht="25" customHeight="1" spans="1:2">
      <c r="A113" s="39" t="s">
        <v>1382</v>
      </c>
      <c r="B113" s="37">
        <v>0</v>
      </c>
    </row>
    <row r="114" ht="25" customHeight="1" spans="1:2">
      <c r="A114" s="39" t="s">
        <v>1449</v>
      </c>
      <c r="B114" s="37">
        <v>0</v>
      </c>
    </row>
    <row r="115" ht="25" customHeight="1" spans="1:2">
      <c r="A115" s="39" t="s">
        <v>1450</v>
      </c>
      <c r="B115" s="37">
        <v>0</v>
      </c>
    </row>
    <row r="116" ht="25" customHeight="1" spans="1:2">
      <c r="A116" s="39" t="s">
        <v>1451</v>
      </c>
      <c r="B116" s="37">
        <v>0</v>
      </c>
    </row>
    <row r="117" ht="25" customHeight="1" spans="1:2">
      <c r="A117" s="38" t="s">
        <v>1452</v>
      </c>
      <c r="B117" s="37">
        <f>SUM(B118:B121)</f>
        <v>0</v>
      </c>
    </row>
    <row r="118" ht="25" customHeight="1" spans="1:2">
      <c r="A118" s="39" t="s">
        <v>1382</v>
      </c>
      <c r="B118" s="37">
        <v>0</v>
      </c>
    </row>
    <row r="119" ht="25" customHeight="1" spans="1:2">
      <c r="A119" s="39" t="s">
        <v>1449</v>
      </c>
      <c r="B119" s="37">
        <v>0</v>
      </c>
    </row>
    <row r="120" ht="25" customHeight="1" spans="1:2">
      <c r="A120" s="39" t="s">
        <v>1453</v>
      </c>
      <c r="B120" s="37">
        <v>0</v>
      </c>
    </row>
    <row r="121" ht="25" customHeight="1" spans="1:2">
      <c r="A121" s="39" t="s">
        <v>1454</v>
      </c>
      <c r="B121" s="37">
        <v>0</v>
      </c>
    </row>
    <row r="122" ht="25" customHeight="1" spans="1:2">
      <c r="A122" s="38" t="s">
        <v>1455</v>
      </c>
      <c r="B122" s="37">
        <f>SUM(B123:B126)</f>
        <v>20</v>
      </c>
    </row>
    <row r="123" ht="25" customHeight="1" spans="1:2">
      <c r="A123" s="39" t="s">
        <v>1043</v>
      </c>
      <c r="B123" s="37">
        <v>0</v>
      </c>
    </row>
    <row r="124" ht="25" customHeight="1" spans="1:2">
      <c r="A124" s="39" t="s">
        <v>1456</v>
      </c>
      <c r="B124" s="37">
        <v>0</v>
      </c>
    </row>
    <row r="125" ht="25" customHeight="1" spans="1:2">
      <c r="A125" s="39" t="s">
        <v>1457</v>
      </c>
      <c r="B125" s="37">
        <v>20</v>
      </c>
    </row>
    <row r="126" ht="25" customHeight="1" spans="1:2">
      <c r="A126" s="39" t="s">
        <v>1458</v>
      </c>
      <c r="B126" s="37">
        <v>0</v>
      </c>
    </row>
    <row r="127" ht="25" customHeight="1" spans="1:2">
      <c r="A127" s="38" t="s">
        <v>1459</v>
      </c>
      <c r="B127" s="37">
        <f>SUM(B128:B129)</f>
        <v>0</v>
      </c>
    </row>
    <row r="128" ht="25" customHeight="1" spans="1:2">
      <c r="A128" s="39" t="s">
        <v>1460</v>
      </c>
      <c r="B128" s="37">
        <v>0</v>
      </c>
    </row>
    <row r="129" ht="25" customHeight="1" spans="1:2">
      <c r="A129" s="39" t="s">
        <v>1461</v>
      </c>
      <c r="B129" s="37">
        <v>0</v>
      </c>
    </row>
    <row r="130" ht="25" customHeight="1" spans="1:2">
      <c r="A130" s="38" t="s">
        <v>1462</v>
      </c>
      <c r="B130" s="37">
        <f>SUM(B131:B134)</f>
        <v>0</v>
      </c>
    </row>
    <row r="131" ht="25" customHeight="1" spans="1:2">
      <c r="A131" s="39" t="s">
        <v>1463</v>
      </c>
      <c r="B131" s="37">
        <v>0</v>
      </c>
    </row>
    <row r="132" ht="25" customHeight="1" spans="1:2">
      <c r="A132" s="39" t="s">
        <v>1464</v>
      </c>
      <c r="B132" s="37">
        <v>0</v>
      </c>
    </row>
    <row r="133" ht="25" customHeight="1" spans="1:2">
      <c r="A133" s="39" t="s">
        <v>1465</v>
      </c>
      <c r="B133" s="37">
        <v>0</v>
      </c>
    </row>
    <row r="134" ht="25" customHeight="1" spans="1:2">
      <c r="A134" s="39" t="s">
        <v>1466</v>
      </c>
      <c r="B134" s="37">
        <v>0</v>
      </c>
    </row>
    <row r="135" ht="25" customHeight="1" spans="1:2">
      <c r="A135" s="38" t="s">
        <v>244</v>
      </c>
      <c r="B135" s="37">
        <f>SUM(B136,B141,B146,B155,B162,B171,B174,B177)</f>
        <v>28</v>
      </c>
    </row>
    <row r="136" ht="25" customHeight="1" spans="1:2">
      <c r="A136" s="38" t="s">
        <v>1467</v>
      </c>
      <c r="B136" s="37">
        <f>SUM(B137:B140)</f>
        <v>0</v>
      </c>
    </row>
    <row r="137" ht="25" customHeight="1" spans="1:2">
      <c r="A137" s="39" t="s">
        <v>1073</v>
      </c>
      <c r="B137" s="37">
        <v>0</v>
      </c>
    </row>
    <row r="138" ht="25" customHeight="1" spans="1:2">
      <c r="A138" s="39" t="s">
        <v>1074</v>
      </c>
      <c r="B138" s="37">
        <v>0</v>
      </c>
    </row>
    <row r="139" ht="25" customHeight="1" spans="1:2">
      <c r="A139" s="39" t="s">
        <v>1468</v>
      </c>
      <c r="B139" s="37">
        <v>0</v>
      </c>
    </row>
    <row r="140" ht="25" customHeight="1" spans="1:2">
      <c r="A140" s="39" t="s">
        <v>1469</v>
      </c>
      <c r="B140" s="37">
        <v>0</v>
      </c>
    </row>
    <row r="141" ht="25" customHeight="1" spans="1:2">
      <c r="A141" s="38" t="s">
        <v>1470</v>
      </c>
      <c r="B141" s="37">
        <f>SUM(B142:B145)</f>
        <v>0</v>
      </c>
    </row>
    <row r="142" ht="25" customHeight="1" spans="1:2">
      <c r="A142" s="39" t="s">
        <v>1468</v>
      </c>
      <c r="B142" s="37">
        <v>0</v>
      </c>
    </row>
    <row r="143" ht="25" customHeight="1" spans="1:2">
      <c r="A143" s="39" t="s">
        <v>1471</v>
      </c>
      <c r="B143" s="37">
        <v>0</v>
      </c>
    </row>
    <row r="144" ht="25" customHeight="1" spans="1:2">
      <c r="A144" s="39" t="s">
        <v>1472</v>
      </c>
      <c r="B144" s="37">
        <v>0</v>
      </c>
    </row>
    <row r="145" ht="25" customHeight="1" spans="1:2">
      <c r="A145" s="39" t="s">
        <v>1473</v>
      </c>
      <c r="B145" s="37">
        <v>0</v>
      </c>
    </row>
    <row r="146" ht="25" customHeight="1" spans="1:2">
      <c r="A146" s="38" t="s">
        <v>1474</v>
      </c>
      <c r="B146" s="37">
        <f>SUM(B147:B154)</f>
        <v>0</v>
      </c>
    </row>
    <row r="147" ht="25" customHeight="1" spans="1:2">
      <c r="A147" s="39" t="s">
        <v>1475</v>
      </c>
      <c r="B147" s="37">
        <v>0</v>
      </c>
    </row>
    <row r="148" ht="25" customHeight="1" spans="1:2">
      <c r="A148" s="39" t="s">
        <v>1476</v>
      </c>
      <c r="B148" s="37">
        <v>0</v>
      </c>
    </row>
    <row r="149" ht="25" customHeight="1" spans="1:2">
      <c r="A149" s="39" t="s">
        <v>1477</v>
      </c>
      <c r="B149" s="37">
        <v>0</v>
      </c>
    </row>
    <row r="150" ht="25" customHeight="1" spans="1:2">
      <c r="A150" s="39" t="s">
        <v>1478</v>
      </c>
      <c r="B150" s="37">
        <v>0</v>
      </c>
    </row>
    <row r="151" ht="25" customHeight="1" spans="1:2">
      <c r="A151" s="39" t="s">
        <v>1479</v>
      </c>
      <c r="B151" s="37">
        <v>0</v>
      </c>
    </row>
    <row r="152" ht="25" customHeight="1" spans="1:2">
      <c r="A152" s="39" t="s">
        <v>1480</v>
      </c>
      <c r="B152" s="37">
        <v>0</v>
      </c>
    </row>
    <row r="153" ht="25" customHeight="1" spans="1:2">
      <c r="A153" s="39" t="s">
        <v>1481</v>
      </c>
      <c r="B153" s="37">
        <v>0</v>
      </c>
    </row>
    <row r="154" ht="25" customHeight="1" spans="1:2">
      <c r="A154" s="39" t="s">
        <v>1482</v>
      </c>
      <c r="B154" s="37">
        <v>0</v>
      </c>
    </row>
    <row r="155" ht="25" customHeight="1" spans="1:2">
      <c r="A155" s="38" t="s">
        <v>1483</v>
      </c>
      <c r="B155" s="37">
        <f>SUM(B156:B161)</f>
        <v>0</v>
      </c>
    </row>
    <row r="156" ht="25" customHeight="1" spans="1:2">
      <c r="A156" s="39" t="s">
        <v>1484</v>
      </c>
      <c r="B156" s="37">
        <v>0</v>
      </c>
    </row>
    <row r="157" ht="25" customHeight="1" spans="1:2">
      <c r="A157" s="39" t="s">
        <v>1485</v>
      </c>
      <c r="B157" s="37">
        <v>0</v>
      </c>
    </row>
    <row r="158" ht="25" customHeight="1" spans="1:2">
      <c r="A158" s="39" t="s">
        <v>1486</v>
      </c>
      <c r="B158" s="37">
        <v>0</v>
      </c>
    </row>
    <row r="159" ht="25" customHeight="1" spans="1:2">
      <c r="A159" s="39" t="s">
        <v>1487</v>
      </c>
      <c r="B159" s="37">
        <v>0</v>
      </c>
    </row>
    <row r="160" ht="25" customHeight="1" spans="1:2">
      <c r="A160" s="39" t="s">
        <v>1488</v>
      </c>
      <c r="B160" s="37">
        <v>0</v>
      </c>
    </row>
    <row r="161" ht="25" customHeight="1" spans="1:2">
      <c r="A161" s="39" t="s">
        <v>1489</v>
      </c>
      <c r="B161" s="37">
        <v>0</v>
      </c>
    </row>
    <row r="162" ht="25" customHeight="1" spans="1:2">
      <c r="A162" s="38" t="s">
        <v>1490</v>
      </c>
      <c r="B162" s="37">
        <f>SUM(B163:B170)</f>
        <v>28</v>
      </c>
    </row>
    <row r="163" ht="25" customHeight="1" spans="1:2">
      <c r="A163" s="39" t="s">
        <v>1491</v>
      </c>
      <c r="B163" s="37">
        <v>0</v>
      </c>
    </row>
    <row r="164" ht="25" customHeight="1" spans="1:2">
      <c r="A164" s="39" t="s">
        <v>1100</v>
      </c>
      <c r="B164" s="37">
        <v>0</v>
      </c>
    </row>
    <row r="165" ht="25" customHeight="1" spans="1:2">
      <c r="A165" s="39" t="s">
        <v>1492</v>
      </c>
      <c r="B165" s="37">
        <v>0</v>
      </c>
    </row>
    <row r="166" ht="25" customHeight="1" spans="1:2">
      <c r="A166" s="39" t="s">
        <v>1493</v>
      </c>
      <c r="B166" s="37">
        <v>0</v>
      </c>
    </row>
    <row r="167" ht="25" customHeight="1" spans="1:2">
      <c r="A167" s="39" t="s">
        <v>1494</v>
      </c>
      <c r="B167" s="37">
        <v>0</v>
      </c>
    </row>
    <row r="168" ht="25" customHeight="1" spans="1:2">
      <c r="A168" s="39" t="s">
        <v>1495</v>
      </c>
      <c r="B168" s="37">
        <v>28</v>
      </c>
    </row>
    <row r="169" ht="25" customHeight="1" spans="1:2">
      <c r="A169" s="39" t="s">
        <v>1496</v>
      </c>
      <c r="B169" s="37">
        <v>0</v>
      </c>
    </row>
    <row r="170" ht="25" customHeight="1" spans="1:2">
      <c r="A170" s="39" t="s">
        <v>1497</v>
      </c>
      <c r="B170" s="37">
        <v>0</v>
      </c>
    </row>
    <row r="171" ht="25" customHeight="1" spans="1:2">
      <c r="A171" s="38" t="s">
        <v>1498</v>
      </c>
      <c r="B171" s="37">
        <f>SUM(B172:B173)</f>
        <v>0</v>
      </c>
    </row>
    <row r="172" ht="25" customHeight="1" spans="1:2">
      <c r="A172" s="39" t="s">
        <v>1499</v>
      </c>
      <c r="B172" s="37">
        <v>0</v>
      </c>
    </row>
    <row r="173" ht="25" customHeight="1" spans="1:2">
      <c r="A173" s="39" t="s">
        <v>1500</v>
      </c>
      <c r="B173" s="37">
        <v>0</v>
      </c>
    </row>
    <row r="174" ht="25" customHeight="1" spans="1:2">
      <c r="A174" s="38" t="s">
        <v>1501</v>
      </c>
      <c r="B174" s="37">
        <f>SUM(B175:B176)</f>
        <v>0</v>
      </c>
    </row>
    <row r="175" ht="25" customHeight="1" spans="1:2">
      <c r="A175" s="39" t="s">
        <v>1499</v>
      </c>
      <c r="B175" s="37">
        <v>0</v>
      </c>
    </row>
    <row r="176" ht="25" customHeight="1" spans="1:2">
      <c r="A176" s="39" t="s">
        <v>1502</v>
      </c>
      <c r="B176" s="37">
        <v>0</v>
      </c>
    </row>
    <row r="177" ht="25" customHeight="1" spans="1:2">
      <c r="A177" s="38" t="s">
        <v>1503</v>
      </c>
      <c r="B177" s="37">
        <v>0</v>
      </c>
    </row>
    <row r="178" ht="25" customHeight="1" spans="1:2">
      <c r="A178" s="38" t="s">
        <v>245</v>
      </c>
      <c r="B178" s="37">
        <f>B179</f>
        <v>0</v>
      </c>
    </row>
    <row r="179" ht="25" customHeight="1" spans="1:2">
      <c r="A179" s="38" t="s">
        <v>1504</v>
      </c>
      <c r="B179" s="37">
        <f>SUM(B180:B182)</f>
        <v>0</v>
      </c>
    </row>
    <row r="180" ht="25" customHeight="1" spans="1:2">
      <c r="A180" s="39" t="s">
        <v>1505</v>
      </c>
      <c r="B180" s="37">
        <v>0</v>
      </c>
    </row>
    <row r="181" ht="25" customHeight="1" spans="1:2">
      <c r="A181" s="39" t="s">
        <v>1506</v>
      </c>
      <c r="B181" s="37">
        <v>0</v>
      </c>
    </row>
    <row r="182" ht="25" customHeight="1" spans="1:2">
      <c r="A182" s="39" t="s">
        <v>1507</v>
      </c>
      <c r="B182" s="37">
        <v>0</v>
      </c>
    </row>
    <row r="183" ht="25" customHeight="1" spans="1:2">
      <c r="A183" s="38" t="s">
        <v>1173</v>
      </c>
      <c r="B183" s="37">
        <f>B184</f>
        <v>0</v>
      </c>
    </row>
    <row r="184" ht="25" customHeight="1" spans="1:2">
      <c r="A184" s="38" t="s">
        <v>1193</v>
      </c>
      <c r="B184" s="37">
        <f>SUM(B185:B186)</f>
        <v>0</v>
      </c>
    </row>
    <row r="185" ht="25" customHeight="1" spans="1:2">
      <c r="A185" s="39" t="s">
        <v>1508</v>
      </c>
      <c r="B185" s="37">
        <v>0</v>
      </c>
    </row>
    <row r="186" ht="25" customHeight="1" spans="1:2">
      <c r="A186" s="39" t="s">
        <v>1509</v>
      </c>
      <c r="B186" s="37">
        <v>0</v>
      </c>
    </row>
    <row r="187" ht="25" customHeight="1" spans="1:2">
      <c r="A187" s="38" t="s">
        <v>120</v>
      </c>
      <c r="B187" s="37">
        <f>SUM(B188,B192,B201:B202)</f>
        <v>15332</v>
      </c>
    </row>
    <row r="188" ht="25" customHeight="1" spans="1:2">
      <c r="A188" s="38" t="s">
        <v>1510</v>
      </c>
      <c r="B188" s="37">
        <f>SUM(B189:B191)</f>
        <v>15000</v>
      </c>
    </row>
    <row r="189" ht="25" customHeight="1" spans="1:2">
      <c r="A189" s="39" t="s">
        <v>1511</v>
      </c>
      <c r="B189" s="37">
        <v>0</v>
      </c>
    </row>
    <row r="190" ht="25" customHeight="1" spans="1:2">
      <c r="A190" s="39" t="s">
        <v>1512</v>
      </c>
      <c r="B190" s="37">
        <v>15000</v>
      </c>
    </row>
    <row r="191" ht="25" customHeight="1" spans="1:2">
      <c r="A191" s="39" t="s">
        <v>1513</v>
      </c>
      <c r="B191" s="37">
        <v>0</v>
      </c>
    </row>
    <row r="192" ht="25" customHeight="1" spans="1:2">
      <c r="A192" s="38" t="s">
        <v>1514</v>
      </c>
      <c r="B192" s="37">
        <f>SUM(B193:B200)</f>
        <v>0</v>
      </c>
    </row>
    <row r="193" ht="25" customHeight="1" spans="1:2">
      <c r="A193" s="39" t="s">
        <v>1515</v>
      </c>
      <c r="B193" s="37">
        <v>0</v>
      </c>
    </row>
    <row r="194" ht="25" customHeight="1" spans="1:2">
      <c r="A194" s="39" t="s">
        <v>1516</v>
      </c>
      <c r="B194" s="37">
        <v>0</v>
      </c>
    </row>
    <row r="195" ht="25" customHeight="1" spans="1:2">
      <c r="A195" s="39" t="s">
        <v>1517</v>
      </c>
      <c r="B195" s="37">
        <v>0</v>
      </c>
    </row>
    <row r="196" ht="25" customHeight="1" spans="1:2">
      <c r="A196" s="39" t="s">
        <v>1518</v>
      </c>
      <c r="B196" s="37">
        <v>0</v>
      </c>
    </row>
    <row r="197" ht="25" customHeight="1" spans="1:2">
      <c r="A197" s="39" t="s">
        <v>1519</v>
      </c>
      <c r="B197" s="37">
        <v>0</v>
      </c>
    </row>
    <row r="198" ht="25" customHeight="1" spans="1:2">
      <c r="A198" s="39" t="s">
        <v>1520</v>
      </c>
      <c r="B198" s="37">
        <v>0</v>
      </c>
    </row>
    <row r="199" ht="25" customHeight="1" spans="1:2">
      <c r="A199" s="39" t="s">
        <v>1521</v>
      </c>
      <c r="B199" s="37">
        <v>0</v>
      </c>
    </row>
    <row r="200" ht="25" customHeight="1" spans="1:2">
      <c r="A200" s="39" t="s">
        <v>1522</v>
      </c>
      <c r="B200" s="37">
        <v>0</v>
      </c>
    </row>
    <row r="201" ht="25" customHeight="1" spans="1:2">
      <c r="A201" s="38" t="s">
        <v>1523</v>
      </c>
      <c r="B201" s="37">
        <v>0</v>
      </c>
    </row>
    <row r="202" ht="25" customHeight="1" spans="1:2">
      <c r="A202" s="38" t="s">
        <v>1524</v>
      </c>
      <c r="B202" s="37">
        <f>SUM(B203:B213)</f>
        <v>332</v>
      </c>
    </row>
    <row r="203" ht="25" customHeight="1" spans="1:2">
      <c r="A203" s="39" t="s">
        <v>1525</v>
      </c>
      <c r="B203" s="37">
        <v>0</v>
      </c>
    </row>
    <row r="204" ht="25" customHeight="1" spans="1:2">
      <c r="A204" s="39" t="s">
        <v>1526</v>
      </c>
      <c r="B204" s="37">
        <v>200</v>
      </c>
    </row>
    <row r="205" ht="25" customHeight="1" spans="1:2">
      <c r="A205" s="39" t="s">
        <v>1527</v>
      </c>
      <c r="B205" s="37">
        <v>0</v>
      </c>
    </row>
    <row r="206" ht="25" customHeight="1" spans="1:2">
      <c r="A206" s="39" t="s">
        <v>1528</v>
      </c>
      <c r="B206" s="37">
        <v>0</v>
      </c>
    </row>
    <row r="207" ht="25" customHeight="1" spans="1:2">
      <c r="A207" s="39" t="s">
        <v>1529</v>
      </c>
      <c r="B207" s="37">
        <v>0</v>
      </c>
    </row>
    <row r="208" ht="25" customHeight="1" spans="1:2">
      <c r="A208" s="39" t="s">
        <v>1530</v>
      </c>
      <c r="B208" s="37">
        <v>132</v>
      </c>
    </row>
    <row r="209" ht="25" customHeight="1" spans="1:2">
      <c r="A209" s="39" t="s">
        <v>1531</v>
      </c>
      <c r="B209" s="37">
        <v>0</v>
      </c>
    </row>
    <row r="210" ht="25" customHeight="1" spans="1:2">
      <c r="A210" s="39" t="s">
        <v>1532</v>
      </c>
      <c r="B210" s="37">
        <v>0</v>
      </c>
    </row>
    <row r="211" ht="25" customHeight="1" spans="1:2">
      <c r="A211" s="39" t="s">
        <v>1533</v>
      </c>
      <c r="B211" s="37">
        <v>0</v>
      </c>
    </row>
    <row r="212" ht="25" customHeight="1" spans="1:2">
      <c r="A212" s="39" t="s">
        <v>1534</v>
      </c>
      <c r="B212" s="37">
        <v>0</v>
      </c>
    </row>
    <row r="213" ht="25" customHeight="1" spans="1:2">
      <c r="A213" s="39" t="s">
        <v>1535</v>
      </c>
      <c r="B213" s="37">
        <v>0</v>
      </c>
    </row>
    <row r="214" ht="25" customHeight="1" spans="1:2">
      <c r="A214" s="38" t="s">
        <v>246</v>
      </c>
      <c r="B214" s="37">
        <f>B215</f>
        <v>6315</v>
      </c>
    </row>
    <row r="215" ht="25" customHeight="1" spans="1:2">
      <c r="A215" s="38" t="s">
        <v>1536</v>
      </c>
      <c r="B215" s="37">
        <f>SUM(B216:B230)</f>
        <v>6315</v>
      </c>
    </row>
    <row r="216" ht="25" customHeight="1" spans="1:2">
      <c r="A216" s="39" t="s">
        <v>1537</v>
      </c>
      <c r="B216" s="37">
        <v>0</v>
      </c>
    </row>
    <row r="217" ht="25" customHeight="1" spans="1:2">
      <c r="A217" s="39" t="s">
        <v>1538</v>
      </c>
      <c r="B217" s="37">
        <v>0</v>
      </c>
    </row>
    <row r="218" ht="25" customHeight="1" spans="1:2">
      <c r="A218" s="39" t="s">
        <v>1539</v>
      </c>
      <c r="B218" s="37">
        <v>4822</v>
      </c>
    </row>
    <row r="219" ht="25" customHeight="1" spans="1:2">
      <c r="A219" s="39" t="s">
        <v>1540</v>
      </c>
      <c r="B219" s="37">
        <v>0</v>
      </c>
    </row>
    <row r="220" ht="25" customHeight="1" spans="1:2">
      <c r="A220" s="39" t="s">
        <v>1541</v>
      </c>
      <c r="B220" s="37">
        <v>0</v>
      </c>
    </row>
    <row r="221" ht="25" customHeight="1" spans="1:2">
      <c r="A221" s="39" t="s">
        <v>1542</v>
      </c>
      <c r="B221" s="37">
        <v>0</v>
      </c>
    </row>
    <row r="222" ht="25" customHeight="1" spans="1:2">
      <c r="A222" s="39" t="s">
        <v>1543</v>
      </c>
      <c r="B222" s="37">
        <v>0</v>
      </c>
    </row>
    <row r="223" ht="25" customHeight="1" spans="1:2">
      <c r="A223" s="39" t="s">
        <v>1544</v>
      </c>
      <c r="B223" s="37">
        <v>0</v>
      </c>
    </row>
    <row r="224" ht="25" customHeight="1" spans="1:2">
      <c r="A224" s="39" t="s">
        <v>1545</v>
      </c>
      <c r="B224" s="37">
        <v>0</v>
      </c>
    </row>
    <row r="225" ht="25" customHeight="1" spans="1:2">
      <c r="A225" s="39" t="s">
        <v>1546</v>
      </c>
      <c r="B225" s="37">
        <v>0</v>
      </c>
    </row>
    <row r="226" ht="25" customHeight="1" spans="1:2">
      <c r="A226" s="39" t="s">
        <v>1547</v>
      </c>
      <c r="B226" s="37">
        <v>0</v>
      </c>
    </row>
    <row r="227" ht="25" customHeight="1" spans="1:2">
      <c r="A227" s="39" t="s">
        <v>1548</v>
      </c>
      <c r="B227" s="37">
        <v>0</v>
      </c>
    </row>
    <row r="228" ht="25" customHeight="1" spans="1:2">
      <c r="A228" s="39" t="s">
        <v>1549</v>
      </c>
      <c r="B228" s="40">
        <v>944</v>
      </c>
    </row>
    <row r="229" ht="25" customHeight="1" spans="1:2">
      <c r="A229" s="39" t="s">
        <v>1550</v>
      </c>
      <c r="B229" s="37">
        <v>549</v>
      </c>
    </row>
    <row r="230" ht="25" customHeight="1" spans="1:2">
      <c r="A230" s="39" t="s">
        <v>1551</v>
      </c>
      <c r="B230" s="37">
        <v>0</v>
      </c>
    </row>
    <row r="231" ht="25" customHeight="1" spans="1:2">
      <c r="A231" s="38" t="s">
        <v>247</v>
      </c>
      <c r="B231" s="37">
        <f>B232</f>
        <v>13</v>
      </c>
    </row>
    <row r="232" ht="25" customHeight="1" spans="1:2">
      <c r="A232" s="38" t="s">
        <v>1552</v>
      </c>
      <c r="B232" s="37">
        <f>SUM(B233:B247)</f>
        <v>13</v>
      </c>
    </row>
    <row r="233" ht="25" customHeight="1" spans="1:2">
      <c r="A233" s="39" t="s">
        <v>1553</v>
      </c>
      <c r="B233" s="37">
        <v>0</v>
      </c>
    </row>
    <row r="234" ht="25" customHeight="1" spans="1:2">
      <c r="A234" s="39" t="s">
        <v>1554</v>
      </c>
      <c r="B234" s="37">
        <v>0</v>
      </c>
    </row>
    <row r="235" ht="25" customHeight="1" spans="1:2">
      <c r="A235" s="39" t="s">
        <v>1555</v>
      </c>
      <c r="B235" s="37">
        <v>0</v>
      </c>
    </row>
    <row r="236" ht="25" customHeight="1" spans="1:2">
      <c r="A236" s="39" t="s">
        <v>1556</v>
      </c>
      <c r="B236" s="37">
        <v>0</v>
      </c>
    </row>
    <row r="237" ht="25" customHeight="1" spans="1:2">
      <c r="A237" s="39" t="s">
        <v>1557</v>
      </c>
      <c r="B237" s="37">
        <v>0</v>
      </c>
    </row>
    <row r="238" ht="25" customHeight="1" spans="1:2">
      <c r="A238" s="39" t="s">
        <v>1558</v>
      </c>
      <c r="B238" s="37">
        <v>0</v>
      </c>
    </row>
    <row r="239" ht="25" customHeight="1" spans="1:2">
      <c r="A239" s="39" t="s">
        <v>1559</v>
      </c>
      <c r="B239" s="37">
        <v>0</v>
      </c>
    </row>
    <row r="240" ht="25" customHeight="1" spans="1:2">
      <c r="A240" s="39" t="s">
        <v>1560</v>
      </c>
      <c r="B240" s="37">
        <v>0</v>
      </c>
    </row>
    <row r="241" ht="25" customHeight="1" spans="1:2">
      <c r="A241" s="39" t="s">
        <v>1561</v>
      </c>
      <c r="B241" s="37">
        <v>0</v>
      </c>
    </row>
    <row r="242" ht="25" customHeight="1" spans="1:2">
      <c r="A242" s="39" t="s">
        <v>1562</v>
      </c>
      <c r="B242" s="37">
        <v>0</v>
      </c>
    </row>
    <row r="243" ht="25" customHeight="1" spans="1:2">
      <c r="A243" s="39" t="s">
        <v>1563</v>
      </c>
      <c r="B243" s="37">
        <v>0</v>
      </c>
    </row>
    <row r="244" ht="25" customHeight="1" spans="1:2">
      <c r="A244" s="39" t="s">
        <v>1564</v>
      </c>
      <c r="B244" s="37">
        <v>0</v>
      </c>
    </row>
    <row r="245" ht="25" customHeight="1" spans="1:2">
      <c r="A245" s="39" t="s">
        <v>1565</v>
      </c>
      <c r="B245" s="37">
        <v>0</v>
      </c>
    </row>
    <row r="246" ht="25" customHeight="1" spans="1:2">
      <c r="A246" s="39" t="s">
        <v>1566</v>
      </c>
      <c r="B246" s="37">
        <v>13</v>
      </c>
    </row>
    <row r="247" ht="25" customHeight="1" spans="1:2">
      <c r="A247" s="39" t="s">
        <v>1567</v>
      </c>
      <c r="B247" s="37">
        <v>0</v>
      </c>
    </row>
    <row r="248" ht="25" customHeight="1" spans="1:2">
      <c r="A248" s="41" t="s">
        <v>248</v>
      </c>
      <c r="B248" s="37">
        <f>SUM(B249,B262)</f>
        <v>450</v>
      </c>
    </row>
    <row r="249" ht="25" customHeight="1" spans="1:2">
      <c r="A249" s="41" t="s">
        <v>83</v>
      </c>
      <c r="B249" s="37">
        <f>SUM(B250:B261)</f>
        <v>450</v>
      </c>
    </row>
    <row r="250" ht="25" customHeight="1" spans="1:2">
      <c r="A250" s="42" t="s">
        <v>1568</v>
      </c>
      <c r="B250" s="37">
        <v>0</v>
      </c>
    </row>
    <row r="251" ht="25" customHeight="1" spans="1:2">
      <c r="A251" s="42" t="s">
        <v>1569</v>
      </c>
      <c r="B251" s="37">
        <v>0</v>
      </c>
    </row>
    <row r="252" ht="25" customHeight="1" spans="1:2">
      <c r="A252" s="42" t="s">
        <v>1570</v>
      </c>
      <c r="B252" s="37">
        <v>0</v>
      </c>
    </row>
    <row r="253" ht="25" customHeight="1" spans="1:2">
      <c r="A253" s="42" t="s">
        <v>1571</v>
      </c>
      <c r="B253" s="37">
        <v>0</v>
      </c>
    </row>
    <row r="254" ht="25" customHeight="1" spans="1:2">
      <c r="A254" s="42" t="s">
        <v>1572</v>
      </c>
      <c r="B254" s="37">
        <v>0</v>
      </c>
    </row>
    <row r="255" ht="25" customHeight="1" spans="1:2">
      <c r="A255" s="42" t="s">
        <v>1573</v>
      </c>
      <c r="B255" s="37">
        <v>0</v>
      </c>
    </row>
    <row r="256" ht="25" customHeight="1" spans="1:2">
      <c r="A256" s="42" t="s">
        <v>1574</v>
      </c>
      <c r="B256" s="37">
        <v>0</v>
      </c>
    </row>
    <row r="257" ht="25" customHeight="1" spans="1:2">
      <c r="A257" s="42" t="s">
        <v>1575</v>
      </c>
      <c r="B257" s="37">
        <v>0</v>
      </c>
    </row>
    <row r="258" ht="25" customHeight="1" spans="1:2">
      <c r="A258" s="42" t="s">
        <v>1576</v>
      </c>
      <c r="B258" s="37">
        <v>0</v>
      </c>
    </row>
    <row r="259" ht="25" customHeight="1" spans="1:2">
      <c r="A259" s="42" t="s">
        <v>1577</v>
      </c>
      <c r="B259" s="37">
        <v>450</v>
      </c>
    </row>
    <row r="260" ht="25" customHeight="1" spans="1:2">
      <c r="A260" s="42" t="s">
        <v>1578</v>
      </c>
      <c r="B260" s="37">
        <v>0</v>
      </c>
    </row>
    <row r="261" ht="25" customHeight="1" spans="1:2">
      <c r="A261" s="42" t="s">
        <v>1579</v>
      </c>
      <c r="B261" s="37">
        <v>0</v>
      </c>
    </row>
    <row r="262" ht="25" customHeight="1" spans="1:2">
      <c r="A262" s="41" t="s">
        <v>1580</v>
      </c>
      <c r="B262" s="37">
        <f>SUM(B263:B268)</f>
        <v>0</v>
      </c>
    </row>
    <row r="263" ht="25" customHeight="1" spans="1:2">
      <c r="A263" s="42" t="s">
        <v>1152</v>
      </c>
      <c r="B263" s="37">
        <v>0</v>
      </c>
    </row>
    <row r="264" ht="25" customHeight="1" spans="1:2">
      <c r="A264" s="42" t="s">
        <v>1197</v>
      </c>
      <c r="B264" s="37">
        <v>0</v>
      </c>
    </row>
    <row r="265" ht="25" customHeight="1" spans="1:2">
      <c r="A265" s="42" t="s">
        <v>1581</v>
      </c>
      <c r="B265" s="37">
        <v>0</v>
      </c>
    </row>
    <row r="266" ht="25" customHeight="1" spans="1:2">
      <c r="A266" s="42" t="s">
        <v>1582</v>
      </c>
      <c r="B266" s="37">
        <v>0</v>
      </c>
    </row>
    <row r="267" ht="25" customHeight="1" spans="1:2">
      <c r="A267" s="42" t="s">
        <v>1583</v>
      </c>
      <c r="B267" s="37">
        <v>0</v>
      </c>
    </row>
    <row r="268" ht="25" customHeight="1" spans="1:2">
      <c r="A268" s="42" t="s">
        <v>1584</v>
      </c>
      <c r="B268" s="37">
        <v>0</v>
      </c>
    </row>
  </sheetData>
  <mergeCells count="3">
    <mergeCell ref="A1:B1"/>
    <mergeCell ref="A2:B2"/>
    <mergeCell ref="A3:B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6"/>
  <sheetViews>
    <sheetView workbookViewId="0">
      <selection activeCell="F9" sqref="F9"/>
    </sheetView>
  </sheetViews>
  <sheetFormatPr defaultColWidth="8" defaultRowHeight="14.4" outlineLevelCol="4"/>
  <cols>
    <col min="1" max="2" width="2.75" style="21" customWidth="1"/>
    <col min="3" max="3" width="16.25" style="21" customWidth="1"/>
    <col min="4" max="4" width="37.3796296296296" style="21" customWidth="1"/>
    <col min="5" max="5" width="26.1296296296296" style="21" customWidth="1"/>
    <col min="6" max="6" width="8.5" style="21" customWidth="1"/>
    <col min="7" max="256" width="8" style="21"/>
    <col min="257" max="258" width="2.75" style="21" customWidth="1"/>
    <col min="259" max="259" width="16.25" style="21" customWidth="1"/>
    <col min="260" max="260" width="37.3796296296296" style="21" customWidth="1"/>
    <col min="261" max="261" width="26.1296296296296" style="21" customWidth="1"/>
    <col min="262" max="262" width="8.5" style="21" customWidth="1"/>
    <col min="263" max="512" width="8" style="21"/>
    <col min="513" max="514" width="2.75" style="21" customWidth="1"/>
    <col min="515" max="515" width="16.25" style="21" customWidth="1"/>
    <col min="516" max="516" width="37.3796296296296" style="21" customWidth="1"/>
    <col min="517" max="517" width="26.1296296296296" style="21" customWidth="1"/>
    <col min="518" max="518" width="8.5" style="21" customWidth="1"/>
    <col min="519" max="768" width="8" style="21"/>
    <col min="769" max="770" width="2.75" style="21" customWidth="1"/>
    <col min="771" max="771" width="16.25" style="21" customWidth="1"/>
    <col min="772" max="772" width="37.3796296296296" style="21" customWidth="1"/>
    <col min="773" max="773" width="26.1296296296296" style="21" customWidth="1"/>
    <col min="774" max="774" width="8.5" style="21" customWidth="1"/>
    <col min="775" max="1024" width="8" style="21"/>
    <col min="1025" max="1026" width="2.75" style="21" customWidth="1"/>
    <col min="1027" max="1027" width="16.25" style="21" customWidth="1"/>
    <col min="1028" max="1028" width="37.3796296296296" style="21" customWidth="1"/>
    <col min="1029" max="1029" width="26.1296296296296" style="21" customWidth="1"/>
    <col min="1030" max="1030" width="8.5" style="21" customWidth="1"/>
    <col min="1031" max="1280" width="8" style="21"/>
    <col min="1281" max="1282" width="2.75" style="21" customWidth="1"/>
    <col min="1283" max="1283" width="16.25" style="21" customWidth="1"/>
    <col min="1284" max="1284" width="37.3796296296296" style="21" customWidth="1"/>
    <col min="1285" max="1285" width="26.1296296296296" style="21" customWidth="1"/>
    <col min="1286" max="1286" width="8.5" style="21" customWidth="1"/>
    <col min="1287" max="1536" width="8" style="21"/>
    <col min="1537" max="1538" width="2.75" style="21" customWidth="1"/>
    <col min="1539" max="1539" width="16.25" style="21" customWidth="1"/>
    <col min="1540" max="1540" width="37.3796296296296" style="21" customWidth="1"/>
    <col min="1541" max="1541" width="26.1296296296296" style="21" customWidth="1"/>
    <col min="1542" max="1542" width="8.5" style="21" customWidth="1"/>
    <col min="1543" max="1792" width="8" style="21"/>
    <col min="1793" max="1794" width="2.75" style="21" customWidth="1"/>
    <col min="1795" max="1795" width="16.25" style="21" customWidth="1"/>
    <col min="1796" max="1796" width="37.3796296296296" style="21" customWidth="1"/>
    <col min="1797" max="1797" width="26.1296296296296" style="21" customWidth="1"/>
    <col min="1798" max="1798" width="8.5" style="21" customWidth="1"/>
    <col min="1799" max="2048" width="8" style="21"/>
    <col min="2049" max="2050" width="2.75" style="21" customWidth="1"/>
    <col min="2051" max="2051" width="16.25" style="21" customWidth="1"/>
    <col min="2052" max="2052" width="37.3796296296296" style="21" customWidth="1"/>
    <col min="2053" max="2053" width="26.1296296296296" style="21" customWidth="1"/>
    <col min="2054" max="2054" width="8.5" style="21" customWidth="1"/>
    <col min="2055" max="2304" width="8" style="21"/>
    <col min="2305" max="2306" width="2.75" style="21" customWidth="1"/>
    <col min="2307" max="2307" width="16.25" style="21" customWidth="1"/>
    <col min="2308" max="2308" width="37.3796296296296" style="21" customWidth="1"/>
    <col min="2309" max="2309" width="26.1296296296296" style="21" customWidth="1"/>
    <col min="2310" max="2310" width="8.5" style="21" customWidth="1"/>
    <col min="2311" max="2560" width="8" style="21"/>
    <col min="2561" max="2562" width="2.75" style="21" customWidth="1"/>
    <col min="2563" max="2563" width="16.25" style="21" customWidth="1"/>
    <col min="2564" max="2564" width="37.3796296296296" style="21" customWidth="1"/>
    <col min="2565" max="2565" width="26.1296296296296" style="21" customWidth="1"/>
    <col min="2566" max="2566" width="8.5" style="21" customWidth="1"/>
    <col min="2567" max="2816" width="8" style="21"/>
    <col min="2817" max="2818" width="2.75" style="21" customWidth="1"/>
    <col min="2819" max="2819" width="16.25" style="21" customWidth="1"/>
    <col min="2820" max="2820" width="37.3796296296296" style="21" customWidth="1"/>
    <col min="2821" max="2821" width="26.1296296296296" style="21" customWidth="1"/>
    <col min="2822" max="2822" width="8.5" style="21" customWidth="1"/>
    <col min="2823" max="3072" width="8" style="21"/>
    <col min="3073" max="3074" width="2.75" style="21" customWidth="1"/>
    <col min="3075" max="3075" width="16.25" style="21" customWidth="1"/>
    <col min="3076" max="3076" width="37.3796296296296" style="21" customWidth="1"/>
    <col min="3077" max="3077" width="26.1296296296296" style="21" customWidth="1"/>
    <col min="3078" max="3078" width="8.5" style="21" customWidth="1"/>
    <col min="3079" max="3328" width="8" style="21"/>
    <col min="3329" max="3330" width="2.75" style="21" customWidth="1"/>
    <col min="3331" max="3331" width="16.25" style="21" customWidth="1"/>
    <col min="3332" max="3332" width="37.3796296296296" style="21" customWidth="1"/>
    <col min="3333" max="3333" width="26.1296296296296" style="21" customWidth="1"/>
    <col min="3334" max="3334" width="8.5" style="21" customWidth="1"/>
    <col min="3335" max="3584" width="8" style="21"/>
    <col min="3585" max="3586" width="2.75" style="21" customWidth="1"/>
    <col min="3587" max="3587" width="16.25" style="21" customWidth="1"/>
    <col min="3588" max="3588" width="37.3796296296296" style="21" customWidth="1"/>
    <col min="3589" max="3589" width="26.1296296296296" style="21" customWidth="1"/>
    <col min="3590" max="3590" width="8.5" style="21" customWidth="1"/>
    <col min="3591" max="3840" width="8" style="21"/>
    <col min="3841" max="3842" width="2.75" style="21" customWidth="1"/>
    <col min="3843" max="3843" width="16.25" style="21" customWidth="1"/>
    <col min="3844" max="3844" width="37.3796296296296" style="21" customWidth="1"/>
    <col min="3845" max="3845" width="26.1296296296296" style="21" customWidth="1"/>
    <col min="3846" max="3846" width="8.5" style="21" customWidth="1"/>
    <col min="3847" max="4096" width="8" style="21"/>
    <col min="4097" max="4098" width="2.75" style="21" customWidth="1"/>
    <col min="4099" max="4099" width="16.25" style="21" customWidth="1"/>
    <col min="4100" max="4100" width="37.3796296296296" style="21" customWidth="1"/>
    <col min="4101" max="4101" width="26.1296296296296" style="21" customWidth="1"/>
    <col min="4102" max="4102" width="8.5" style="21" customWidth="1"/>
    <col min="4103" max="4352" width="8" style="21"/>
    <col min="4353" max="4354" width="2.75" style="21" customWidth="1"/>
    <col min="4355" max="4355" width="16.25" style="21" customWidth="1"/>
    <col min="4356" max="4356" width="37.3796296296296" style="21" customWidth="1"/>
    <col min="4357" max="4357" width="26.1296296296296" style="21" customWidth="1"/>
    <col min="4358" max="4358" width="8.5" style="21" customWidth="1"/>
    <col min="4359" max="4608" width="8" style="21"/>
    <col min="4609" max="4610" width="2.75" style="21" customWidth="1"/>
    <col min="4611" max="4611" width="16.25" style="21" customWidth="1"/>
    <col min="4612" max="4612" width="37.3796296296296" style="21" customWidth="1"/>
    <col min="4613" max="4613" width="26.1296296296296" style="21" customWidth="1"/>
    <col min="4614" max="4614" width="8.5" style="21" customWidth="1"/>
    <col min="4615" max="4864" width="8" style="21"/>
    <col min="4865" max="4866" width="2.75" style="21" customWidth="1"/>
    <col min="4867" max="4867" width="16.25" style="21" customWidth="1"/>
    <col min="4868" max="4868" width="37.3796296296296" style="21" customWidth="1"/>
    <col min="4869" max="4869" width="26.1296296296296" style="21" customWidth="1"/>
    <col min="4870" max="4870" width="8.5" style="21" customWidth="1"/>
    <col min="4871" max="5120" width="8" style="21"/>
    <col min="5121" max="5122" width="2.75" style="21" customWidth="1"/>
    <col min="5123" max="5123" width="16.25" style="21" customWidth="1"/>
    <col min="5124" max="5124" width="37.3796296296296" style="21" customWidth="1"/>
    <col min="5125" max="5125" width="26.1296296296296" style="21" customWidth="1"/>
    <col min="5126" max="5126" width="8.5" style="21" customWidth="1"/>
    <col min="5127" max="5376" width="8" style="21"/>
    <col min="5377" max="5378" width="2.75" style="21" customWidth="1"/>
    <col min="5379" max="5379" width="16.25" style="21" customWidth="1"/>
    <col min="5380" max="5380" width="37.3796296296296" style="21" customWidth="1"/>
    <col min="5381" max="5381" width="26.1296296296296" style="21" customWidth="1"/>
    <col min="5382" max="5382" width="8.5" style="21" customWidth="1"/>
    <col min="5383" max="5632" width="8" style="21"/>
    <col min="5633" max="5634" width="2.75" style="21" customWidth="1"/>
    <col min="5635" max="5635" width="16.25" style="21" customWidth="1"/>
    <col min="5636" max="5636" width="37.3796296296296" style="21" customWidth="1"/>
    <col min="5637" max="5637" width="26.1296296296296" style="21" customWidth="1"/>
    <col min="5638" max="5638" width="8.5" style="21" customWidth="1"/>
    <col min="5639" max="5888" width="8" style="21"/>
    <col min="5889" max="5890" width="2.75" style="21" customWidth="1"/>
    <col min="5891" max="5891" width="16.25" style="21" customWidth="1"/>
    <col min="5892" max="5892" width="37.3796296296296" style="21" customWidth="1"/>
    <col min="5893" max="5893" width="26.1296296296296" style="21" customWidth="1"/>
    <col min="5894" max="5894" width="8.5" style="21" customWidth="1"/>
    <col min="5895" max="6144" width="8" style="21"/>
    <col min="6145" max="6146" width="2.75" style="21" customWidth="1"/>
    <col min="6147" max="6147" width="16.25" style="21" customWidth="1"/>
    <col min="6148" max="6148" width="37.3796296296296" style="21" customWidth="1"/>
    <col min="6149" max="6149" width="26.1296296296296" style="21" customWidth="1"/>
    <col min="6150" max="6150" width="8.5" style="21" customWidth="1"/>
    <col min="6151" max="6400" width="8" style="21"/>
    <col min="6401" max="6402" width="2.75" style="21" customWidth="1"/>
    <col min="6403" max="6403" width="16.25" style="21" customWidth="1"/>
    <col min="6404" max="6404" width="37.3796296296296" style="21" customWidth="1"/>
    <col min="6405" max="6405" width="26.1296296296296" style="21" customWidth="1"/>
    <col min="6406" max="6406" width="8.5" style="21" customWidth="1"/>
    <col min="6407" max="6656" width="8" style="21"/>
    <col min="6657" max="6658" width="2.75" style="21" customWidth="1"/>
    <col min="6659" max="6659" width="16.25" style="21" customWidth="1"/>
    <col min="6660" max="6660" width="37.3796296296296" style="21" customWidth="1"/>
    <col min="6661" max="6661" width="26.1296296296296" style="21" customWidth="1"/>
    <col min="6662" max="6662" width="8.5" style="21" customWidth="1"/>
    <col min="6663" max="6912" width="8" style="21"/>
    <col min="6913" max="6914" width="2.75" style="21" customWidth="1"/>
    <col min="6915" max="6915" width="16.25" style="21" customWidth="1"/>
    <col min="6916" max="6916" width="37.3796296296296" style="21" customWidth="1"/>
    <col min="6917" max="6917" width="26.1296296296296" style="21" customWidth="1"/>
    <col min="6918" max="6918" width="8.5" style="21" customWidth="1"/>
    <col min="6919" max="7168" width="8" style="21"/>
    <col min="7169" max="7170" width="2.75" style="21" customWidth="1"/>
    <col min="7171" max="7171" width="16.25" style="21" customWidth="1"/>
    <col min="7172" max="7172" width="37.3796296296296" style="21" customWidth="1"/>
    <col min="7173" max="7173" width="26.1296296296296" style="21" customWidth="1"/>
    <col min="7174" max="7174" width="8.5" style="21" customWidth="1"/>
    <col min="7175" max="7424" width="8" style="21"/>
    <col min="7425" max="7426" width="2.75" style="21" customWidth="1"/>
    <col min="7427" max="7427" width="16.25" style="21" customWidth="1"/>
    <col min="7428" max="7428" width="37.3796296296296" style="21" customWidth="1"/>
    <col min="7429" max="7429" width="26.1296296296296" style="21" customWidth="1"/>
    <col min="7430" max="7430" width="8.5" style="21" customWidth="1"/>
    <col min="7431" max="7680" width="8" style="21"/>
    <col min="7681" max="7682" width="2.75" style="21" customWidth="1"/>
    <col min="7683" max="7683" width="16.25" style="21" customWidth="1"/>
    <col min="7684" max="7684" width="37.3796296296296" style="21" customWidth="1"/>
    <col min="7685" max="7685" width="26.1296296296296" style="21" customWidth="1"/>
    <col min="7686" max="7686" width="8.5" style="21" customWidth="1"/>
    <col min="7687" max="7936" width="8" style="21"/>
    <col min="7937" max="7938" width="2.75" style="21" customWidth="1"/>
    <col min="7939" max="7939" width="16.25" style="21" customWidth="1"/>
    <col min="7940" max="7940" width="37.3796296296296" style="21" customWidth="1"/>
    <col min="7941" max="7941" width="26.1296296296296" style="21" customWidth="1"/>
    <col min="7942" max="7942" width="8.5" style="21" customWidth="1"/>
    <col min="7943" max="8192" width="8" style="21"/>
    <col min="8193" max="8194" width="2.75" style="21" customWidth="1"/>
    <col min="8195" max="8195" width="16.25" style="21" customWidth="1"/>
    <col min="8196" max="8196" width="37.3796296296296" style="21" customWidth="1"/>
    <col min="8197" max="8197" width="26.1296296296296" style="21" customWidth="1"/>
    <col min="8198" max="8198" width="8.5" style="21" customWidth="1"/>
    <col min="8199" max="8448" width="8" style="21"/>
    <col min="8449" max="8450" width="2.75" style="21" customWidth="1"/>
    <col min="8451" max="8451" width="16.25" style="21" customWidth="1"/>
    <col min="8452" max="8452" width="37.3796296296296" style="21" customWidth="1"/>
    <col min="8453" max="8453" width="26.1296296296296" style="21" customWidth="1"/>
    <col min="8454" max="8454" width="8.5" style="21" customWidth="1"/>
    <col min="8455" max="8704" width="8" style="21"/>
    <col min="8705" max="8706" width="2.75" style="21" customWidth="1"/>
    <col min="8707" max="8707" width="16.25" style="21" customWidth="1"/>
    <col min="8708" max="8708" width="37.3796296296296" style="21" customWidth="1"/>
    <col min="8709" max="8709" width="26.1296296296296" style="21" customWidth="1"/>
    <col min="8710" max="8710" width="8.5" style="21" customWidth="1"/>
    <col min="8711" max="8960" width="8" style="21"/>
    <col min="8961" max="8962" width="2.75" style="21" customWidth="1"/>
    <col min="8963" max="8963" width="16.25" style="21" customWidth="1"/>
    <col min="8964" max="8964" width="37.3796296296296" style="21" customWidth="1"/>
    <col min="8965" max="8965" width="26.1296296296296" style="21" customWidth="1"/>
    <col min="8966" max="8966" width="8.5" style="21" customWidth="1"/>
    <col min="8967" max="9216" width="8" style="21"/>
    <col min="9217" max="9218" width="2.75" style="21" customWidth="1"/>
    <col min="9219" max="9219" width="16.25" style="21" customWidth="1"/>
    <col min="9220" max="9220" width="37.3796296296296" style="21" customWidth="1"/>
    <col min="9221" max="9221" width="26.1296296296296" style="21" customWidth="1"/>
    <col min="9222" max="9222" width="8.5" style="21" customWidth="1"/>
    <col min="9223" max="9472" width="8" style="21"/>
    <col min="9473" max="9474" width="2.75" style="21" customWidth="1"/>
    <col min="9475" max="9475" width="16.25" style="21" customWidth="1"/>
    <col min="9476" max="9476" width="37.3796296296296" style="21" customWidth="1"/>
    <col min="9477" max="9477" width="26.1296296296296" style="21" customWidth="1"/>
    <col min="9478" max="9478" width="8.5" style="21" customWidth="1"/>
    <col min="9479" max="9728" width="8" style="21"/>
    <col min="9729" max="9730" width="2.75" style="21" customWidth="1"/>
    <col min="9731" max="9731" width="16.25" style="21" customWidth="1"/>
    <col min="9732" max="9732" width="37.3796296296296" style="21" customWidth="1"/>
    <col min="9733" max="9733" width="26.1296296296296" style="21" customWidth="1"/>
    <col min="9734" max="9734" width="8.5" style="21" customWidth="1"/>
    <col min="9735" max="9984" width="8" style="21"/>
    <col min="9985" max="9986" width="2.75" style="21" customWidth="1"/>
    <col min="9987" max="9987" width="16.25" style="21" customWidth="1"/>
    <col min="9988" max="9988" width="37.3796296296296" style="21" customWidth="1"/>
    <col min="9989" max="9989" width="26.1296296296296" style="21" customWidth="1"/>
    <col min="9990" max="9990" width="8.5" style="21" customWidth="1"/>
    <col min="9991" max="10240" width="8" style="21"/>
    <col min="10241" max="10242" width="2.75" style="21" customWidth="1"/>
    <col min="10243" max="10243" width="16.25" style="21" customWidth="1"/>
    <col min="10244" max="10244" width="37.3796296296296" style="21" customWidth="1"/>
    <col min="10245" max="10245" width="26.1296296296296" style="21" customWidth="1"/>
    <col min="10246" max="10246" width="8.5" style="21" customWidth="1"/>
    <col min="10247" max="10496" width="8" style="21"/>
    <col min="10497" max="10498" width="2.75" style="21" customWidth="1"/>
    <col min="10499" max="10499" width="16.25" style="21" customWidth="1"/>
    <col min="10500" max="10500" width="37.3796296296296" style="21" customWidth="1"/>
    <col min="10501" max="10501" width="26.1296296296296" style="21" customWidth="1"/>
    <col min="10502" max="10502" width="8.5" style="21" customWidth="1"/>
    <col min="10503" max="10752" width="8" style="21"/>
    <col min="10753" max="10754" width="2.75" style="21" customWidth="1"/>
    <col min="10755" max="10755" width="16.25" style="21" customWidth="1"/>
    <col min="10756" max="10756" width="37.3796296296296" style="21" customWidth="1"/>
    <col min="10757" max="10757" width="26.1296296296296" style="21" customWidth="1"/>
    <col min="10758" max="10758" width="8.5" style="21" customWidth="1"/>
    <col min="10759" max="11008" width="8" style="21"/>
    <col min="11009" max="11010" width="2.75" style="21" customWidth="1"/>
    <col min="11011" max="11011" width="16.25" style="21" customWidth="1"/>
    <col min="11012" max="11012" width="37.3796296296296" style="21" customWidth="1"/>
    <col min="11013" max="11013" width="26.1296296296296" style="21" customWidth="1"/>
    <col min="11014" max="11014" width="8.5" style="21" customWidth="1"/>
    <col min="11015" max="11264" width="8" style="21"/>
    <col min="11265" max="11266" width="2.75" style="21" customWidth="1"/>
    <col min="11267" max="11267" width="16.25" style="21" customWidth="1"/>
    <col min="11268" max="11268" width="37.3796296296296" style="21" customWidth="1"/>
    <col min="11269" max="11269" width="26.1296296296296" style="21" customWidth="1"/>
    <col min="11270" max="11270" width="8.5" style="21" customWidth="1"/>
    <col min="11271" max="11520" width="8" style="21"/>
    <col min="11521" max="11522" width="2.75" style="21" customWidth="1"/>
    <col min="11523" max="11523" width="16.25" style="21" customWidth="1"/>
    <col min="11524" max="11524" width="37.3796296296296" style="21" customWidth="1"/>
    <col min="11525" max="11525" width="26.1296296296296" style="21" customWidth="1"/>
    <col min="11526" max="11526" width="8.5" style="21" customWidth="1"/>
    <col min="11527" max="11776" width="8" style="21"/>
    <col min="11777" max="11778" width="2.75" style="21" customWidth="1"/>
    <col min="11779" max="11779" width="16.25" style="21" customWidth="1"/>
    <col min="11780" max="11780" width="37.3796296296296" style="21" customWidth="1"/>
    <col min="11781" max="11781" width="26.1296296296296" style="21" customWidth="1"/>
    <col min="11782" max="11782" width="8.5" style="21" customWidth="1"/>
    <col min="11783" max="12032" width="8" style="21"/>
    <col min="12033" max="12034" width="2.75" style="21" customWidth="1"/>
    <col min="12035" max="12035" width="16.25" style="21" customWidth="1"/>
    <col min="12036" max="12036" width="37.3796296296296" style="21" customWidth="1"/>
    <col min="12037" max="12037" width="26.1296296296296" style="21" customWidth="1"/>
    <col min="12038" max="12038" width="8.5" style="21" customWidth="1"/>
    <col min="12039" max="12288" width="8" style="21"/>
    <col min="12289" max="12290" width="2.75" style="21" customWidth="1"/>
    <col min="12291" max="12291" width="16.25" style="21" customWidth="1"/>
    <col min="12292" max="12292" width="37.3796296296296" style="21" customWidth="1"/>
    <col min="12293" max="12293" width="26.1296296296296" style="21" customWidth="1"/>
    <col min="12294" max="12294" width="8.5" style="21" customWidth="1"/>
    <col min="12295" max="12544" width="8" style="21"/>
    <col min="12545" max="12546" width="2.75" style="21" customWidth="1"/>
    <col min="12547" max="12547" width="16.25" style="21" customWidth="1"/>
    <col min="12548" max="12548" width="37.3796296296296" style="21" customWidth="1"/>
    <col min="12549" max="12549" width="26.1296296296296" style="21" customWidth="1"/>
    <col min="12550" max="12550" width="8.5" style="21" customWidth="1"/>
    <col min="12551" max="12800" width="8" style="21"/>
    <col min="12801" max="12802" width="2.75" style="21" customWidth="1"/>
    <col min="12803" max="12803" width="16.25" style="21" customWidth="1"/>
    <col min="12804" max="12804" width="37.3796296296296" style="21" customWidth="1"/>
    <col min="12805" max="12805" width="26.1296296296296" style="21" customWidth="1"/>
    <col min="12806" max="12806" width="8.5" style="21" customWidth="1"/>
    <col min="12807" max="13056" width="8" style="21"/>
    <col min="13057" max="13058" width="2.75" style="21" customWidth="1"/>
    <col min="13059" max="13059" width="16.25" style="21" customWidth="1"/>
    <col min="13060" max="13060" width="37.3796296296296" style="21" customWidth="1"/>
    <col min="13061" max="13061" width="26.1296296296296" style="21" customWidth="1"/>
    <col min="13062" max="13062" width="8.5" style="21" customWidth="1"/>
    <col min="13063" max="13312" width="8" style="21"/>
    <col min="13313" max="13314" width="2.75" style="21" customWidth="1"/>
    <col min="13315" max="13315" width="16.25" style="21" customWidth="1"/>
    <col min="13316" max="13316" width="37.3796296296296" style="21" customWidth="1"/>
    <col min="13317" max="13317" width="26.1296296296296" style="21" customWidth="1"/>
    <col min="13318" max="13318" width="8.5" style="21" customWidth="1"/>
    <col min="13319" max="13568" width="8" style="21"/>
    <col min="13569" max="13570" width="2.75" style="21" customWidth="1"/>
    <col min="13571" max="13571" width="16.25" style="21" customWidth="1"/>
    <col min="13572" max="13572" width="37.3796296296296" style="21" customWidth="1"/>
    <col min="13573" max="13573" width="26.1296296296296" style="21" customWidth="1"/>
    <col min="13574" max="13574" width="8.5" style="21" customWidth="1"/>
    <col min="13575" max="13824" width="8" style="21"/>
    <col min="13825" max="13826" width="2.75" style="21" customWidth="1"/>
    <col min="13827" max="13827" width="16.25" style="21" customWidth="1"/>
    <col min="13828" max="13828" width="37.3796296296296" style="21" customWidth="1"/>
    <col min="13829" max="13829" width="26.1296296296296" style="21" customWidth="1"/>
    <col min="13830" max="13830" width="8.5" style="21" customWidth="1"/>
    <col min="13831" max="14080" width="8" style="21"/>
    <col min="14081" max="14082" width="2.75" style="21" customWidth="1"/>
    <col min="14083" max="14083" width="16.25" style="21" customWidth="1"/>
    <col min="14084" max="14084" width="37.3796296296296" style="21" customWidth="1"/>
    <col min="14085" max="14085" width="26.1296296296296" style="21" customWidth="1"/>
    <col min="14086" max="14086" width="8.5" style="21" customWidth="1"/>
    <col min="14087" max="14336" width="8" style="21"/>
    <col min="14337" max="14338" width="2.75" style="21" customWidth="1"/>
    <col min="14339" max="14339" width="16.25" style="21" customWidth="1"/>
    <col min="14340" max="14340" width="37.3796296296296" style="21" customWidth="1"/>
    <col min="14341" max="14341" width="26.1296296296296" style="21" customWidth="1"/>
    <col min="14342" max="14342" width="8.5" style="21" customWidth="1"/>
    <col min="14343" max="14592" width="8" style="21"/>
    <col min="14593" max="14594" width="2.75" style="21" customWidth="1"/>
    <col min="14595" max="14595" width="16.25" style="21" customWidth="1"/>
    <col min="14596" max="14596" width="37.3796296296296" style="21" customWidth="1"/>
    <col min="14597" max="14597" width="26.1296296296296" style="21" customWidth="1"/>
    <col min="14598" max="14598" width="8.5" style="21" customWidth="1"/>
    <col min="14599" max="14848" width="8" style="21"/>
    <col min="14849" max="14850" width="2.75" style="21" customWidth="1"/>
    <col min="14851" max="14851" width="16.25" style="21" customWidth="1"/>
    <col min="14852" max="14852" width="37.3796296296296" style="21" customWidth="1"/>
    <col min="14853" max="14853" width="26.1296296296296" style="21" customWidth="1"/>
    <col min="14854" max="14854" width="8.5" style="21" customWidth="1"/>
    <col min="14855" max="15104" width="8" style="21"/>
    <col min="15105" max="15106" width="2.75" style="21" customWidth="1"/>
    <col min="15107" max="15107" width="16.25" style="21" customWidth="1"/>
    <col min="15108" max="15108" width="37.3796296296296" style="21" customWidth="1"/>
    <col min="15109" max="15109" width="26.1296296296296" style="21" customWidth="1"/>
    <col min="15110" max="15110" width="8.5" style="21" customWidth="1"/>
    <col min="15111" max="15360" width="8" style="21"/>
    <col min="15361" max="15362" width="2.75" style="21" customWidth="1"/>
    <col min="15363" max="15363" width="16.25" style="21" customWidth="1"/>
    <col min="15364" max="15364" width="37.3796296296296" style="21" customWidth="1"/>
    <col min="15365" max="15365" width="26.1296296296296" style="21" customWidth="1"/>
    <col min="15366" max="15366" width="8.5" style="21" customWidth="1"/>
    <col min="15367" max="15616" width="8" style="21"/>
    <col min="15617" max="15618" width="2.75" style="21" customWidth="1"/>
    <col min="15619" max="15619" width="16.25" style="21" customWidth="1"/>
    <col min="15620" max="15620" width="37.3796296296296" style="21" customWidth="1"/>
    <col min="15621" max="15621" width="26.1296296296296" style="21" customWidth="1"/>
    <col min="15622" max="15622" width="8.5" style="21" customWidth="1"/>
    <col min="15623" max="15872" width="8" style="21"/>
    <col min="15873" max="15874" width="2.75" style="21" customWidth="1"/>
    <col min="15875" max="15875" width="16.25" style="21" customWidth="1"/>
    <col min="15876" max="15876" width="37.3796296296296" style="21" customWidth="1"/>
    <col min="15877" max="15877" width="26.1296296296296" style="21" customWidth="1"/>
    <col min="15878" max="15878" width="8.5" style="21" customWidth="1"/>
    <col min="15879" max="16128" width="8" style="21"/>
    <col min="16129" max="16130" width="2.75" style="21" customWidth="1"/>
    <col min="16131" max="16131" width="16.25" style="21" customWidth="1"/>
    <col min="16132" max="16132" width="37.3796296296296" style="21" customWidth="1"/>
    <col min="16133" max="16133" width="26.1296296296296" style="21" customWidth="1"/>
    <col min="16134" max="16134" width="8.5" style="21" customWidth="1"/>
    <col min="16135" max="16384" width="8" style="21"/>
  </cols>
  <sheetData>
    <row r="1" s="21" customFormat="1" ht="21.75" customHeight="1" spans="1:5">
      <c r="A1" s="22" t="s">
        <v>1585</v>
      </c>
      <c r="B1" s="22"/>
      <c r="C1" s="22"/>
      <c r="D1" s="22"/>
      <c r="E1" s="22"/>
    </row>
    <row r="2" s="21" customFormat="1" ht="24.75" customHeight="1" spans="5:5">
      <c r="E2" s="21" t="s">
        <v>1586</v>
      </c>
    </row>
    <row r="3" s="21" customFormat="1" ht="15.4" customHeight="1" spans="1:5">
      <c r="A3" s="23" t="s">
        <v>1587</v>
      </c>
      <c r="B3" s="23"/>
      <c r="C3" s="23"/>
      <c r="D3" s="23" t="s">
        <v>63</v>
      </c>
      <c r="E3" s="23" t="s">
        <v>5</v>
      </c>
    </row>
    <row r="4" s="21" customFormat="1" ht="15.4" customHeight="1" spans="1:5">
      <c r="A4" s="23"/>
      <c r="B4" s="23"/>
      <c r="C4" s="23"/>
      <c r="D4" s="23"/>
      <c r="E4" s="23"/>
    </row>
    <row r="5" s="21" customFormat="1" ht="15.4" customHeight="1" spans="1:5">
      <c r="A5" s="23"/>
      <c r="B5" s="23"/>
      <c r="C5" s="23"/>
      <c r="D5" s="23"/>
      <c r="E5" s="23"/>
    </row>
    <row r="6" s="21" customFormat="1" ht="15.4" customHeight="1" spans="1:5">
      <c r="A6" s="24" t="s">
        <v>324</v>
      </c>
      <c r="B6" s="24" t="s">
        <v>324</v>
      </c>
      <c r="C6" s="24" t="s">
        <v>324</v>
      </c>
      <c r="D6" s="24" t="s">
        <v>331</v>
      </c>
      <c r="E6" s="25">
        <v>177228.82</v>
      </c>
    </row>
    <row r="7" s="21" customFormat="1" ht="15.4" customHeight="1" spans="1:5">
      <c r="A7" s="26" t="s">
        <v>1588</v>
      </c>
      <c r="B7" s="26"/>
      <c r="C7" s="26" t="s">
        <v>324</v>
      </c>
      <c r="D7" s="26" t="s">
        <v>356</v>
      </c>
      <c r="E7" s="12">
        <v>18491.79</v>
      </c>
    </row>
    <row r="8" s="21" customFormat="1" ht="15.4" customHeight="1" spans="1:5">
      <c r="A8" s="10" t="s">
        <v>1589</v>
      </c>
      <c r="B8" s="11"/>
      <c r="C8" s="11" t="s">
        <v>324</v>
      </c>
      <c r="D8" s="11" t="s">
        <v>1590</v>
      </c>
      <c r="E8" s="12">
        <v>495.65</v>
      </c>
    </row>
    <row r="9" s="21" customFormat="1" ht="15.4" customHeight="1" spans="1:5">
      <c r="A9" s="10" t="s">
        <v>1591</v>
      </c>
      <c r="B9" s="11"/>
      <c r="C9" s="11" t="s">
        <v>324</v>
      </c>
      <c r="D9" s="11" t="s">
        <v>1592</v>
      </c>
      <c r="E9" s="12">
        <v>466.07</v>
      </c>
    </row>
    <row r="10" s="21" customFormat="1" ht="15.4" customHeight="1" spans="1:5">
      <c r="A10" s="10" t="s">
        <v>1593</v>
      </c>
      <c r="B10" s="11"/>
      <c r="C10" s="11" t="s">
        <v>324</v>
      </c>
      <c r="D10" s="11" t="s">
        <v>1594</v>
      </c>
      <c r="E10" s="12">
        <v>19.45</v>
      </c>
    </row>
    <row r="11" s="21" customFormat="1" ht="15.4" customHeight="1" spans="1:5">
      <c r="A11" s="10" t="s">
        <v>1595</v>
      </c>
      <c r="B11" s="11"/>
      <c r="C11" s="11" t="s">
        <v>324</v>
      </c>
      <c r="D11" s="11" t="s">
        <v>1596</v>
      </c>
      <c r="E11" s="12">
        <v>10.13</v>
      </c>
    </row>
    <row r="12" s="21" customFormat="1" ht="15.4" customHeight="1" spans="1:5">
      <c r="A12" s="10" t="s">
        <v>1597</v>
      </c>
      <c r="B12" s="11"/>
      <c r="C12" s="11" t="s">
        <v>324</v>
      </c>
      <c r="D12" s="11" t="s">
        <v>1598</v>
      </c>
      <c r="E12" s="12">
        <v>335.09</v>
      </c>
    </row>
    <row r="13" s="21" customFormat="1" ht="15.4" customHeight="1" spans="1:5">
      <c r="A13" s="10" t="s">
        <v>1599</v>
      </c>
      <c r="B13" s="11"/>
      <c r="C13" s="11" t="s">
        <v>324</v>
      </c>
      <c r="D13" s="11" t="s">
        <v>1592</v>
      </c>
      <c r="E13" s="12">
        <v>292.32</v>
      </c>
    </row>
    <row r="14" s="21" customFormat="1" ht="15.4" customHeight="1" spans="1:5">
      <c r="A14" s="10" t="s">
        <v>1600</v>
      </c>
      <c r="B14" s="11"/>
      <c r="C14" s="11" t="s">
        <v>324</v>
      </c>
      <c r="D14" s="11" t="s">
        <v>1601</v>
      </c>
      <c r="E14" s="12">
        <v>15.97</v>
      </c>
    </row>
    <row r="15" s="21" customFormat="1" ht="15.4" customHeight="1" spans="1:5">
      <c r="A15" s="10" t="s">
        <v>1602</v>
      </c>
      <c r="B15" s="11"/>
      <c r="C15" s="11" t="s">
        <v>324</v>
      </c>
      <c r="D15" s="11" t="s">
        <v>1603</v>
      </c>
      <c r="E15" s="12">
        <v>26.8</v>
      </c>
    </row>
    <row r="16" s="21" customFormat="1" ht="15.4" customHeight="1" spans="1:5">
      <c r="A16" s="10" t="s">
        <v>1604</v>
      </c>
      <c r="B16" s="11"/>
      <c r="C16" s="11" t="s">
        <v>324</v>
      </c>
      <c r="D16" s="11" t="s">
        <v>1605</v>
      </c>
      <c r="E16" s="12">
        <v>6120.91</v>
      </c>
    </row>
    <row r="17" s="21" customFormat="1" ht="15.4" customHeight="1" spans="1:5">
      <c r="A17" s="10" t="s">
        <v>1606</v>
      </c>
      <c r="B17" s="11"/>
      <c r="C17" s="11" t="s">
        <v>324</v>
      </c>
      <c r="D17" s="11" t="s">
        <v>1592</v>
      </c>
      <c r="E17" s="12">
        <v>1766.34</v>
      </c>
    </row>
    <row r="18" s="21" customFormat="1" ht="15.4" customHeight="1" spans="1:5">
      <c r="A18" s="10" t="s">
        <v>1607</v>
      </c>
      <c r="B18" s="11"/>
      <c r="C18" s="11" t="s">
        <v>324</v>
      </c>
      <c r="D18" s="11" t="s">
        <v>1608</v>
      </c>
      <c r="E18" s="12">
        <v>4.97</v>
      </c>
    </row>
    <row r="19" s="21" customFormat="1" ht="15.4" customHeight="1" spans="1:5">
      <c r="A19" s="10" t="s">
        <v>1609</v>
      </c>
      <c r="B19" s="11"/>
      <c r="C19" s="11" t="s">
        <v>324</v>
      </c>
      <c r="D19" s="11" t="s">
        <v>1610</v>
      </c>
      <c r="E19" s="12">
        <v>943.75</v>
      </c>
    </row>
    <row r="20" s="21" customFormat="1" ht="15.4" customHeight="1" spans="1:5">
      <c r="A20" s="10" t="s">
        <v>1611</v>
      </c>
      <c r="B20" s="11"/>
      <c r="C20" s="11" t="s">
        <v>324</v>
      </c>
      <c r="D20" s="11" t="s">
        <v>1612</v>
      </c>
      <c r="E20" s="12">
        <v>76.19</v>
      </c>
    </row>
    <row r="21" s="21" customFormat="1" ht="15.4" customHeight="1" spans="1:5">
      <c r="A21" s="10" t="s">
        <v>1613</v>
      </c>
      <c r="B21" s="11"/>
      <c r="C21" s="11" t="s">
        <v>324</v>
      </c>
      <c r="D21" s="11" t="s">
        <v>1614</v>
      </c>
      <c r="E21" s="12">
        <v>33.29</v>
      </c>
    </row>
    <row r="22" s="21" customFormat="1" ht="15.4" customHeight="1" spans="1:5">
      <c r="A22" s="10" t="s">
        <v>1615</v>
      </c>
      <c r="B22" s="11"/>
      <c r="C22" s="11" t="s">
        <v>324</v>
      </c>
      <c r="D22" s="11" t="s">
        <v>1616</v>
      </c>
      <c r="E22" s="12">
        <v>3055.47</v>
      </c>
    </row>
    <row r="23" s="21" customFormat="1" ht="15.4" customHeight="1" spans="1:5">
      <c r="A23" s="10" t="s">
        <v>1617</v>
      </c>
      <c r="B23" s="11"/>
      <c r="C23" s="11" t="s">
        <v>324</v>
      </c>
      <c r="D23" s="11" t="s">
        <v>1618</v>
      </c>
      <c r="E23" s="12">
        <v>240.9</v>
      </c>
    </row>
    <row r="24" s="21" customFormat="1" ht="15.4" customHeight="1" spans="1:5">
      <c r="A24" s="10" t="s">
        <v>1619</v>
      </c>
      <c r="B24" s="11"/>
      <c r="C24" s="11" t="s">
        <v>324</v>
      </c>
      <c r="D24" s="11" t="s">
        <v>1620</v>
      </c>
      <c r="E24" s="12">
        <v>1178.58</v>
      </c>
    </row>
    <row r="25" s="21" customFormat="1" ht="15.4" customHeight="1" spans="1:5">
      <c r="A25" s="10" t="s">
        <v>1621</v>
      </c>
      <c r="B25" s="11"/>
      <c r="C25" s="11" t="s">
        <v>324</v>
      </c>
      <c r="D25" s="11" t="s">
        <v>1592</v>
      </c>
      <c r="E25" s="12">
        <v>240.88</v>
      </c>
    </row>
    <row r="26" s="21" customFormat="1" ht="15.4" customHeight="1" spans="1:5">
      <c r="A26" s="10" t="s">
        <v>1622</v>
      </c>
      <c r="B26" s="11"/>
      <c r="C26" s="11" t="s">
        <v>324</v>
      </c>
      <c r="D26" s="11" t="s">
        <v>1616</v>
      </c>
      <c r="E26" s="12">
        <v>310.48</v>
      </c>
    </row>
    <row r="27" s="21" customFormat="1" ht="15.4" customHeight="1" spans="1:5">
      <c r="A27" s="10" t="s">
        <v>1623</v>
      </c>
      <c r="B27" s="11"/>
      <c r="C27" s="11" t="s">
        <v>324</v>
      </c>
      <c r="D27" s="11" t="s">
        <v>1624</v>
      </c>
      <c r="E27" s="12">
        <v>627.22</v>
      </c>
    </row>
    <row r="28" s="21" customFormat="1" ht="15.4" customHeight="1" spans="1:5">
      <c r="A28" s="10" t="s">
        <v>1625</v>
      </c>
      <c r="B28" s="11"/>
      <c r="C28" s="11" t="s">
        <v>324</v>
      </c>
      <c r="D28" s="11" t="s">
        <v>1626</v>
      </c>
      <c r="E28" s="12">
        <v>137.22</v>
      </c>
    </row>
    <row r="29" s="21" customFormat="1" ht="15.4" customHeight="1" spans="1:5">
      <c r="A29" s="10" t="s">
        <v>1627</v>
      </c>
      <c r="B29" s="11"/>
      <c r="C29" s="11" t="s">
        <v>324</v>
      </c>
      <c r="D29" s="11" t="s">
        <v>1592</v>
      </c>
      <c r="E29" s="12">
        <v>110.49</v>
      </c>
    </row>
    <row r="30" s="21" customFormat="1" ht="15.4" customHeight="1" spans="1:5">
      <c r="A30" s="10" t="s">
        <v>1628</v>
      </c>
      <c r="B30" s="11"/>
      <c r="C30" s="11" t="s">
        <v>324</v>
      </c>
      <c r="D30" s="11" t="s">
        <v>1629</v>
      </c>
      <c r="E30" s="12">
        <v>26.73</v>
      </c>
    </row>
    <row r="31" s="21" customFormat="1" ht="15.4" customHeight="1" spans="1:5">
      <c r="A31" s="10" t="s">
        <v>1630</v>
      </c>
      <c r="B31" s="11"/>
      <c r="C31" s="11" t="s">
        <v>324</v>
      </c>
      <c r="D31" s="11" t="s">
        <v>1631</v>
      </c>
      <c r="E31" s="12">
        <v>1494.26</v>
      </c>
    </row>
    <row r="32" s="21" customFormat="1" ht="15.4" customHeight="1" spans="1:5">
      <c r="A32" s="10" t="s">
        <v>1632</v>
      </c>
      <c r="B32" s="11"/>
      <c r="C32" s="11" t="s">
        <v>324</v>
      </c>
      <c r="D32" s="11" t="s">
        <v>1592</v>
      </c>
      <c r="E32" s="12">
        <v>376.07</v>
      </c>
    </row>
    <row r="33" s="21" customFormat="1" ht="15.4" customHeight="1" spans="1:5">
      <c r="A33" s="10" t="s">
        <v>1633</v>
      </c>
      <c r="B33" s="11"/>
      <c r="C33" s="11" t="s">
        <v>324</v>
      </c>
      <c r="D33" s="11" t="s">
        <v>1608</v>
      </c>
      <c r="E33" s="12">
        <v>8.68</v>
      </c>
    </row>
    <row r="34" s="21" customFormat="1" ht="15.4" customHeight="1" spans="1:5">
      <c r="A34" s="10" t="s">
        <v>1634</v>
      </c>
      <c r="B34" s="11"/>
      <c r="C34" s="11" t="s">
        <v>324</v>
      </c>
      <c r="D34" s="11" t="s">
        <v>1610</v>
      </c>
      <c r="E34" s="12">
        <v>1.34</v>
      </c>
    </row>
    <row r="35" s="21" customFormat="1" ht="15.4" customHeight="1" spans="1:5">
      <c r="A35" s="10" t="s">
        <v>1635</v>
      </c>
      <c r="B35" s="11"/>
      <c r="C35" s="11" t="s">
        <v>324</v>
      </c>
      <c r="D35" s="11" t="s">
        <v>1636</v>
      </c>
      <c r="E35" s="12">
        <v>14.77</v>
      </c>
    </row>
    <row r="36" s="21" customFormat="1" ht="15.4" customHeight="1" spans="1:5">
      <c r="A36" s="10" t="s">
        <v>1637</v>
      </c>
      <c r="B36" s="11"/>
      <c r="C36" s="11" t="s">
        <v>324</v>
      </c>
      <c r="D36" s="11" t="s">
        <v>1638</v>
      </c>
      <c r="E36" s="12">
        <v>55.51</v>
      </c>
    </row>
    <row r="37" s="21" customFormat="1" ht="15.4" customHeight="1" spans="1:5">
      <c r="A37" s="10" t="s">
        <v>1639</v>
      </c>
      <c r="B37" s="11"/>
      <c r="C37" s="11" t="s">
        <v>324</v>
      </c>
      <c r="D37" s="11" t="s">
        <v>1616</v>
      </c>
      <c r="E37" s="12">
        <v>603.2</v>
      </c>
    </row>
    <row r="38" s="21" customFormat="1" ht="15.4" customHeight="1" spans="1:5">
      <c r="A38" s="10" t="s">
        <v>1640</v>
      </c>
      <c r="B38" s="11"/>
      <c r="C38" s="11" t="s">
        <v>324</v>
      </c>
      <c r="D38" s="11" t="s">
        <v>1641</v>
      </c>
      <c r="E38" s="12">
        <v>434.7</v>
      </c>
    </row>
    <row r="39" s="21" customFormat="1" ht="15.4" customHeight="1" spans="1:5">
      <c r="A39" s="10" t="s">
        <v>1642</v>
      </c>
      <c r="B39" s="11"/>
      <c r="C39" s="11" t="s">
        <v>324</v>
      </c>
      <c r="D39" s="11" t="s">
        <v>1643</v>
      </c>
      <c r="E39" s="12">
        <v>236</v>
      </c>
    </row>
    <row r="40" s="21" customFormat="1" ht="15.4" customHeight="1" spans="1:5">
      <c r="A40" s="10" t="s">
        <v>1644</v>
      </c>
      <c r="B40" s="11"/>
      <c r="C40" s="11" t="s">
        <v>324</v>
      </c>
      <c r="D40" s="11" t="s">
        <v>1592</v>
      </c>
      <c r="E40" s="12">
        <v>179.8</v>
      </c>
    </row>
    <row r="41" s="21" customFormat="1" ht="15.4" customHeight="1" spans="1:5">
      <c r="A41" s="10" t="s">
        <v>1645</v>
      </c>
      <c r="B41" s="11"/>
      <c r="C41" s="11" t="s">
        <v>324</v>
      </c>
      <c r="D41" s="11" t="s">
        <v>1646</v>
      </c>
      <c r="E41" s="12">
        <v>56.2</v>
      </c>
    </row>
    <row r="42" s="21" customFormat="1" ht="15.4" customHeight="1" spans="1:5">
      <c r="A42" s="10" t="s">
        <v>1647</v>
      </c>
      <c r="B42" s="11"/>
      <c r="C42" s="11" t="s">
        <v>324</v>
      </c>
      <c r="D42" s="11" t="s">
        <v>1648</v>
      </c>
      <c r="E42" s="12">
        <v>1297</v>
      </c>
    </row>
    <row r="43" s="21" customFormat="1" ht="15.4" customHeight="1" spans="1:5">
      <c r="A43" s="10" t="s">
        <v>1649</v>
      </c>
      <c r="B43" s="11"/>
      <c r="C43" s="11" t="s">
        <v>324</v>
      </c>
      <c r="D43" s="11" t="s">
        <v>1592</v>
      </c>
      <c r="E43" s="12">
        <v>936.48</v>
      </c>
    </row>
    <row r="44" s="21" customFormat="1" ht="15.4" customHeight="1" spans="1:5">
      <c r="A44" s="10" t="s">
        <v>1650</v>
      </c>
      <c r="B44" s="11"/>
      <c r="C44" s="11" t="s">
        <v>324</v>
      </c>
      <c r="D44" s="11" t="s">
        <v>1651</v>
      </c>
      <c r="E44" s="12">
        <v>230.81</v>
      </c>
    </row>
    <row r="45" s="21" customFormat="1" ht="15.4" customHeight="1" spans="1:5">
      <c r="A45" s="10" t="s">
        <v>1652</v>
      </c>
      <c r="B45" s="11"/>
      <c r="C45" s="11" t="s">
        <v>324</v>
      </c>
      <c r="D45" s="11" t="s">
        <v>1616</v>
      </c>
      <c r="E45" s="12">
        <v>129.71</v>
      </c>
    </row>
    <row r="46" s="21" customFormat="1" ht="15.4" customHeight="1" spans="1:5">
      <c r="A46" s="10" t="s">
        <v>1653</v>
      </c>
      <c r="B46" s="11"/>
      <c r="C46" s="11" t="s">
        <v>324</v>
      </c>
      <c r="D46" s="11" t="s">
        <v>1654</v>
      </c>
      <c r="E46" s="12">
        <v>663.93</v>
      </c>
    </row>
    <row r="47" s="21" customFormat="1" ht="15.4" customHeight="1" spans="1:5">
      <c r="A47" s="10" t="s">
        <v>1655</v>
      </c>
      <c r="B47" s="11"/>
      <c r="C47" s="11" t="s">
        <v>324</v>
      </c>
      <c r="D47" s="11" t="s">
        <v>1656</v>
      </c>
      <c r="E47" s="12">
        <v>319.75</v>
      </c>
    </row>
    <row r="48" s="21" customFormat="1" ht="15.4" customHeight="1" spans="1:5">
      <c r="A48" s="10" t="s">
        <v>1657</v>
      </c>
      <c r="B48" s="11"/>
      <c r="C48" s="11" t="s">
        <v>324</v>
      </c>
      <c r="D48" s="11" t="s">
        <v>1616</v>
      </c>
      <c r="E48" s="12">
        <v>344.19</v>
      </c>
    </row>
    <row r="49" s="21" customFormat="1" ht="15.4" customHeight="1" spans="1:5">
      <c r="A49" s="10" t="s">
        <v>1658</v>
      </c>
      <c r="B49" s="11"/>
      <c r="C49" s="11" t="s">
        <v>324</v>
      </c>
      <c r="D49" s="11" t="s">
        <v>1659</v>
      </c>
      <c r="E49" s="12">
        <v>14</v>
      </c>
    </row>
    <row r="50" s="21" customFormat="1" ht="15.4" customHeight="1" spans="1:5">
      <c r="A50" s="10" t="s">
        <v>1660</v>
      </c>
      <c r="B50" s="11"/>
      <c r="C50" s="11" t="s">
        <v>324</v>
      </c>
      <c r="D50" s="11" t="s">
        <v>1661</v>
      </c>
      <c r="E50" s="12">
        <v>14</v>
      </c>
    </row>
    <row r="51" s="21" customFormat="1" ht="15.4" customHeight="1" spans="1:5">
      <c r="A51" s="10" t="s">
        <v>1662</v>
      </c>
      <c r="B51" s="11"/>
      <c r="C51" s="11" t="s">
        <v>324</v>
      </c>
      <c r="D51" s="11" t="s">
        <v>1663</v>
      </c>
      <c r="E51" s="12">
        <v>246.66</v>
      </c>
    </row>
    <row r="52" s="21" customFormat="1" ht="15.4" customHeight="1" spans="1:5">
      <c r="A52" s="10" t="s">
        <v>1664</v>
      </c>
      <c r="B52" s="11"/>
      <c r="C52" s="11" t="s">
        <v>324</v>
      </c>
      <c r="D52" s="11" t="s">
        <v>1665</v>
      </c>
      <c r="E52" s="12">
        <v>244.67</v>
      </c>
    </row>
    <row r="53" s="21" customFormat="1" ht="15.4" customHeight="1" spans="1:5">
      <c r="A53" s="10" t="s">
        <v>1666</v>
      </c>
      <c r="B53" s="11"/>
      <c r="C53" s="11" t="s">
        <v>324</v>
      </c>
      <c r="D53" s="11" t="s">
        <v>1667</v>
      </c>
      <c r="E53" s="12">
        <v>1.99</v>
      </c>
    </row>
    <row r="54" s="21" customFormat="1" ht="15.4" customHeight="1" spans="1:5">
      <c r="A54" s="10" t="s">
        <v>1668</v>
      </c>
      <c r="B54" s="11"/>
      <c r="C54" s="11" t="s">
        <v>324</v>
      </c>
      <c r="D54" s="11" t="s">
        <v>1669</v>
      </c>
      <c r="E54" s="12">
        <v>39.54</v>
      </c>
    </row>
    <row r="55" s="21" customFormat="1" ht="15.4" customHeight="1" spans="1:5">
      <c r="A55" s="10" t="s">
        <v>1670</v>
      </c>
      <c r="B55" s="11"/>
      <c r="C55" s="11" t="s">
        <v>324</v>
      </c>
      <c r="D55" s="11" t="s">
        <v>1592</v>
      </c>
      <c r="E55" s="12">
        <v>39.54</v>
      </c>
    </row>
    <row r="56" s="21" customFormat="1" ht="15.4" customHeight="1" spans="1:5">
      <c r="A56" s="10" t="s">
        <v>1671</v>
      </c>
      <c r="B56" s="11"/>
      <c r="C56" s="11" t="s">
        <v>324</v>
      </c>
      <c r="D56" s="11" t="s">
        <v>1672</v>
      </c>
      <c r="E56" s="12">
        <v>824.97</v>
      </c>
    </row>
    <row r="57" s="21" customFormat="1" ht="15.4" customHeight="1" spans="1:5">
      <c r="A57" s="10" t="s">
        <v>1673</v>
      </c>
      <c r="B57" s="11"/>
      <c r="C57" s="11" t="s">
        <v>324</v>
      </c>
      <c r="D57" s="11" t="s">
        <v>1592</v>
      </c>
      <c r="E57" s="12">
        <v>202.28</v>
      </c>
    </row>
    <row r="58" s="21" customFormat="1" ht="15.4" customHeight="1" spans="1:5">
      <c r="A58" s="10" t="s">
        <v>1674</v>
      </c>
      <c r="B58" s="11"/>
      <c r="C58" s="11" t="s">
        <v>324</v>
      </c>
      <c r="D58" s="11" t="s">
        <v>1610</v>
      </c>
      <c r="E58" s="12">
        <v>0.27</v>
      </c>
    </row>
    <row r="59" s="21" customFormat="1" ht="15.4" customHeight="1" spans="1:5">
      <c r="A59" s="10" t="s">
        <v>1675</v>
      </c>
      <c r="B59" s="11"/>
      <c r="C59" s="11" t="s">
        <v>324</v>
      </c>
      <c r="D59" s="11" t="s">
        <v>1676</v>
      </c>
      <c r="E59" s="12">
        <v>120</v>
      </c>
    </row>
    <row r="60" s="21" customFormat="1" ht="15.4" customHeight="1" spans="1:5">
      <c r="A60" s="10" t="s">
        <v>1677</v>
      </c>
      <c r="B60" s="11"/>
      <c r="C60" s="11" t="s">
        <v>324</v>
      </c>
      <c r="D60" s="11" t="s">
        <v>1616</v>
      </c>
      <c r="E60" s="12">
        <v>416.21</v>
      </c>
    </row>
    <row r="61" s="21" customFormat="1" ht="15.4" customHeight="1" spans="1:5">
      <c r="A61" s="10" t="s">
        <v>1678</v>
      </c>
      <c r="B61" s="11"/>
      <c r="C61" s="11" t="s">
        <v>324</v>
      </c>
      <c r="D61" s="11" t="s">
        <v>1679</v>
      </c>
      <c r="E61" s="12">
        <v>86.21</v>
      </c>
    </row>
    <row r="62" s="21" customFormat="1" ht="15.4" customHeight="1" spans="1:5">
      <c r="A62" s="10" t="s">
        <v>1680</v>
      </c>
      <c r="B62" s="11"/>
      <c r="C62" s="11" t="s">
        <v>324</v>
      </c>
      <c r="D62" s="11" t="s">
        <v>1681</v>
      </c>
      <c r="E62" s="12">
        <v>1220.11</v>
      </c>
    </row>
    <row r="63" s="21" customFormat="1" ht="15.4" customHeight="1" spans="1:5">
      <c r="A63" s="10" t="s">
        <v>1682</v>
      </c>
      <c r="B63" s="11"/>
      <c r="C63" s="11" t="s">
        <v>324</v>
      </c>
      <c r="D63" s="11" t="s">
        <v>1592</v>
      </c>
      <c r="E63" s="12">
        <v>307.69</v>
      </c>
    </row>
    <row r="64" s="21" customFormat="1" ht="15.4" customHeight="1" spans="1:5">
      <c r="A64" s="10" t="s">
        <v>1683</v>
      </c>
      <c r="B64" s="11"/>
      <c r="C64" s="11" t="s">
        <v>324</v>
      </c>
      <c r="D64" s="11" t="s">
        <v>1684</v>
      </c>
      <c r="E64" s="12">
        <v>312.37</v>
      </c>
    </row>
    <row r="65" s="21" customFormat="1" ht="15.4" customHeight="1" spans="1:5">
      <c r="A65" s="10" t="s">
        <v>1685</v>
      </c>
      <c r="B65" s="11"/>
      <c r="C65" s="11" t="s">
        <v>324</v>
      </c>
      <c r="D65" s="11" t="s">
        <v>1616</v>
      </c>
      <c r="E65" s="12">
        <v>299.85</v>
      </c>
    </row>
    <row r="66" s="21" customFormat="1" ht="15.4" customHeight="1" spans="1:5">
      <c r="A66" s="10" t="s">
        <v>1686</v>
      </c>
      <c r="B66" s="11"/>
      <c r="C66" s="11" t="s">
        <v>324</v>
      </c>
      <c r="D66" s="11" t="s">
        <v>1687</v>
      </c>
      <c r="E66" s="12">
        <v>300.19</v>
      </c>
    </row>
    <row r="67" s="21" customFormat="1" ht="15.4" customHeight="1" spans="1:5">
      <c r="A67" s="10" t="s">
        <v>1688</v>
      </c>
      <c r="B67" s="11"/>
      <c r="C67" s="11" t="s">
        <v>324</v>
      </c>
      <c r="D67" s="11" t="s">
        <v>1689</v>
      </c>
      <c r="E67" s="12">
        <v>485.03</v>
      </c>
    </row>
    <row r="68" s="21" customFormat="1" ht="15.4" customHeight="1" spans="1:5">
      <c r="A68" s="10" t="s">
        <v>1690</v>
      </c>
      <c r="B68" s="11"/>
      <c r="C68" s="11" t="s">
        <v>324</v>
      </c>
      <c r="D68" s="11" t="s">
        <v>1592</v>
      </c>
      <c r="E68" s="12">
        <v>190</v>
      </c>
    </row>
    <row r="69" s="21" customFormat="1" ht="15.4" customHeight="1" spans="1:5">
      <c r="A69" s="10" t="s">
        <v>1691</v>
      </c>
      <c r="B69" s="11"/>
      <c r="C69" s="11" t="s">
        <v>324</v>
      </c>
      <c r="D69" s="11" t="s">
        <v>1608</v>
      </c>
      <c r="E69" s="12">
        <v>25.9</v>
      </c>
    </row>
    <row r="70" s="21" customFormat="1" ht="15.4" customHeight="1" spans="1:5">
      <c r="A70" s="10" t="s">
        <v>1692</v>
      </c>
      <c r="B70" s="11"/>
      <c r="C70" s="11" t="s">
        <v>324</v>
      </c>
      <c r="D70" s="11" t="s">
        <v>1693</v>
      </c>
      <c r="E70" s="12">
        <v>269.12</v>
      </c>
    </row>
    <row r="71" s="21" customFormat="1" ht="15.4" customHeight="1" spans="1:5">
      <c r="A71" s="10" t="s">
        <v>1694</v>
      </c>
      <c r="B71" s="11"/>
      <c r="C71" s="11" t="s">
        <v>324</v>
      </c>
      <c r="D71" s="11" t="s">
        <v>1695</v>
      </c>
      <c r="E71" s="12">
        <v>329.54</v>
      </c>
    </row>
    <row r="72" s="21" customFormat="1" ht="15.4" customHeight="1" spans="1:5">
      <c r="A72" s="10" t="s">
        <v>1696</v>
      </c>
      <c r="B72" s="11"/>
      <c r="C72" s="11" t="s">
        <v>324</v>
      </c>
      <c r="D72" s="11" t="s">
        <v>1592</v>
      </c>
      <c r="E72" s="12">
        <v>123.83</v>
      </c>
    </row>
    <row r="73" s="21" customFormat="1" ht="15.4" customHeight="1" spans="1:5">
      <c r="A73" s="10" t="s">
        <v>1697</v>
      </c>
      <c r="B73" s="11"/>
      <c r="C73" s="11" t="s">
        <v>324</v>
      </c>
      <c r="D73" s="11" t="s">
        <v>1608</v>
      </c>
      <c r="E73" s="12">
        <v>67.1</v>
      </c>
    </row>
    <row r="74" s="21" customFormat="1" ht="15.4" customHeight="1" spans="1:5">
      <c r="A74" s="10" t="s">
        <v>1698</v>
      </c>
      <c r="B74" s="11"/>
      <c r="C74" s="11" t="s">
        <v>324</v>
      </c>
      <c r="D74" s="11" t="s">
        <v>1699</v>
      </c>
      <c r="E74" s="12">
        <v>100.69</v>
      </c>
    </row>
    <row r="75" s="21" customFormat="1" ht="15.4" customHeight="1" spans="1:5">
      <c r="A75" s="10" t="s">
        <v>1700</v>
      </c>
      <c r="B75" s="11"/>
      <c r="C75" s="11" t="s">
        <v>324</v>
      </c>
      <c r="D75" s="11" t="s">
        <v>1701</v>
      </c>
      <c r="E75" s="12">
        <v>37.91</v>
      </c>
    </row>
    <row r="76" s="21" customFormat="1" ht="15.4" customHeight="1" spans="1:5">
      <c r="A76" s="10" t="s">
        <v>1702</v>
      </c>
      <c r="B76" s="11"/>
      <c r="C76" s="11" t="s">
        <v>324</v>
      </c>
      <c r="D76" s="11" t="s">
        <v>1703</v>
      </c>
      <c r="E76" s="12">
        <v>130.41</v>
      </c>
    </row>
    <row r="77" s="21" customFormat="1" ht="15.4" customHeight="1" spans="1:5">
      <c r="A77" s="10" t="s">
        <v>1704</v>
      </c>
      <c r="B77" s="11"/>
      <c r="C77" s="11" t="s">
        <v>324</v>
      </c>
      <c r="D77" s="11" t="s">
        <v>1592</v>
      </c>
      <c r="E77" s="12">
        <v>103.62</v>
      </c>
    </row>
    <row r="78" s="21" customFormat="1" ht="15.4" customHeight="1" spans="1:5">
      <c r="A78" s="10" t="s">
        <v>1705</v>
      </c>
      <c r="B78" s="11"/>
      <c r="C78" s="11" t="s">
        <v>324</v>
      </c>
      <c r="D78" s="11" t="s">
        <v>1608</v>
      </c>
      <c r="E78" s="12">
        <v>18.39</v>
      </c>
    </row>
    <row r="79" s="21" customFormat="1" ht="15.4" customHeight="1" spans="1:5">
      <c r="A79" s="10" t="s">
        <v>1706</v>
      </c>
      <c r="B79" s="11"/>
      <c r="C79" s="11" t="s">
        <v>324</v>
      </c>
      <c r="D79" s="11" t="s">
        <v>1707</v>
      </c>
      <c r="E79" s="12">
        <v>5</v>
      </c>
    </row>
    <row r="80" s="21" customFormat="1" ht="15.4" customHeight="1" spans="1:5">
      <c r="A80" s="10" t="s">
        <v>1708</v>
      </c>
      <c r="B80" s="11"/>
      <c r="C80" s="11" t="s">
        <v>324</v>
      </c>
      <c r="D80" s="11" t="s">
        <v>1709</v>
      </c>
      <c r="E80" s="12">
        <v>3.41</v>
      </c>
    </row>
    <row r="81" s="21" customFormat="1" ht="15.4" customHeight="1" spans="1:5">
      <c r="A81" s="10" t="s">
        <v>1710</v>
      </c>
      <c r="B81" s="11"/>
      <c r="C81" s="11" t="s">
        <v>324</v>
      </c>
      <c r="D81" s="11" t="s">
        <v>1711</v>
      </c>
      <c r="E81" s="12">
        <v>1182.86</v>
      </c>
    </row>
    <row r="82" s="21" customFormat="1" ht="15.4" customHeight="1" spans="1:5">
      <c r="A82" s="10" t="s">
        <v>1712</v>
      </c>
      <c r="B82" s="11"/>
      <c r="C82" s="11" t="s">
        <v>324</v>
      </c>
      <c r="D82" s="11" t="s">
        <v>1592</v>
      </c>
      <c r="E82" s="12">
        <v>181.9</v>
      </c>
    </row>
    <row r="83" s="21" customFormat="1" ht="15.4" customHeight="1" spans="1:5">
      <c r="A83" s="10" t="s">
        <v>1713</v>
      </c>
      <c r="B83" s="11"/>
      <c r="C83" s="11" t="s">
        <v>324</v>
      </c>
      <c r="D83" s="11" t="s">
        <v>1608</v>
      </c>
      <c r="E83" s="12">
        <v>25.91</v>
      </c>
    </row>
    <row r="84" s="21" customFormat="1" ht="15.4" customHeight="1" spans="1:5">
      <c r="A84" s="10" t="s">
        <v>1714</v>
      </c>
      <c r="B84" s="11"/>
      <c r="C84" s="11" t="s">
        <v>324</v>
      </c>
      <c r="D84" s="11" t="s">
        <v>1616</v>
      </c>
      <c r="E84" s="12">
        <v>886.46</v>
      </c>
    </row>
    <row r="85" s="21" customFormat="1" ht="15.4" customHeight="1" spans="1:5">
      <c r="A85" s="10" t="s">
        <v>1715</v>
      </c>
      <c r="B85" s="11"/>
      <c r="C85" s="11" t="s">
        <v>324</v>
      </c>
      <c r="D85" s="11" t="s">
        <v>1716</v>
      </c>
      <c r="E85" s="12">
        <v>88.6</v>
      </c>
    </row>
    <row r="86" s="21" customFormat="1" ht="15.4" customHeight="1" spans="1:5">
      <c r="A86" s="10" t="s">
        <v>1717</v>
      </c>
      <c r="B86" s="11"/>
      <c r="C86" s="11" t="s">
        <v>324</v>
      </c>
      <c r="D86" s="11" t="s">
        <v>1718</v>
      </c>
      <c r="E86" s="12">
        <v>2060.04</v>
      </c>
    </row>
    <row r="87" s="21" customFormat="1" ht="15.4" customHeight="1" spans="1:5">
      <c r="A87" s="10" t="s">
        <v>1719</v>
      </c>
      <c r="B87" s="11"/>
      <c r="C87" s="11" t="s">
        <v>324</v>
      </c>
      <c r="D87" s="11" t="s">
        <v>1592</v>
      </c>
      <c r="E87" s="12">
        <v>956.89</v>
      </c>
    </row>
    <row r="88" s="21" customFormat="1" ht="15.4" customHeight="1" spans="1:5">
      <c r="A88" s="10" t="s">
        <v>1720</v>
      </c>
      <c r="B88" s="11"/>
      <c r="C88" s="11" t="s">
        <v>324</v>
      </c>
      <c r="D88" s="11" t="s">
        <v>1608</v>
      </c>
      <c r="E88" s="12">
        <v>158.22</v>
      </c>
    </row>
    <row r="89" s="21" customFormat="1" ht="15.4" customHeight="1" spans="1:5">
      <c r="A89" s="10" t="s">
        <v>1721</v>
      </c>
      <c r="B89" s="11"/>
      <c r="C89" s="11" t="s">
        <v>324</v>
      </c>
      <c r="D89" s="11" t="s">
        <v>1616</v>
      </c>
      <c r="E89" s="12">
        <v>771.17</v>
      </c>
    </row>
    <row r="90" s="21" customFormat="1" ht="15.4" customHeight="1" spans="1:5">
      <c r="A90" s="10" t="s">
        <v>1722</v>
      </c>
      <c r="B90" s="11"/>
      <c r="C90" s="11" t="s">
        <v>324</v>
      </c>
      <c r="D90" s="11" t="s">
        <v>1723</v>
      </c>
      <c r="E90" s="12">
        <v>173.76</v>
      </c>
    </row>
    <row r="91" s="21" customFormat="1" ht="15.4" customHeight="1" spans="1:5">
      <c r="A91" s="10" t="s">
        <v>1724</v>
      </c>
      <c r="B91" s="11"/>
      <c r="C91" s="11" t="s">
        <v>324</v>
      </c>
      <c r="D91" s="11" t="s">
        <v>534</v>
      </c>
      <c r="E91" s="12">
        <v>11257.94</v>
      </c>
    </row>
    <row r="92" s="21" customFormat="1" ht="15.4" customHeight="1" spans="1:5">
      <c r="A92" s="10" t="s">
        <v>1725</v>
      </c>
      <c r="B92" s="11"/>
      <c r="C92" s="11" t="s">
        <v>324</v>
      </c>
      <c r="D92" s="11" t="s">
        <v>1726</v>
      </c>
      <c r="E92" s="12">
        <v>10460.95</v>
      </c>
    </row>
    <row r="93" s="21" customFormat="1" ht="15.4" customHeight="1" spans="1:5">
      <c r="A93" s="10" t="s">
        <v>1727</v>
      </c>
      <c r="B93" s="11"/>
      <c r="C93" s="11" t="s">
        <v>324</v>
      </c>
      <c r="D93" s="11" t="s">
        <v>1592</v>
      </c>
      <c r="E93" s="12">
        <v>9158.94</v>
      </c>
    </row>
    <row r="94" s="21" customFormat="1" ht="15.4" customHeight="1" spans="1:5">
      <c r="A94" s="10" t="s">
        <v>1728</v>
      </c>
      <c r="B94" s="11"/>
      <c r="C94" s="11" t="s">
        <v>324</v>
      </c>
      <c r="D94" s="11" t="s">
        <v>1608</v>
      </c>
      <c r="E94" s="12">
        <v>644.7</v>
      </c>
    </row>
    <row r="95" s="21" customFormat="1" ht="15.4" customHeight="1" spans="1:5">
      <c r="A95" s="10" t="s">
        <v>1729</v>
      </c>
      <c r="B95" s="11"/>
      <c r="C95" s="11" t="s">
        <v>324</v>
      </c>
      <c r="D95" s="11" t="s">
        <v>1730</v>
      </c>
      <c r="E95" s="12">
        <v>657.31</v>
      </c>
    </row>
    <row r="96" s="21" customFormat="1" ht="15.4" customHeight="1" spans="1:5">
      <c r="A96" s="10" t="s">
        <v>1731</v>
      </c>
      <c r="B96" s="11"/>
      <c r="C96" s="11" t="s">
        <v>324</v>
      </c>
      <c r="D96" s="11" t="s">
        <v>1732</v>
      </c>
      <c r="E96" s="12">
        <v>796.98</v>
      </c>
    </row>
    <row r="97" s="21" customFormat="1" ht="15.4" customHeight="1" spans="1:5">
      <c r="A97" s="10" t="s">
        <v>1733</v>
      </c>
      <c r="B97" s="11"/>
      <c r="C97" s="11" t="s">
        <v>324</v>
      </c>
      <c r="D97" s="11" t="s">
        <v>1592</v>
      </c>
      <c r="E97" s="12">
        <v>665.6</v>
      </c>
    </row>
    <row r="98" s="21" customFormat="1" ht="15.4" customHeight="1" spans="1:5">
      <c r="A98" s="10" t="s">
        <v>1734</v>
      </c>
      <c r="B98" s="11"/>
      <c r="C98" s="11" t="s">
        <v>324</v>
      </c>
      <c r="D98" s="11" t="s">
        <v>1735</v>
      </c>
      <c r="E98" s="12">
        <v>19.4</v>
      </c>
    </row>
    <row r="99" s="21" customFormat="1" ht="15.4" customHeight="1" spans="1:5">
      <c r="A99" s="10" t="s">
        <v>1736</v>
      </c>
      <c r="B99" s="11"/>
      <c r="C99" s="11" t="s">
        <v>324</v>
      </c>
      <c r="D99" s="11" t="s">
        <v>1737</v>
      </c>
      <c r="E99" s="12">
        <v>14.51</v>
      </c>
    </row>
    <row r="100" s="21" customFormat="1" ht="15.4" customHeight="1" spans="1:5">
      <c r="A100" s="10" t="s">
        <v>1738</v>
      </c>
      <c r="B100" s="11"/>
      <c r="C100" s="11" t="s">
        <v>324</v>
      </c>
      <c r="D100" s="11" t="s">
        <v>1739</v>
      </c>
      <c r="E100" s="12">
        <v>97.47</v>
      </c>
    </row>
    <row r="101" s="21" customFormat="1" ht="15.4" customHeight="1" spans="1:5">
      <c r="A101" s="10" t="s">
        <v>1740</v>
      </c>
      <c r="B101" s="11"/>
      <c r="C101" s="11" t="s">
        <v>324</v>
      </c>
      <c r="D101" s="11" t="s">
        <v>585</v>
      </c>
      <c r="E101" s="12">
        <v>34090.09</v>
      </c>
    </row>
    <row r="102" s="21" customFormat="1" ht="15.4" customHeight="1" spans="1:5">
      <c r="A102" s="10" t="s">
        <v>1741</v>
      </c>
      <c r="B102" s="11"/>
      <c r="C102" s="11" t="s">
        <v>324</v>
      </c>
      <c r="D102" s="11" t="s">
        <v>1742</v>
      </c>
      <c r="E102" s="12">
        <v>611.64</v>
      </c>
    </row>
    <row r="103" s="21" customFormat="1" ht="15.4" customHeight="1" spans="1:5">
      <c r="A103" s="10" t="s">
        <v>1743</v>
      </c>
      <c r="B103" s="11"/>
      <c r="C103" s="11" t="s">
        <v>324</v>
      </c>
      <c r="D103" s="11" t="s">
        <v>1592</v>
      </c>
      <c r="E103" s="12">
        <v>175.36</v>
      </c>
    </row>
    <row r="104" s="21" customFormat="1" ht="15.4" customHeight="1" spans="1:5">
      <c r="A104" s="10" t="s">
        <v>1744</v>
      </c>
      <c r="B104" s="11"/>
      <c r="C104" s="11" t="s">
        <v>324</v>
      </c>
      <c r="D104" s="11" t="s">
        <v>1610</v>
      </c>
      <c r="E104" s="12">
        <v>227.35</v>
      </c>
    </row>
    <row r="105" s="21" customFormat="1" ht="15.4" customHeight="1" spans="1:5">
      <c r="A105" s="10" t="s">
        <v>1745</v>
      </c>
      <c r="B105" s="11"/>
      <c r="C105" s="11" t="s">
        <v>324</v>
      </c>
      <c r="D105" s="11" t="s">
        <v>1746</v>
      </c>
      <c r="E105" s="12">
        <v>208.92</v>
      </c>
    </row>
    <row r="106" s="21" customFormat="1" ht="15.4" customHeight="1" spans="1:5">
      <c r="A106" s="10" t="s">
        <v>1747</v>
      </c>
      <c r="B106" s="11"/>
      <c r="C106" s="11" t="s">
        <v>324</v>
      </c>
      <c r="D106" s="11" t="s">
        <v>1748</v>
      </c>
      <c r="E106" s="12">
        <v>30005.41</v>
      </c>
    </row>
    <row r="107" s="21" customFormat="1" ht="15.4" customHeight="1" spans="1:5">
      <c r="A107" s="10" t="s">
        <v>1749</v>
      </c>
      <c r="B107" s="11"/>
      <c r="C107" s="11" t="s">
        <v>324</v>
      </c>
      <c r="D107" s="11" t="s">
        <v>1750</v>
      </c>
      <c r="E107" s="12">
        <v>534.9</v>
      </c>
    </row>
    <row r="108" s="21" customFormat="1" ht="15.4" customHeight="1" spans="1:5">
      <c r="A108" s="10" t="s">
        <v>1751</v>
      </c>
      <c r="B108" s="11"/>
      <c r="C108" s="11" t="s">
        <v>324</v>
      </c>
      <c r="D108" s="11" t="s">
        <v>1752</v>
      </c>
      <c r="E108" s="12">
        <v>14747.66</v>
      </c>
    </row>
    <row r="109" s="21" customFormat="1" ht="15.4" customHeight="1" spans="1:5">
      <c r="A109" s="10" t="s">
        <v>1753</v>
      </c>
      <c r="B109" s="11"/>
      <c r="C109" s="11" t="s">
        <v>324</v>
      </c>
      <c r="D109" s="11" t="s">
        <v>1754</v>
      </c>
      <c r="E109" s="12">
        <v>9606</v>
      </c>
    </row>
    <row r="110" s="21" customFormat="1" ht="15.4" customHeight="1" spans="1:5">
      <c r="A110" s="10" t="s">
        <v>1755</v>
      </c>
      <c r="B110" s="11"/>
      <c r="C110" s="11" t="s">
        <v>324</v>
      </c>
      <c r="D110" s="11" t="s">
        <v>1756</v>
      </c>
      <c r="E110" s="12">
        <v>3085.17</v>
      </c>
    </row>
    <row r="111" s="21" customFormat="1" ht="15.4" customHeight="1" spans="1:5">
      <c r="A111" s="10" t="s">
        <v>1757</v>
      </c>
      <c r="B111" s="11"/>
      <c r="C111" s="11" t="s">
        <v>324</v>
      </c>
      <c r="D111" s="11" t="s">
        <v>1758</v>
      </c>
      <c r="E111" s="12">
        <v>2031.68</v>
      </c>
    </row>
    <row r="112" s="21" customFormat="1" ht="15.4" customHeight="1" spans="1:5">
      <c r="A112" s="10" t="s">
        <v>1759</v>
      </c>
      <c r="B112" s="11"/>
      <c r="C112" s="11" t="s">
        <v>324</v>
      </c>
      <c r="D112" s="11" t="s">
        <v>1760</v>
      </c>
      <c r="E112" s="12">
        <v>1219.16</v>
      </c>
    </row>
    <row r="113" s="21" customFormat="1" ht="15.4" customHeight="1" spans="1:5">
      <c r="A113" s="10" t="s">
        <v>1761</v>
      </c>
      <c r="B113" s="11"/>
      <c r="C113" s="11" t="s">
        <v>324</v>
      </c>
      <c r="D113" s="11" t="s">
        <v>1762</v>
      </c>
      <c r="E113" s="12">
        <v>1219.16</v>
      </c>
    </row>
    <row r="114" s="21" customFormat="1" ht="15.4" customHeight="1" spans="1:5">
      <c r="A114" s="10" t="s">
        <v>1763</v>
      </c>
      <c r="B114" s="11"/>
      <c r="C114" s="11" t="s">
        <v>324</v>
      </c>
      <c r="D114" s="11" t="s">
        <v>1764</v>
      </c>
      <c r="E114" s="12">
        <v>36.43</v>
      </c>
    </row>
    <row r="115" s="21" customFormat="1" ht="15.4" customHeight="1" spans="1:5">
      <c r="A115" s="10" t="s">
        <v>1765</v>
      </c>
      <c r="B115" s="11"/>
      <c r="C115" s="11" t="s">
        <v>324</v>
      </c>
      <c r="D115" s="11" t="s">
        <v>1766</v>
      </c>
      <c r="E115" s="12">
        <v>36.43</v>
      </c>
    </row>
    <row r="116" s="21" customFormat="1" ht="15.4" customHeight="1" spans="1:5">
      <c r="A116" s="10" t="s">
        <v>1767</v>
      </c>
      <c r="B116" s="11"/>
      <c r="C116" s="11" t="s">
        <v>324</v>
      </c>
      <c r="D116" s="11" t="s">
        <v>1768</v>
      </c>
      <c r="E116" s="12">
        <v>412.8</v>
      </c>
    </row>
    <row r="117" s="21" customFormat="1" ht="15.4" customHeight="1" spans="1:5">
      <c r="A117" s="10" t="s">
        <v>1769</v>
      </c>
      <c r="B117" s="11"/>
      <c r="C117" s="11" t="s">
        <v>324</v>
      </c>
      <c r="D117" s="11" t="s">
        <v>1770</v>
      </c>
      <c r="E117" s="12">
        <v>412.8</v>
      </c>
    </row>
    <row r="118" s="21" customFormat="1" ht="15.4" customHeight="1" spans="1:5">
      <c r="A118" s="10" t="s">
        <v>1771</v>
      </c>
      <c r="B118" s="11"/>
      <c r="C118" s="11" t="s">
        <v>324</v>
      </c>
      <c r="D118" s="11" t="s">
        <v>1772</v>
      </c>
      <c r="E118" s="12">
        <v>688.44</v>
      </c>
    </row>
    <row r="119" s="21" customFormat="1" ht="15.4" customHeight="1" spans="1:5">
      <c r="A119" s="10" t="s">
        <v>1773</v>
      </c>
      <c r="B119" s="11"/>
      <c r="C119" s="11" t="s">
        <v>324</v>
      </c>
      <c r="D119" s="11" t="s">
        <v>1774</v>
      </c>
      <c r="E119" s="12">
        <v>500.07</v>
      </c>
    </row>
    <row r="120" s="21" customFormat="1" ht="15.4" customHeight="1" spans="1:5">
      <c r="A120" s="10" t="s">
        <v>1775</v>
      </c>
      <c r="B120" s="11"/>
      <c r="C120" s="11" t="s">
        <v>324</v>
      </c>
      <c r="D120" s="11" t="s">
        <v>1776</v>
      </c>
      <c r="E120" s="12">
        <v>188.37</v>
      </c>
    </row>
    <row r="121" s="21" customFormat="1" ht="15.4" customHeight="1" spans="1:5">
      <c r="A121" s="10" t="s">
        <v>1777</v>
      </c>
      <c r="B121" s="11"/>
      <c r="C121" s="11" t="s">
        <v>324</v>
      </c>
      <c r="D121" s="11" t="s">
        <v>1778</v>
      </c>
      <c r="E121" s="12">
        <v>1116.21</v>
      </c>
    </row>
    <row r="122" s="21" customFormat="1" ht="15.4" customHeight="1" spans="1:5">
      <c r="A122" s="10" t="s">
        <v>1779</v>
      </c>
      <c r="B122" s="11"/>
      <c r="C122" s="11" t="s">
        <v>324</v>
      </c>
      <c r="D122" s="11" t="s">
        <v>1780</v>
      </c>
      <c r="E122" s="12">
        <v>1116.21</v>
      </c>
    </row>
    <row r="123" s="21" customFormat="1" ht="15.4" customHeight="1" spans="1:5">
      <c r="A123" s="10" t="s">
        <v>1781</v>
      </c>
      <c r="B123" s="11"/>
      <c r="C123" s="11" t="s">
        <v>324</v>
      </c>
      <c r="D123" s="11" t="s">
        <v>238</v>
      </c>
      <c r="E123" s="12">
        <v>123.35</v>
      </c>
    </row>
    <row r="124" s="21" customFormat="1" ht="15.4" customHeight="1" spans="1:5">
      <c r="A124" s="10" t="s">
        <v>1782</v>
      </c>
      <c r="B124" s="11"/>
      <c r="C124" s="11" t="s">
        <v>324</v>
      </c>
      <c r="D124" s="11" t="s">
        <v>1783</v>
      </c>
      <c r="E124" s="12">
        <v>3.88</v>
      </c>
    </row>
    <row r="125" s="21" customFormat="1" ht="15.4" customHeight="1" spans="1:5">
      <c r="A125" s="10" t="s">
        <v>1784</v>
      </c>
      <c r="B125" s="11"/>
      <c r="C125" s="11" t="s">
        <v>324</v>
      </c>
      <c r="D125" s="11" t="s">
        <v>1592</v>
      </c>
      <c r="E125" s="12">
        <v>3.88</v>
      </c>
    </row>
    <row r="126" s="21" customFormat="1" ht="15.4" customHeight="1" spans="1:5">
      <c r="A126" s="10" t="s">
        <v>1785</v>
      </c>
      <c r="B126" s="11"/>
      <c r="C126" s="11" t="s">
        <v>324</v>
      </c>
      <c r="D126" s="11" t="s">
        <v>1786</v>
      </c>
      <c r="E126" s="12">
        <v>99.7</v>
      </c>
    </row>
    <row r="127" s="21" customFormat="1" ht="15.4" customHeight="1" spans="1:5">
      <c r="A127" s="10" t="s">
        <v>1787</v>
      </c>
      <c r="B127" s="11"/>
      <c r="C127" s="11" t="s">
        <v>324</v>
      </c>
      <c r="D127" s="11" t="s">
        <v>1788</v>
      </c>
      <c r="E127" s="12">
        <v>89.64</v>
      </c>
    </row>
    <row r="128" s="21" customFormat="1" ht="15.4" customHeight="1" spans="1:5">
      <c r="A128" s="10" t="s">
        <v>1789</v>
      </c>
      <c r="B128" s="11"/>
      <c r="C128" s="11" t="s">
        <v>324</v>
      </c>
      <c r="D128" s="11" t="s">
        <v>1790</v>
      </c>
      <c r="E128" s="12">
        <v>10.06</v>
      </c>
    </row>
    <row r="129" s="21" customFormat="1" ht="15.4" customHeight="1" spans="1:5">
      <c r="A129" s="10" t="s">
        <v>1791</v>
      </c>
      <c r="B129" s="11"/>
      <c r="C129" s="11" t="s">
        <v>324</v>
      </c>
      <c r="D129" s="11" t="s">
        <v>1792</v>
      </c>
      <c r="E129" s="12">
        <v>19.78</v>
      </c>
    </row>
    <row r="130" s="21" customFormat="1" ht="15.4" customHeight="1" spans="1:5">
      <c r="A130" s="10" t="s">
        <v>1793</v>
      </c>
      <c r="B130" s="11"/>
      <c r="C130" s="11" t="s">
        <v>324</v>
      </c>
      <c r="D130" s="11" t="s">
        <v>1794</v>
      </c>
      <c r="E130" s="12">
        <v>19.78</v>
      </c>
    </row>
    <row r="131" s="21" customFormat="1" ht="15.4" customHeight="1" spans="1:5">
      <c r="A131" s="10" t="s">
        <v>1795</v>
      </c>
      <c r="B131" s="11"/>
      <c r="C131" s="11" t="s">
        <v>324</v>
      </c>
      <c r="D131" s="11" t="s">
        <v>239</v>
      </c>
      <c r="E131" s="12">
        <v>1581.54</v>
      </c>
    </row>
    <row r="132" s="21" customFormat="1" ht="15.4" customHeight="1" spans="1:5">
      <c r="A132" s="10" t="s">
        <v>1796</v>
      </c>
      <c r="B132" s="11"/>
      <c r="C132" s="11" t="s">
        <v>324</v>
      </c>
      <c r="D132" s="11" t="s">
        <v>1797</v>
      </c>
      <c r="E132" s="12">
        <v>545.54</v>
      </c>
    </row>
    <row r="133" s="21" customFormat="1" ht="15.4" customHeight="1" spans="1:5">
      <c r="A133" s="10" t="s">
        <v>1798</v>
      </c>
      <c r="B133" s="11"/>
      <c r="C133" s="11" t="s">
        <v>324</v>
      </c>
      <c r="D133" s="11" t="s">
        <v>1592</v>
      </c>
      <c r="E133" s="12">
        <v>237.04</v>
      </c>
    </row>
    <row r="134" s="21" customFormat="1" ht="15.4" customHeight="1" spans="1:5">
      <c r="A134" s="10" t="s">
        <v>1799</v>
      </c>
      <c r="B134" s="11"/>
      <c r="C134" s="11" t="s">
        <v>324</v>
      </c>
      <c r="D134" s="11" t="s">
        <v>1610</v>
      </c>
      <c r="E134" s="12">
        <v>235.83</v>
      </c>
    </row>
    <row r="135" s="21" customFormat="1" ht="15.4" customHeight="1" spans="1:5">
      <c r="A135" s="10" t="s">
        <v>1800</v>
      </c>
      <c r="B135" s="11"/>
      <c r="C135" s="11" t="s">
        <v>324</v>
      </c>
      <c r="D135" s="11" t="s">
        <v>1801</v>
      </c>
      <c r="E135" s="12">
        <v>72.68</v>
      </c>
    </row>
    <row r="136" s="21" customFormat="1" ht="15.4" customHeight="1" spans="1:5">
      <c r="A136" s="10" t="s">
        <v>1802</v>
      </c>
      <c r="B136" s="11"/>
      <c r="C136" s="11" t="s">
        <v>324</v>
      </c>
      <c r="D136" s="11" t="s">
        <v>1803</v>
      </c>
      <c r="E136" s="12">
        <v>230.43</v>
      </c>
    </row>
    <row r="137" s="21" customFormat="1" ht="15.4" customHeight="1" spans="1:5">
      <c r="A137" s="10" t="s">
        <v>1804</v>
      </c>
      <c r="B137" s="11"/>
      <c r="C137" s="11" t="s">
        <v>324</v>
      </c>
      <c r="D137" s="11" t="s">
        <v>1805</v>
      </c>
      <c r="E137" s="12">
        <v>230.43</v>
      </c>
    </row>
    <row r="138" s="21" customFormat="1" ht="15.4" customHeight="1" spans="1:5">
      <c r="A138" s="10" t="s">
        <v>1806</v>
      </c>
      <c r="B138" s="11"/>
      <c r="C138" s="11" t="s">
        <v>324</v>
      </c>
      <c r="D138" s="11" t="s">
        <v>1807</v>
      </c>
      <c r="E138" s="12">
        <v>3.2</v>
      </c>
    </row>
    <row r="139" s="21" customFormat="1" ht="15.4" customHeight="1" spans="1:5">
      <c r="A139" s="10" t="s">
        <v>1808</v>
      </c>
      <c r="B139" s="11"/>
      <c r="C139" s="11" t="s">
        <v>324</v>
      </c>
      <c r="D139" s="11" t="s">
        <v>1610</v>
      </c>
      <c r="E139" s="12">
        <v>3.2</v>
      </c>
    </row>
    <row r="140" s="21" customFormat="1" ht="15.4" customHeight="1" spans="1:5">
      <c r="A140" s="10" t="s">
        <v>1809</v>
      </c>
      <c r="B140" s="11"/>
      <c r="C140" s="11" t="s">
        <v>324</v>
      </c>
      <c r="D140" s="11" t="s">
        <v>1810</v>
      </c>
      <c r="E140" s="12">
        <v>727.76</v>
      </c>
    </row>
    <row r="141" s="21" customFormat="1" ht="15.4" customHeight="1" spans="1:5">
      <c r="A141" s="10" t="s">
        <v>1811</v>
      </c>
      <c r="B141" s="11"/>
      <c r="C141" s="11" t="s">
        <v>324</v>
      </c>
      <c r="D141" s="11" t="s">
        <v>1610</v>
      </c>
      <c r="E141" s="12">
        <v>688.89</v>
      </c>
    </row>
    <row r="142" s="21" customFormat="1" ht="15.4" customHeight="1" spans="1:5">
      <c r="A142" s="10" t="s">
        <v>1812</v>
      </c>
      <c r="B142" s="11"/>
      <c r="C142" s="11" t="s">
        <v>324</v>
      </c>
      <c r="D142" s="11" t="s">
        <v>1813</v>
      </c>
      <c r="E142" s="12">
        <v>11.79</v>
      </c>
    </row>
    <row r="143" s="21" customFormat="1" ht="15.4" customHeight="1" spans="1:5">
      <c r="A143" s="10" t="s">
        <v>1814</v>
      </c>
      <c r="B143" s="11"/>
      <c r="C143" s="11" t="s">
        <v>324</v>
      </c>
      <c r="D143" s="11" t="s">
        <v>1815</v>
      </c>
      <c r="E143" s="12">
        <v>17.08</v>
      </c>
    </row>
    <row r="144" s="21" customFormat="1" ht="15.4" customHeight="1" spans="1:5">
      <c r="A144" s="10" t="s">
        <v>1816</v>
      </c>
      <c r="B144" s="11"/>
      <c r="C144" s="11" t="s">
        <v>324</v>
      </c>
      <c r="D144" s="11" t="s">
        <v>1817</v>
      </c>
      <c r="E144" s="12">
        <v>10</v>
      </c>
    </row>
    <row r="145" s="21" customFormat="1" ht="15.4" customHeight="1" spans="1:5">
      <c r="A145" s="10" t="s">
        <v>1818</v>
      </c>
      <c r="B145" s="11"/>
      <c r="C145" s="11" t="s">
        <v>324</v>
      </c>
      <c r="D145" s="11" t="s">
        <v>1819</v>
      </c>
      <c r="E145" s="12">
        <v>74.61</v>
      </c>
    </row>
    <row r="146" s="21" customFormat="1" ht="15.4" customHeight="1" spans="1:5">
      <c r="A146" s="10" t="s">
        <v>1820</v>
      </c>
      <c r="B146" s="11"/>
      <c r="C146" s="11" t="s">
        <v>324</v>
      </c>
      <c r="D146" s="11" t="s">
        <v>1821</v>
      </c>
      <c r="E146" s="12">
        <v>74.61</v>
      </c>
    </row>
    <row r="147" s="21" customFormat="1" ht="15.4" customHeight="1" spans="1:5">
      <c r="A147" s="10" t="s">
        <v>1822</v>
      </c>
      <c r="B147" s="11"/>
      <c r="C147" s="11" t="s">
        <v>324</v>
      </c>
      <c r="D147" s="11" t="s">
        <v>240</v>
      </c>
      <c r="E147" s="12">
        <v>25605.11</v>
      </c>
    </row>
    <row r="148" s="21" customFormat="1" ht="15.4" customHeight="1" spans="1:5">
      <c r="A148" s="10" t="s">
        <v>1823</v>
      </c>
      <c r="B148" s="11"/>
      <c r="C148" s="11" t="s">
        <v>324</v>
      </c>
      <c r="D148" s="11" t="s">
        <v>1824</v>
      </c>
      <c r="E148" s="12">
        <v>1523.44</v>
      </c>
    </row>
    <row r="149" s="21" customFormat="1" ht="15.4" customHeight="1" spans="1:5">
      <c r="A149" s="10" t="s">
        <v>1825</v>
      </c>
      <c r="B149" s="11"/>
      <c r="C149" s="11" t="s">
        <v>324</v>
      </c>
      <c r="D149" s="11" t="s">
        <v>1592</v>
      </c>
      <c r="E149" s="12">
        <v>423.96</v>
      </c>
    </row>
    <row r="150" s="21" customFormat="1" ht="15.4" customHeight="1" spans="1:5">
      <c r="A150" s="10" t="s">
        <v>1826</v>
      </c>
      <c r="B150" s="11"/>
      <c r="C150" s="11" t="s">
        <v>324</v>
      </c>
      <c r="D150" s="11" t="s">
        <v>1608</v>
      </c>
      <c r="E150" s="12">
        <v>32.41</v>
      </c>
    </row>
    <row r="151" s="21" customFormat="1" ht="15.4" customHeight="1" spans="1:5">
      <c r="A151" s="10" t="s">
        <v>1827</v>
      </c>
      <c r="B151" s="11"/>
      <c r="C151" s="11" t="s">
        <v>324</v>
      </c>
      <c r="D151" s="11" t="s">
        <v>1828</v>
      </c>
      <c r="E151" s="12">
        <v>899.45</v>
      </c>
    </row>
    <row r="152" s="21" customFormat="1" ht="15.4" customHeight="1" spans="1:5">
      <c r="A152" s="10" t="s">
        <v>1829</v>
      </c>
      <c r="B152" s="11"/>
      <c r="C152" s="11" t="s">
        <v>324</v>
      </c>
      <c r="D152" s="11" t="s">
        <v>1830</v>
      </c>
      <c r="E152" s="12">
        <v>167.63</v>
      </c>
    </row>
    <row r="153" s="21" customFormat="1" ht="15.4" customHeight="1" spans="1:5">
      <c r="A153" s="10" t="s">
        <v>1831</v>
      </c>
      <c r="B153" s="11"/>
      <c r="C153" s="11" t="s">
        <v>324</v>
      </c>
      <c r="D153" s="11" t="s">
        <v>1832</v>
      </c>
      <c r="E153" s="12">
        <v>1200.32</v>
      </c>
    </row>
    <row r="154" s="21" customFormat="1" ht="15.4" customHeight="1" spans="1:5">
      <c r="A154" s="10" t="s">
        <v>1833</v>
      </c>
      <c r="B154" s="11"/>
      <c r="C154" s="11" t="s">
        <v>324</v>
      </c>
      <c r="D154" s="11" t="s">
        <v>1610</v>
      </c>
      <c r="E154" s="12">
        <v>660.99</v>
      </c>
    </row>
    <row r="155" s="21" customFormat="1" ht="15.4" customHeight="1" spans="1:5">
      <c r="A155" s="10" t="s">
        <v>1834</v>
      </c>
      <c r="B155" s="11"/>
      <c r="C155" s="11" t="s">
        <v>324</v>
      </c>
      <c r="D155" s="11" t="s">
        <v>1835</v>
      </c>
      <c r="E155" s="12">
        <v>38.77</v>
      </c>
    </row>
    <row r="156" s="21" customFormat="1" ht="15.4" customHeight="1" spans="1:5">
      <c r="A156" s="10" t="s">
        <v>1836</v>
      </c>
      <c r="B156" s="11"/>
      <c r="C156" s="11" t="s">
        <v>324</v>
      </c>
      <c r="D156" s="11" t="s">
        <v>1837</v>
      </c>
      <c r="E156" s="12">
        <v>500.56</v>
      </c>
    </row>
    <row r="157" s="21" customFormat="1" ht="15.4" customHeight="1" spans="1:5">
      <c r="A157" s="10" t="s">
        <v>1838</v>
      </c>
      <c r="B157" s="11"/>
      <c r="C157" s="11" t="s">
        <v>324</v>
      </c>
      <c r="D157" s="11" t="s">
        <v>1839</v>
      </c>
      <c r="E157" s="12">
        <v>11748.67</v>
      </c>
    </row>
    <row r="158" s="21" customFormat="1" ht="15.4" customHeight="1" spans="1:5">
      <c r="A158" s="10" t="s">
        <v>1840</v>
      </c>
      <c r="B158" s="11"/>
      <c r="C158" s="11" t="s">
        <v>324</v>
      </c>
      <c r="D158" s="11" t="s">
        <v>1841</v>
      </c>
      <c r="E158" s="12">
        <v>1156.47</v>
      </c>
    </row>
    <row r="159" s="21" customFormat="1" ht="15.4" customHeight="1" spans="1:5">
      <c r="A159" s="10" t="s">
        <v>1842</v>
      </c>
      <c r="B159" s="11"/>
      <c r="C159" s="11" t="s">
        <v>324</v>
      </c>
      <c r="D159" s="11" t="s">
        <v>1843</v>
      </c>
      <c r="E159" s="12">
        <v>1669.78</v>
      </c>
    </row>
    <row r="160" s="21" customFormat="1" ht="15.4" customHeight="1" spans="1:5">
      <c r="A160" s="10" t="s">
        <v>1844</v>
      </c>
      <c r="B160" s="11"/>
      <c r="C160" s="11" t="s">
        <v>324</v>
      </c>
      <c r="D160" s="11" t="s">
        <v>1845</v>
      </c>
      <c r="E160" s="12">
        <v>7289.36</v>
      </c>
    </row>
    <row r="161" s="21" customFormat="1" ht="15.4" customHeight="1" spans="1:5">
      <c r="A161" s="10" t="s">
        <v>1846</v>
      </c>
      <c r="B161" s="11"/>
      <c r="C161" s="11" t="s">
        <v>324</v>
      </c>
      <c r="D161" s="11" t="s">
        <v>1847</v>
      </c>
      <c r="E161" s="12">
        <v>1633.06</v>
      </c>
    </row>
    <row r="162" s="21" customFormat="1" ht="15.4" customHeight="1" spans="1:5">
      <c r="A162" s="10" t="s">
        <v>1848</v>
      </c>
      <c r="B162" s="11"/>
      <c r="C162" s="11" t="s">
        <v>324</v>
      </c>
      <c r="D162" s="11" t="s">
        <v>1849</v>
      </c>
      <c r="E162" s="12">
        <v>1801.06</v>
      </c>
    </row>
    <row r="163" s="21" customFormat="1" ht="15.4" customHeight="1" spans="1:5">
      <c r="A163" s="10" t="s">
        <v>1850</v>
      </c>
      <c r="B163" s="11"/>
      <c r="C163" s="11" t="s">
        <v>324</v>
      </c>
      <c r="D163" s="11" t="s">
        <v>1851</v>
      </c>
      <c r="E163" s="12">
        <v>415.8</v>
      </c>
    </row>
    <row r="164" s="21" customFormat="1" ht="15.4" customHeight="1" spans="1:5">
      <c r="A164" s="10" t="s">
        <v>1852</v>
      </c>
      <c r="B164" s="11"/>
      <c r="C164" s="11" t="s">
        <v>324</v>
      </c>
      <c r="D164" s="11" t="s">
        <v>1853</v>
      </c>
      <c r="E164" s="12">
        <v>371.74</v>
      </c>
    </row>
    <row r="165" s="21" customFormat="1" ht="15.4" customHeight="1" spans="1:5">
      <c r="A165" s="10" t="s">
        <v>1854</v>
      </c>
      <c r="B165" s="11"/>
      <c r="C165" s="11" t="s">
        <v>324</v>
      </c>
      <c r="D165" s="11" t="s">
        <v>1855</v>
      </c>
      <c r="E165" s="12">
        <v>1013.52</v>
      </c>
    </row>
    <row r="166" s="21" customFormat="1" ht="15.4" customHeight="1" spans="1:5">
      <c r="A166" s="10" t="s">
        <v>1856</v>
      </c>
      <c r="B166" s="11"/>
      <c r="C166" s="11" t="s">
        <v>324</v>
      </c>
      <c r="D166" s="11" t="s">
        <v>1857</v>
      </c>
      <c r="E166" s="12">
        <v>1744.17</v>
      </c>
    </row>
    <row r="167" s="21" customFormat="1" ht="15.4" customHeight="1" spans="1:5">
      <c r="A167" s="10" t="s">
        <v>1858</v>
      </c>
      <c r="B167" s="11"/>
      <c r="C167" s="11" t="s">
        <v>324</v>
      </c>
      <c r="D167" s="11" t="s">
        <v>1859</v>
      </c>
      <c r="E167" s="12">
        <v>14</v>
      </c>
    </row>
    <row r="168" s="21" customFormat="1" ht="15.4" customHeight="1" spans="1:5">
      <c r="A168" s="10" t="s">
        <v>1860</v>
      </c>
      <c r="B168" s="11"/>
      <c r="C168" s="11" t="s">
        <v>324</v>
      </c>
      <c r="D168" s="11" t="s">
        <v>1861</v>
      </c>
      <c r="E168" s="12">
        <v>250.88</v>
      </c>
    </row>
    <row r="169" s="21" customFormat="1" ht="15.4" customHeight="1" spans="1:5">
      <c r="A169" s="10" t="s">
        <v>1862</v>
      </c>
      <c r="B169" s="11"/>
      <c r="C169" s="11" t="s">
        <v>324</v>
      </c>
      <c r="D169" s="11" t="s">
        <v>1863</v>
      </c>
      <c r="E169" s="12">
        <v>9.2</v>
      </c>
    </row>
    <row r="170" s="21" customFormat="1" ht="15.4" customHeight="1" spans="1:5">
      <c r="A170" s="10" t="s">
        <v>1864</v>
      </c>
      <c r="B170" s="11"/>
      <c r="C170" s="11" t="s">
        <v>324</v>
      </c>
      <c r="D170" s="11" t="s">
        <v>1865</v>
      </c>
      <c r="E170" s="12">
        <v>1470.09</v>
      </c>
    </row>
    <row r="171" s="21" customFormat="1" ht="15.4" customHeight="1" spans="1:5">
      <c r="A171" s="10" t="s">
        <v>1866</v>
      </c>
      <c r="B171" s="11"/>
      <c r="C171" s="11" t="s">
        <v>324</v>
      </c>
      <c r="D171" s="11" t="s">
        <v>1867</v>
      </c>
      <c r="E171" s="12">
        <v>275.49</v>
      </c>
    </row>
    <row r="172" s="21" customFormat="1" ht="15.4" customHeight="1" spans="1:5">
      <c r="A172" s="10" t="s">
        <v>1868</v>
      </c>
      <c r="B172" s="11"/>
      <c r="C172" s="11" t="s">
        <v>324</v>
      </c>
      <c r="D172" s="11" t="s">
        <v>1869</v>
      </c>
      <c r="E172" s="12">
        <v>105.68</v>
      </c>
    </row>
    <row r="173" s="21" customFormat="1" ht="15.4" customHeight="1" spans="1:5">
      <c r="A173" s="10" t="s">
        <v>1870</v>
      </c>
      <c r="B173" s="11"/>
      <c r="C173" s="11" t="s">
        <v>324</v>
      </c>
      <c r="D173" s="11" t="s">
        <v>1871</v>
      </c>
      <c r="E173" s="12">
        <v>114.05</v>
      </c>
    </row>
    <row r="174" s="21" customFormat="1" ht="15.4" customHeight="1" spans="1:5">
      <c r="A174" s="10" t="s">
        <v>1872</v>
      </c>
      <c r="B174" s="11"/>
      <c r="C174" s="11" t="s">
        <v>324</v>
      </c>
      <c r="D174" s="11" t="s">
        <v>1873</v>
      </c>
      <c r="E174" s="12">
        <v>17.91</v>
      </c>
    </row>
    <row r="175" s="21" customFormat="1" ht="15.4" customHeight="1" spans="1:5">
      <c r="A175" s="10" t="s">
        <v>1874</v>
      </c>
      <c r="B175" s="11"/>
      <c r="C175" s="11" t="s">
        <v>324</v>
      </c>
      <c r="D175" s="11" t="s">
        <v>1875</v>
      </c>
      <c r="E175" s="12">
        <v>11.46</v>
      </c>
    </row>
    <row r="176" s="21" customFormat="1" ht="15.4" customHeight="1" spans="1:5">
      <c r="A176" s="10" t="s">
        <v>1876</v>
      </c>
      <c r="B176" s="11"/>
      <c r="C176" s="11" t="s">
        <v>324</v>
      </c>
      <c r="D176" s="11" t="s">
        <v>1877</v>
      </c>
      <c r="E176" s="12">
        <v>26.4</v>
      </c>
    </row>
    <row r="177" s="21" customFormat="1" ht="15.4" customHeight="1" spans="1:5">
      <c r="A177" s="10" t="s">
        <v>1878</v>
      </c>
      <c r="B177" s="11"/>
      <c r="C177" s="11" t="s">
        <v>324</v>
      </c>
      <c r="D177" s="11" t="s">
        <v>1879</v>
      </c>
      <c r="E177" s="12">
        <v>437</v>
      </c>
    </row>
    <row r="178" s="21" customFormat="1" ht="15.4" customHeight="1" spans="1:5">
      <c r="A178" s="10" t="s">
        <v>1880</v>
      </c>
      <c r="B178" s="11"/>
      <c r="C178" s="11" t="s">
        <v>324</v>
      </c>
      <c r="D178" s="11" t="s">
        <v>1881</v>
      </c>
      <c r="E178" s="12">
        <v>197</v>
      </c>
    </row>
    <row r="179" s="21" customFormat="1" ht="15.4" customHeight="1" spans="1:5">
      <c r="A179" s="10" t="s">
        <v>1882</v>
      </c>
      <c r="B179" s="11"/>
      <c r="C179" s="11" t="s">
        <v>324</v>
      </c>
      <c r="D179" s="11" t="s">
        <v>1883</v>
      </c>
      <c r="E179" s="12">
        <v>40</v>
      </c>
    </row>
    <row r="180" s="21" customFormat="1" ht="15.4" customHeight="1" spans="1:5">
      <c r="A180" s="10" t="s">
        <v>1884</v>
      </c>
      <c r="B180" s="11"/>
      <c r="C180" s="11" t="s">
        <v>324</v>
      </c>
      <c r="D180" s="11" t="s">
        <v>1885</v>
      </c>
      <c r="E180" s="12">
        <v>200</v>
      </c>
    </row>
    <row r="181" s="21" customFormat="1" ht="15.4" customHeight="1" spans="1:5">
      <c r="A181" s="10" t="s">
        <v>1886</v>
      </c>
      <c r="B181" s="11"/>
      <c r="C181" s="11" t="s">
        <v>324</v>
      </c>
      <c r="D181" s="11" t="s">
        <v>1887</v>
      </c>
      <c r="E181" s="12">
        <v>692.32</v>
      </c>
    </row>
    <row r="182" s="21" customFormat="1" ht="15.4" customHeight="1" spans="1:5">
      <c r="A182" s="10" t="s">
        <v>1888</v>
      </c>
      <c r="B182" s="11"/>
      <c r="C182" s="11" t="s">
        <v>324</v>
      </c>
      <c r="D182" s="11" t="s">
        <v>1592</v>
      </c>
      <c r="E182" s="12">
        <v>121.08</v>
      </c>
    </row>
    <row r="183" s="21" customFormat="1" ht="15.4" customHeight="1" spans="1:5">
      <c r="A183" s="10" t="s">
        <v>1889</v>
      </c>
      <c r="B183" s="11"/>
      <c r="C183" s="11" t="s">
        <v>324</v>
      </c>
      <c r="D183" s="11" t="s">
        <v>1890</v>
      </c>
      <c r="E183" s="12">
        <v>31.77</v>
      </c>
    </row>
    <row r="184" s="21" customFormat="1" ht="15.4" customHeight="1" spans="1:5">
      <c r="A184" s="10" t="s">
        <v>1891</v>
      </c>
      <c r="B184" s="11"/>
      <c r="C184" s="11" t="s">
        <v>324</v>
      </c>
      <c r="D184" s="11" t="s">
        <v>1892</v>
      </c>
      <c r="E184" s="12">
        <v>25.1</v>
      </c>
    </row>
    <row r="185" s="21" customFormat="1" ht="15.4" customHeight="1" spans="1:5">
      <c r="A185" s="10" t="s">
        <v>1893</v>
      </c>
      <c r="B185" s="11"/>
      <c r="C185" s="11" t="s">
        <v>324</v>
      </c>
      <c r="D185" s="11" t="s">
        <v>1894</v>
      </c>
      <c r="E185" s="12">
        <v>349.16</v>
      </c>
    </row>
    <row r="186" s="21" customFormat="1" ht="15.4" customHeight="1" spans="1:5">
      <c r="A186" s="10" t="s">
        <v>1895</v>
      </c>
      <c r="B186" s="11"/>
      <c r="C186" s="11" t="s">
        <v>324</v>
      </c>
      <c r="D186" s="11" t="s">
        <v>1896</v>
      </c>
      <c r="E186" s="12">
        <v>165.21</v>
      </c>
    </row>
    <row r="187" s="21" customFormat="1" ht="15.4" customHeight="1" spans="1:5">
      <c r="A187" s="10" t="s">
        <v>1897</v>
      </c>
      <c r="B187" s="11"/>
      <c r="C187" s="11" t="s">
        <v>324</v>
      </c>
      <c r="D187" s="11" t="s">
        <v>1898</v>
      </c>
      <c r="E187" s="12">
        <v>42.21</v>
      </c>
    </row>
    <row r="188" s="21" customFormat="1" ht="15.4" customHeight="1" spans="1:5">
      <c r="A188" s="10" t="s">
        <v>1899</v>
      </c>
      <c r="B188" s="11"/>
      <c r="C188" s="11" t="s">
        <v>324</v>
      </c>
      <c r="D188" s="11" t="s">
        <v>1900</v>
      </c>
      <c r="E188" s="12">
        <v>10.96</v>
      </c>
    </row>
    <row r="189" s="21" customFormat="1" ht="15.4" customHeight="1" spans="1:5">
      <c r="A189" s="10" t="s">
        <v>1901</v>
      </c>
      <c r="B189" s="11"/>
      <c r="C189" s="11" t="s">
        <v>324</v>
      </c>
      <c r="D189" s="11" t="s">
        <v>1902</v>
      </c>
      <c r="E189" s="12">
        <v>31.25</v>
      </c>
    </row>
    <row r="190" s="21" customFormat="1" ht="15.4" customHeight="1" spans="1:5">
      <c r="A190" s="10" t="s">
        <v>1903</v>
      </c>
      <c r="B190" s="11"/>
      <c r="C190" s="11" t="s">
        <v>324</v>
      </c>
      <c r="D190" s="11" t="s">
        <v>1904</v>
      </c>
      <c r="E190" s="12">
        <v>1392.01</v>
      </c>
    </row>
    <row r="191" s="21" customFormat="1" ht="15.4" customHeight="1" spans="1:5">
      <c r="A191" s="10" t="s">
        <v>1905</v>
      </c>
      <c r="B191" s="11"/>
      <c r="C191" s="11" t="s">
        <v>324</v>
      </c>
      <c r="D191" s="11" t="s">
        <v>1906</v>
      </c>
      <c r="E191" s="12">
        <v>1392.01</v>
      </c>
    </row>
    <row r="192" s="21" customFormat="1" ht="15.4" customHeight="1" spans="1:5">
      <c r="A192" s="10" t="s">
        <v>1907</v>
      </c>
      <c r="B192" s="11"/>
      <c r="C192" s="11" t="s">
        <v>324</v>
      </c>
      <c r="D192" s="11" t="s">
        <v>1908</v>
      </c>
      <c r="E192" s="12">
        <v>51.24</v>
      </c>
    </row>
    <row r="193" s="21" customFormat="1" ht="15.4" customHeight="1" spans="1:5">
      <c r="A193" s="10" t="s">
        <v>1909</v>
      </c>
      <c r="B193" s="11"/>
      <c r="C193" s="11" t="s">
        <v>324</v>
      </c>
      <c r="D193" s="11" t="s">
        <v>1910</v>
      </c>
      <c r="E193" s="12">
        <v>51.24</v>
      </c>
    </row>
    <row r="194" s="21" customFormat="1" ht="15.4" customHeight="1" spans="1:5">
      <c r="A194" s="10" t="s">
        <v>1911</v>
      </c>
      <c r="B194" s="11"/>
      <c r="C194" s="11" t="s">
        <v>324</v>
      </c>
      <c r="D194" s="11" t="s">
        <v>1912</v>
      </c>
      <c r="E194" s="12">
        <v>920.46</v>
      </c>
    </row>
    <row r="195" s="21" customFormat="1" ht="15.4" customHeight="1" spans="1:5">
      <c r="A195" s="10" t="s">
        <v>1913</v>
      </c>
      <c r="B195" s="11"/>
      <c r="C195" s="11" t="s">
        <v>324</v>
      </c>
      <c r="D195" s="11" t="s">
        <v>1592</v>
      </c>
      <c r="E195" s="12">
        <v>399.84</v>
      </c>
    </row>
    <row r="196" s="21" customFormat="1" ht="15.4" customHeight="1" spans="1:5">
      <c r="A196" s="10" t="s">
        <v>1914</v>
      </c>
      <c r="B196" s="11"/>
      <c r="C196" s="11" t="s">
        <v>324</v>
      </c>
      <c r="D196" s="11" t="s">
        <v>1915</v>
      </c>
      <c r="E196" s="12">
        <v>34.42</v>
      </c>
    </row>
    <row r="197" s="21" customFormat="1" ht="15.4" customHeight="1" spans="1:5">
      <c r="A197" s="10" t="s">
        <v>1916</v>
      </c>
      <c r="B197" s="11"/>
      <c r="C197" s="11" t="s">
        <v>324</v>
      </c>
      <c r="D197" s="11" t="s">
        <v>1616</v>
      </c>
      <c r="E197" s="12">
        <v>155.36</v>
      </c>
    </row>
    <row r="198" s="21" customFormat="1" ht="15.4" customHeight="1" spans="1:5">
      <c r="A198" s="10" t="s">
        <v>1917</v>
      </c>
      <c r="B198" s="11"/>
      <c r="C198" s="11" t="s">
        <v>324</v>
      </c>
      <c r="D198" s="11" t="s">
        <v>1918</v>
      </c>
      <c r="E198" s="12">
        <v>330.84</v>
      </c>
    </row>
    <row r="199" s="21" customFormat="1" ht="15.4" customHeight="1" spans="1:5">
      <c r="A199" s="10" t="s">
        <v>1919</v>
      </c>
      <c r="B199" s="11"/>
      <c r="C199" s="11" t="s">
        <v>324</v>
      </c>
      <c r="D199" s="11" t="s">
        <v>1920</v>
      </c>
      <c r="E199" s="12">
        <v>3776.69</v>
      </c>
    </row>
    <row r="200" s="21" customFormat="1" ht="15.4" customHeight="1" spans="1:5">
      <c r="A200" s="10" t="s">
        <v>1921</v>
      </c>
      <c r="B200" s="11"/>
      <c r="C200" s="11" t="s">
        <v>324</v>
      </c>
      <c r="D200" s="11" t="s">
        <v>1922</v>
      </c>
      <c r="E200" s="12">
        <v>3776.69</v>
      </c>
    </row>
    <row r="201" s="21" customFormat="1" ht="15.4" customHeight="1" spans="1:5">
      <c r="A201" s="10" t="s">
        <v>1923</v>
      </c>
      <c r="B201" s="11"/>
      <c r="C201" s="11" t="s">
        <v>324</v>
      </c>
      <c r="D201" s="11" t="s">
        <v>830</v>
      </c>
      <c r="E201" s="12">
        <v>13193.78</v>
      </c>
    </row>
    <row r="202" s="21" customFormat="1" ht="15.4" customHeight="1" spans="1:5">
      <c r="A202" s="10" t="s">
        <v>1924</v>
      </c>
      <c r="B202" s="11"/>
      <c r="C202" s="11" t="s">
        <v>324</v>
      </c>
      <c r="D202" s="11" t="s">
        <v>1925</v>
      </c>
      <c r="E202" s="12">
        <v>1089.92</v>
      </c>
    </row>
    <row r="203" s="21" customFormat="1" ht="15.4" customHeight="1" spans="1:5">
      <c r="A203" s="10" t="s">
        <v>1926</v>
      </c>
      <c r="B203" s="11"/>
      <c r="C203" s="11" t="s">
        <v>324</v>
      </c>
      <c r="D203" s="11" t="s">
        <v>1592</v>
      </c>
      <c r="E203" s="12">
        <v>265.75</v>
      </c>
    </row>
    <row r="204" s="21" customFormat="1" ht="15.4" customHeight="1" spans="1:5">
      <c r="A204" s="10" t="s">
        <v>1927</v>
      </c>
      <c r="B204" s="11"/>
      <c r="C204" s="11" t="s">
        <v>324</v>
      </c>
      <c r="D204" s="11" t="s">
        <v>1608</v>
      </c>
      <c r="E204" s="12">
        <v>3.55</v>
      </c>
    </row>
    <row r="205" s="21" customFormat="1" ht="15.4" customHeight="1" spans="1:5">
      <c r="A205" s="10" t="s">
        <v>1928</v>
      </c>
      <c r="B205" s="11"/>
      <c r="C205" s="11" t="s">
        <v>324</v>
      </c>
      <c r="D205" s="11" t="s">
        <v>1610</v>
      </c>
      <c r="E205" s="12">
        <v>704.02</v>
      </c>
    </row>
    <row r="206" s="21" customFormat="1" ht="15.4" customHeight="1" spans="1:5">
      <c r="A206" s="10" t="s">
        <v>1929</v>
      </c>
      <c r="B206" s="11"/>
      <c r="C206" s="11" t="s">
        <v>324</v>
      </c>
      <c r="D206" s="11" t="s">
        <v>1930</v>
      </c>
      <c r="E206" s="12">
        <v>116.59</v>
      </c>
    </row>
    <row r="207" s="21" customFormat="1" ht="15.4" customHeight="1" spans="1:5">
      <c r="A207" s="10" t="s">
        <v>1931</v>
      </c>
      <c r="B207" s="11"/>
      <c r="C207" s="11" t="s">
        <v>324</v>
      </c>
      <c r="D207" s="11" t="s">
        <v>1932</v>
      </c>
      <c r="E207" s="12">
        <v>20.41</v>
      </c>
    </row>
    <row r="208" s="21" customFormat="1" ht="15.4" customHeight="1" spans="1:5">
      <c r="A208" s="10" t="s">
        <v>1933</v>
      </c>
      <c r="B208" s="11"/>
      <c r="C208" s="11" t="s">
        <v>324</v>
      </c>
      <c r="D208" s="11" t="s">
        <v>1934</v>
      </c>
      <c r="E208" s="12">
        <v>20.41</v>
      </c>
    </row>
    <row r="209" s="21" customFormat="1" ht="15.4" customHeight="1" spans="1:5">
      <c r="A209" s="10" t="s">
        <v>1935</v>
      </c>
      <c r="B209" s="11"/>
      <c r="C209" s="11" t="s">
        <v>324</v>
      </c>
      <c r="D209" s="11" t="s">
        <v>1936</v>
      </c>
      <c r="E209" s="12">
        <v>1409</v>
      </c>
    </row>
    <row r="210" s="21" customFormat="1" ht="15.4" customHeight="1" spans="1:5">
      <c r="A210" s="10" t="s">
        <v>1937</v>
      </c>
      <c r="B210" s="11"/>
      <c r="C210" s="11" t="s">
        <v>324</v>
      </c>
      <c r="D210" s="11" t="s">
        <v>1938</v>
      </c>
      <c r="E210" s="12">
        <v>1409</v>
      </c>
    </row>
    <row r="211" s="21" customFormat="1" ht="15.4" customHeight="1" spans="1:5">
      <c r="A211" s="10" t="s">
        <v>1939</v>
      </c>
      <c r="B211" s="11"/>
      <c r="C211" s="11" t="s">
        <v>324</v>
      </c>
      <c r="D211" s="11" t="s">
        <v>1940</v>
      </c>
      <c r="E211" s="12">
        <v>4249.45</v>
      </c>
    </row>
    <row r="212" s="21" customFormat="1" ht="15.4" customHeight="1" spans="1:5">
      <c r="A212" s="10" t="s">
        <v>1941</v>
      </c>
      <c r="B212" s="11"/>
      <c r="C212" s="11" t="s">
        <v>324</v>
      </c>
      <c r="D212" s="11" t="s">
        <v>1942</v>
      </c>
      <c r="E212" s="12">
        <v>554.82</v>
      </c>
    </row>
    <row r="213" s="21" customFormat="1" ht="15.4" customHeight="1" spans="1:5">
      <c r="A213" s="10" t="s">
        <v>1943</v>
      </c>
      <c r="B213" s="11"/>
      <c r="C213" s="11" t="s">
        <v>324</v>
      </c>
      <c r="D213" s="11" t="s">
        <v>1944</v>
      </c>
      <c r="E213" s="12">
        <v>14.52</v>
      </c>
    </row>
    <row r="214" s="21" customFormat="1" ht="15.4" customHeight="1" spans="1:5">
      <c r="A214" s="10" t="s">
        <v>1945</v>
      </c>
      <c r="B214" s="11"/>
      <c r="C214" s="11" t="s">
        <v>324</v>
      </c>
      <c r="D214" s="11" t="s">
        <v>1946</v>
      </c>
      <c r="E214" s="12">
        <v>512.48</v>
      </c>
    </row>
    <row r="215" s="21" customFormat="1" ht="15.4" customHeight="1" spans="1:5">
      <c r="A215" s="10" t="s">
        <v>1947</v>
      </c>
      <c r="B215" s="11"/>
      <c r="C215" s="11" t="s">
        <v>324</v>
      </c>
      <c r="D215" s="11" t="s">
        <v>1948</v>
      </c>
      <c r="E215" s="12">
        <v>2574.73</v>
      </c>
    </row>
    <row r="216" s="21" customFormat="1" ht="15.4" customHeight="1" spans="1:5">
      <c r="A216" s="10" t="s">
        <v>1949</v>
      </c>
      <c r="B216" s="11"/>
      <c r="C216" s="11" t="s">
        <v>324</v>
      </c>
      <c r="D216" s="11" t="s">
        <v>1950</v>
      </c>
      <c r="E216" s="12">
        <v>115.71</v>
      </c>
    </row>
    <row r="217" s="21" customFormat="1" ht="15.4" customHeight="1" spans="1:5">
      <c r="A217" s="10" t="s">
        <v>1951</v>
      </c>
      <c r="B217" s="11"/>
      <c r="C217" s="11" t="s">
        <v>324</v>
      </c>
      <c r="D217" s="11" t="s">
        <v>1952</v>
      </c>
      <c r="E217" s="12">
        <v>184.19</v>
      </c>
    </row>
    <row r="218" s="21" customFormat="1" ht="15.4" customHeight="1" spans="1:5">
      <c r="A218" s="10" t="s">
        <v>1953</v>
      </c>
      <c r="B218" s="11"/>
      <c r="C218" s="11" t="s">
        <v>324</v>
      </c>
      <c r="D218" s="11" t="s">
        <v>1954</v>
      </c>
      <c r="E218" s="12">
        <v>293</v>
      </c>
    </row>
    <row r="219" s="21" customFormat="1" ht="15.4" customHeight="1" spans="1:5">
      <c r="A219" s="10" t="s">
        <v>1955</v>
      </c>
      <c r="B219" s="11"/>
      <c r="C219" s="11" t="s">
        <v>324</v>
      </c>
      <c r="D219" s="11" t="s">
        <v>1956</v>
      </c>
      <c r="E219" s="12">
        <v>3007.93</v>
      </c>
    </row>
    <row r="220" s="21" customFormat="1" ht="15.4" customHeight="1" spans="1:5">
      <c r="A220" s="10" t="s">
        <v>1957</v>
      </c>
      <c r="B220" s="11"/>
      <c r="C220" s="11" t="s">
        <v>324</v>
      </c>
      <c r="D220" s="11" t="s">
        <v>1958</v>
      </c>
      <c r="E220" s="12">
        <v>3007.93</v>
      </c>
    </row>
    <row r="221" s="21" customFormat="1" ht="15.4" customHeight="1" spans="1:5">
      <c r="A221" s="10" t="s">
        <v>1959</v>
      </c>
      <c r="B221" s="11"/>
      <c r="C221" s="11" t="s">
        <v>324</v>
      </c>
      <c r="D221" s="11" t="s">
        <v>1960</v>
      </c>
      <c r="E221" s="12">
        <v>3188.94</v>
      </c>
    </row>
    <row r="222" s="21" customFormat="1" ht="15.4" customHeight="1" spans="1:5">
      <c r="A222" s="10" t="s">
        <v>1961</v>
      </c>
      <c r="B222" s="11"/>
      <c r="C222" s="11" t="s">
        <v>324</v>
      </c>
      <c r="D222" s="11" t="s">
        <v>1962</v>
      </c>
      <c r="E222" s="12">
        <v>590.88</v>
      </c>
    </row>
    <row r="223" s="21" customFormat="1" ht="15.4" customHeight="1" spans="1:5">
      <c r="A223" s="10" t="s">
        <v>1963</v>
      </c>
      <c r="B223" s="11"/>
      <c r="C223" s="11" t="s">
        <v>324</v>
      </c>
      <c r="D223" s="11" t="s">
        <v>1964</v>
      </c>
      <c r="E223" s="12">
        <v>2598.06</v>
      </c>
    </row>
    <row r="224" s="21" customFormat="1" ht="15.4" customHeight="1" spans="1:5">
      <c r="A224" s="10" t="s">
        <v>1965</v>
      </c>
      <c r="B224" s="11"/>
      <c r="C224" s="11" t="s">
        <v>324</v>
      </c>
      <c r="D224" s="11" t="s">
        <v>1966</v>
      </c>
      <c r="E224" s="12">
        <v>103.27</v>
      </c>
    </row>
    <row r="225" s="21" customFormat="1" ht="15.4" customHeight="1" spans="1:5">
      <c r="A225" s="10" t="s">
        <v>1967</v>
      </c>
      <c r="B225" s="11"/>
      <c r="C225" s="11" t="s">
        <v>324</v>
      </c>
      <c r="D225" s="11" t="s">
        <v>1968</v>
      </c>
      <c r="E225" s="12">
        <v>103.27</v>
      </c>
    </row>
    <row r="226" s="21" customFormat="1" ht="15.4" customHeight="1" spans="1:5">
      <c r="A226" s="10" t="s">
        <v>1969</v>
      </c>
      <c r="B226" s="11"/>
      <c r="C226" s="11" t="s">
        <v>324</v>
      </c>
      <c r="D226" s="11" t="s">
        <v>1970</v>
      </c>
      <c r="E226" s="12">
        <v>121.74</v>
      </c>
    </row>
    <row r="227" s="21" customFormat="1" ht="15.4" customHeight="1" spans="1:5">
      <c r="A227" s="10" t="s">
        <v>1971</v>
      </c>
      <c r="B227" s="11"/>
      <c r="C227" s="11" t="s">
        <v>324</v>
      </c>
      <c r="D227" s="11" t="s">
        <v>1592</v>
      </c>
      <c r="E227" s="12">
        <v>110.58</v>
      </c>
    </row>
    <row r="228" s="21" customFormat="1" ht="15.4" customHeight="1" spans="1:5">
      <c r="A228" s="10" t="s">
        <v>1972</v>
      </c>
      <c r="B228" s="11"/>
      <c r="C228" s="11" t="s">
        <v>324</v>
      </c>
      <c r="D228" s="11" t="s">
        <v>1973</v>
      </c>
      <c r="E228" s="12">
        <v>11.16</v>
      </c>
    </row>
    <row r="229" s="21" customFormat="1" ht="15.4" customHeight="1" spans="1:5">
      <c r="A229" s="10" t="s">
        <v>1974</v>
      </c>
      <c r="B229" s="11"/>
      <c r="C229" s="11" t="s">
        <v>324</v>
      </c>
      <c r="D229" s="11" t="s">
        <v>1975</v>
      </c>
      <c r="E229" s="12">
        <v>3.12</v>
      </c>
    </row>
    <row r="230" s="21" customFormat="1" ht="15.4" customHeight="1" spans="1:5">
      <c r="A230" s="10" t="s">
        <v>1976</v>
      </c>
      <c r="B230" s="11"/>
      <c r="C230" s="11" t="s">
        <v>324</v>
      </c>
      <c r="D230" s="11" t="s">
        <v>1977</v>
      </c>
      <c r="E230" s="12">
        <v>3.12</v>
      </c>
    </row>
    <row r="231" s="21" customFormat="1" ht="15.4" customHeight="1" spans="1:5">
      <c r="A231" s="10" t="s">
        <v>1978</v>
      </c>
      <c r="B231" s="11"/>
      <c r="C231" s="11" t="s">
        <v>324</v>
      </c>
      <c r="D231" s="11" t="s">
        <v>241</v>
      </c>
      <c r="E231" s="12">
        <v>1468.76</v>
      </c>
    </row>
    <row r="232" s="21" customFormat="1" ht="15.4" customHeight="1" spans="1:5">
      <c r="A232" s="10" t="s">
        <v>1979</v>
      </c>
      <c r="B232" s="11"/>
      <c r="C232" s="11" t="s">
        <v>324</v>
      </c>
      <c r="D232" s="11" t="s">
        <v>1980</v>
      </c>
      <c r="E232" s="12">
        <v>115.58</v>
      </c>
    </row>
    <row r="233" s="21" customFormat="1" ht="15.4" customHeight="1" spans="1:5">
      <c r="A233" s="10" t="s">
        <v>1981</v>
      </c>
      <c r="B233" s="11"/>
      <c r="C233" s="11" t="s">
        <v>324</v>
      </c>
      <c r="D233" s="11" t="s">
        <v>1982</v>
      </c>
      <c r="E233" s="12">
        <v>115.58</v>
      </c>
    </row>
    <row r="234" s="21" customFormat="1" ht="15.4" customHeight="1" spans="1:5">
      <c r="A234" s="10" t="s">
        <v>1983</v>
      </c>
      <c r="B234" s="11"/>
      <c r="C234" s="11" t="s">
        <v>324</v>
      </c>
      <c r="D234" s="11" t="s">
        <v>1984</v>
      </c>
      <c r="E234" s="12">
        <v>20.5</v>
      </c>
    </row>
    <row r="235" s="21" customFormat="1" ht="15.4" customHeight="1" spans="1:5">
      <c r="A235" s="10" t="s">
        <v>1985</v>
      </c>
      <c r="B235" s="11"/>
      <c r="C235" s="11" t="s">
        <v>324</v>
      </c>
      <c r="D235" s="11" t="s">
        <v>1986</v>
      </c>
      <c r="E235" s="12">
        <v>20.5</v>
      </c>
    </row>
    <row r="236" s="21" customFormat="1" ht="15.4" customHeight="1" spans="1:5">
      <c r="A236" s="10" t="s">
        <v>1987</v>
      </c>
      <c r="B236" s="11"/>
      <c r="C236" s="11" t="s">
        <v>324</v>
      </c>
      <c r="D236" s="11" t="s">
        <v>1988</v>
      </c>
      <c r="E236" s="12">
        <v>343.1</v>
      </c>
    </row>
    <row r="237" s="21" customFormat="1" ht="15.4" customHeight="1" spans="1:5">
      <c r="A237" s="10" t="s">
        <v>1989</v>
      </c>
      <c r="B237" s="11"/>
      <c r="C237" s="11" t="s">
        <v>324</v>
      </c>
      <c r="D237" s="11" t="s">
        <v>1990</v>
      </c>
      <c r="E237" s="12">
        <v>343.1</v>
      </c>
    </row>
    <row r="238" s="21" customFormat="1" ht="15.4" customHeight="1" spans="1:5">
      <c r="A238" s="10" t="s">
        <v>1991</v>
      </c>
      <c r="B238" s="11"/>
      <c r="C238" s="11" t="s">
        <v>324</v>
      </c>
      <c r="D238" s="11" t="s">
        <v>1992</v>
      </c>
      <c r="E238" s="12">
        <v>603.63</v>
      </c>
    </row>
    <row r="239" s="21" customFormat="1" ht="15.4" customHeight="1" spans="1:5">
      <c r="A239" s="10" t="s">
        <v>1993</v>
      </c>
      <c r="B239" s="11"/>
      <c r="C239" s="11" t="s">
        <v>324</v>
      </c>
      <c r="D239" s="11" t="s">
        <v>1994</v>
      </c>
      <c r="E239" s="12">
        <v>34.27</v>
      </c>
    </row>
    <row r="240" s="21" customFormat="1" ht="15.4" customHeight="1" spans="1:5">
      <c r="A240" s="10" t="s">
        <v>1995</v>
      </c>
      <c r="B240" s="11"/>
      <c r="C240" s="11" t="s">
        <v>324</v>
      </c>
      <c r="D240" s="11" t="s">
        <v>1996</v>
      </c>
      <c r="E240" s="12">
        <v>569.35</v>
      </c>
    </row>
    <row r="241" s="21" customFormat="1" ht="15.4" customHeight="1" spans="1:5">
      <c r="A241" s="10" t="s">
        <v>1997</v>
      </c>
      <c r="B241" s="11"/>
      <c r="C241" s="11" t="s">
        <v>324</v>
      </c>
      <c r="D241" s="11" t="s">
        <v>1998</v>
      </c>
      <c r="E241" s="12">
        <v>185.95</v>
      </c>
    </row>
    <row r="242" s="21" customFormat="1" ht="15.4" customHeight="1" spans="1:5">
      <c r="A242" s="10" t="s">
        <v>1999</v>
      </c>
      <c r="B242" s="11"/>
      <c r="C242" s="11" t="s">
        <v>324</v>
      </c>
      <c r="D242" s="11" t="s">
        <v>2000</v>
      </c>
      <c r="E242" s="12">
        <v>185.95</v>
      </c>
    </row>
    <row r="243" s="21" customFormat="1" ht="15.4" customHeight="1" spans="1:5">
      <c r="A243" s="10" t="s">
        <v>2001</v>
      </c>
      <c r="B243" s="11"/>
      <c r="C243" s="11" t="s">
        <v>324</v>
      </c>
      <c r="D243" s="11" t="s">
        <v>2002</v>
      </c>
      <c r="E243" s="12">
        <v>200</v>
      </c>
    </row>
    <row r="244" s="21" customFormat="1" ht="15.4" customHeight="1" spans="1:5">
      <c r="A244" s="10" t="s">
        <v>2003</v>
      </c>
      <c r="B244" s="11"/>
      <c r="C244" s="11" t="s">
        <v>324</v>
      </c>
      <c r="D244" s="11" t="s">
        <v>2004</v>
      </c>
      <c r="E244" s="12">
        <v>200</v>
      </c>
    </row>
    <row r="245" s="21" customFormat="1" ht="15.4" customHeight="1" spans="1:5">
      <c r="A245" s="10" t="s">
        <v>2005</v>
      </c>
      <c r="B245" s="11"/>
      <c r="C245" s="11" t="s">
        <v>324</v>
      </c>
      <c r="D245" s="11" t="s">
        <v>242</v>
      </c>
      <c r="E245" s="12">
        <v>15536.82</v>
      </c>
    </row>
    <row r="246" s="21" customFormat="1" ht="15.4" customHeight="1" spans="1:5">
      <c r="A246" s="10" t="s">
        <v>2006</v>
      </c>
      <c r="B246" s="11"/>
      <c r="C246" s="11" t="s">
        <v>324</v>
      </c>
      <c r="D246" s="11" t="s">
        <v>2007</v>
      </c>
      <c r="E246" s="12">
        <v>6929.56</v>
      </c>
    </row>
    <row r="247" s="21" customFormat="1" ht="15.4" customHeight="1" spans="1:5">
      <c r="A247" s="10" t="s">
        <v>2008</v>
      </c>
      <c r="B247" s="11"/>
      <c r="C247" s="11" t="s">
        <v>324</v>
      </c>
      <c r="D247" s="11" t="s">
        <v>1592</v>
      </c>
      <c r="E247" s="12">
        <v>267.57</v>
      </c>
    </row>
    <row r="248" s="21" customFormat="1" ht="15.4" customHeight="1" spans="1:5">
      <c r="A248" s="10" t="s">
        <v>2009</v>
      </c>
      <c r="B248" s="11"/>
      <c r="C248" s="11" t="s">
        <v>324</v>
      </c>
      <c r="D248" s="11" t="s">
        <v>1608</v>
      </c>
      <c r="E248" s="12">
        <v>3.09</v>
      </c>
    </row>
    <row r="249" s="21" customFormat="1" ht="15.4" customHeight="1" spans="1:5">
      <c r="A249" s="10" t="s">
        <v>2010</v>
      </c>
      <c r="B249" s="11"/>
      <c r="C249" s="11" t="s">
        <v>324</v>
      </c>
      <c r="D249" s="11" t="s">
        <v>1610</v>
      </c>
      <c r="E249" s="12">
        <v>5210.03</v>
      </c>
    </row>
    <row r="250" s="21" customFormat="1" ht="15.4" customHeight="1" spans="1:5">
      <c r="A250" s="10" t="s">
        <v>2011</v>
      </c>
      <c r="B250" s="11"/>
      <c r="C250" s="11" t="s">
        <v>324</v>
      </c>
      <c r="D250" s="11" t="s">
        <v>2012</v>
      </c>
      <c r="E250" s="12">
        <v>50.26</v>
      </c>
    </row>
    <row r="251" s="21" customFormat="1" ht="15.4" customHeight="1" spans="1:5">
      <c r="A251" s="10" t="s">
        <v>2013</v>
      </c>
      <c r="B251" s="11"/>
      <c r="C251" s="11" t="s">
        <v>324</v>
      </c>
      <c r="D251" s="11" t="s">
        <v>2014</v>
      </c>
      <c r="E251" s="12">
        <v>64.05</v>
      </c>
    </row>
    <row r="252" s="21" customFormat="1" ht="15.4" customHeight="1" spans="1:5">
      <c r="A252" s="10" t="s">
        <v>2015</v>
      </c>
      <c r="B252" s="11"/>
      <c r="C252" s="11" t="s">
        <v>324</v>
      </c>
      <c r="D252" s="11" t="s">
        <v>2016</v>
      </c>
      <c r="E252" s="12">
        <v>1334.56</v>
      </c>
    </row>
    <row r="253" s="21" customFormat="1" ht="15.4" customHeight="1" spans="1:5">
      <c r="A253" s="10" t="s">
        <v>2017</v>
      </c>
      <c r="B253" s="11"/>
      <c r="C253" s="11" t="s">
        <v>324</v>
      </c>
      <c r="D253" s="11" t="s">
        <v>2018</v>
      </c>
      <c r="E253" s="12">
        <v>8293.23</v>
      </c>
    </row>
    <row r="254" s="21" customFormat="1" ht="15.4" customHeight="1" spans="1:5">
      <c r="A254" s="10" t="s">
        <v>2019</v>
      </c>
      <c r="B254" s="11"/>
      <c r="C254" s="11" t="s">
        <v>324</v>
      </c>
      <c r="D254" s="11" t="s">
        <v>2020</v>
      </c>
      <c r="E254" s="12">
        <v>52.32</v>
      </c>
    </row>
    <row r="255" s="21" customFormat="1" ht="15.4" customHeight="1" spans="1:5">
      <c r="A255" s="10" t="s">
        <v>2021</v>
      </c>
      <c r="B255" s="11"/>
      <c r="C255" s="11" t="s">
        <v>324</v>
      </c>
      <c r="D255" s="11" t="s">
        <v>2022</v>
      </c>
      <c r="E255" s="12">
        <v>8240.91</v>
      </c>
    </row>
    <row r="256" s="21" customFormat="1" ht="15.4" customHeight="1" spans="1:5">
      <c r="A256" s="10" t="s">
        <v>2023</v>
      </c>
      <c r="B256" s="11"/>
      <c r="C256" s="11" t="s">
        <v>324</v>
      </c>
      <c r="D256" s="11" t="s">
        <v>2024</v>
      </c>
      <c r="E256" s="12">
        <v>118.21</v>
      </c>
    </row>
    <row r="257" s="21" customFormat="1" ht="15.4" customHeight="1" spans="1:5">
      <c r="A257" s="10" t="s">
        <v>2025</v>
      </c>
      <c r="B257" s="11"/>
      <c r="C257" s="11" t="s">
        <v>324</v>
      </c>
      <c r="D257" s="11" t="s">
        <v>2026</v>
      </c>
      <c r="E257" s="12">
        <v>118.21</v>
      </c>
    </row>
    <row r="258" s="21" customFormat="1" ht="15.4" customHeight="1" spans="1:5">
      <c r="A258" s="10" t="s">
        <v>2027</v>
      </c>
      <c r="B258" s="11"/>
      <c r="C258" s="11" t="s">
        <v>324</v>
      </c>
      <c r="D258" s="11" t="s">
        <v>2028</v>
      </c>
      <c r="E258" s="12">
        <v>195.82</v>
      </c>
    </row>
    <row r="259" s="21" customFormat="1" ht="15.4" customHeight="1" spans="1:5">
      <c r="A259" s="10" t="s">
        <v>2029</v>
      </c>
      <c r="B259" s="11"/>
      <c r="C259" s="11" t="s">
        <v>324</v>
      </c>
      <c r="D259" s="11" t="s">
        <v>2030</v>
      </c>
      <c r="E259" s="12">
        <v>195.82</v>
      </c>
    </row>
    <row r="260" s="21" customFormat="1" ht="15.4" customHeight="1" spans="1:5">
      <c r="A260" s="10" t="s">
        <v>2031</v>
      </c>
      <c r="B260" s="11"/>
      <c r="C260" s="11" t="s">
        <v>324</v>
      </c>
      <c r="D260" s="11" t="s">
        <v>243</v>
      </c>
      <c r="E260" s="12">
        <v>31262.03</v>
      </c>
    </row>
    <row r="261" s="21" customFormat="1" ht="15.4" customHeight="1" spans="1:5">
      <c r="A261" s="10" t="s">
        <v>2032</v>
      </c>
      <c r="B261" s="11"/>
      <c r="C261" s="11" t="s">
        <v>324</v>
      </c>
      <c r="D261" s="11" t="s">
        <v>2033</v>
      </c>
      <c r="E261" s="12">
        <v>17687.49</v>
      </c>
    </row>
    <row r="262" s="21" customFormat="1" ht="15.4" customHeight="1" spans="1:5">
      <c r="A262" s="10" t="s">
        <v>2034</v>
      </c>
      <c r="B262" s="11"/>
      <c r="C262" s="11" t="s">
        <v>324</v>
      </c>
      <c r="D262" s="11" t="s">
        <v>1592</v>
      </c>
      <c r="E262" s="12">
        <v>200.11</v>
      </c>
    </row>
    <row r="263" s="21" customFormat="1" ht="15.4" customHeight="1" spans="1:5">
      <c r="A263" s="10" t="s">
        <v>2035</v>
      </c>
      <c r="B263" s="11"/>
      <c r="C263" s="11" t="s">
        <v>324</v>
      </c>
      <c r="D263" s="11" t="s">
        <v>1608</v>
      </c>
      <c r="E263" s="12">
        <v>28</v>
      </c>
    </row>
    <row r="264" s="21" customFormat="1" ht="15.4" customHeight="1" spans="1:5">
      <c r="A264" s="10" t="s">
        <v>2036</v>
      </c>
      <c r="B264" s="11"/>
      <c r="C264" s="11" t="s">
        <v>324</v>
      </c>
      <c r="D264" s="11" t="s">
        <v>1616</v>
      </c>
      <c r="E264" s="12">
        <v>2043</v>
      </c>
    </row>
    <row r="265" s="21" customFormat="1" ht="15.4" customHeight="1" spans="1:5">
      <c r="A265" s="10" t="s">
        <v>2037</v>
      </c>
      <c r="B265" s="11"/>
      <c r="C265" s="11" t="s">
        <v>324</v>
      </c>
      <c r="D265" s="11" t="s">
        <v>2038</v>
      </c>
      <c r="E265" s="12">
        <v>47.9</v>
      </c>
    </row>
    <row r="266" s="21" customFormat="1" ht="15.4" customHeight="1" spans="1:5">
      <c r="A266" s="10" t="s">
        <v>2039</v>
      </c>
      <c r="B266" s="11"/>
      <c r="C266" s="11" t="s">
        <v>324</v>
      </c>
      <c r="D266" s="11" t="s">
        <v>2040</v>
      </c>
      <c r="E266" s="12">
        <v>507.03</v>
      </c>
    </row>
    <row r="267" s="21" customFormat="1" ht="15.4" customHeight="1" spans="1:5">
      <c r="A267" s="10" t="s">
        <v>2041</v>
      </c>
      <c r="B267" s="11"/>
      <c r="C267" s="11" t="s">
        <v>324</v>
      </c>
      <c r="D267" s="11" t="s">
        <v>2042</v>
      </c>
      <c r="E267" s="12">
        <v>23.6</v>
      </c>
    </row>
    <row r="268" s="21" customFormat="1" ht="15.4" customHeight="1" spans="1:5">
      <c r="A268" s="10" t="s">
        <v>2043</v>
      </c>
      <c r="B268" s="11"/>
      <c r="C268" s="11" t="s">
        <v>324</v>
      </c>
      <c r="D268" s="11" t="s">
        <v>2044</v>
      </c>
      <c r="E268" s="12">
        <v>1912.15</v>
      </c>
    </row>
    <row r="269" s="21" customFormat="1" ht="15.4" customHeight="1" spans="1:5">
      <c r="A269" s="10" t="s">
        <v>2045</v>
      </c>
      <c r="B269" s="11"/>
      <c r="C269" s="11" t="s">
        <v>324</v>
      </c>
      <c r="D269" s="11" t="s">
        <v>2046</v>
      </c>
      <c r="E269" s="12">
        <v>443.3</v>
      </c>
    </row>
    <row r="270" s="21" customFormat="1" ht="15.4" customHeight="1" spans="1:5">
      <c r="A270" s="10" t="s">
        <v>2047</v>
      </c>
      <c r="B270" s="11"/>
      <c r="C270" s="11" t="s">
        <v>324</v>
      </c>
      <c r="D270" s="11" t="s">
        <v>2048</v>
      </c>
      <c r="E270" s="12">
        <v>208.7</v>
      </c>
    </row>
    <row r="271" s="21" customFormat="1" ht="15.4" customHeight="1" spans="1:5">
      <c r="A271" s="10" t="s">
        <v>2049</v>
      </c>
      <c r="B271" s="11"/>
      <c r="C271" s="11" t="s">
        <v>324</v>
      </c>
      <c r="D271" s="11" t="s">
        <v>2050</v>
      </c>
      <c r="E271" s="12">
        <v>189.19</v>
      </c>
    </row>
    <row r="272" s="21" customFormat="1" ht="15.4" customHeight="1" spans="1:5">
      <c r="A272" s="10" t="s">
        <v>2051</v>
      </c>
      <c r="B272" s="11"/>
      <c r="C272" s="11" t="s">
        <v>324</v>
      </c>
      <c r="D272" s="11" t="s">
        <v>2052</v>
      </c>
      <c r="E272" s="12">
        <v>1517.51</v>
      </c>
    </row>
    <row r="273" s="21" customFormat="1" ht="15.4" customHeight="1" spans="1:5">
      <c r="A273" s="10" t="s">
        <v>2053</v>
      </c>
      <c r="B273" s="11"/>
      <c r="C273" s="11" t="s">
        <v>324</v>
      </c>
      <c r="D273" s="11" t="s">
        <v>2054</v>
      </c>
      <c r="E273" s="12">
        <v>9090.26</v>
      </c>
    </row>
    <row r="274" s="21" customFormat="1" ht="15.4" customHeight="1" spans="1:5">
      <c r="A274" s="10" t="s">
        <v>2055</v>
      </c>
      <c r="B274" s="11"/>
      <c r="C274" s="11" t="s">
        <v>324</v>
      </c>
      <c r="D274" s="11" t="s">
        <v>2056</v>
      </c>
      <c r="E274" s="12">
        <v>1476.73</v>
      </c>
    </row>
    <row r="275" s="21" customFormat="1" ht="15.4" customHeight="1" spans="1:5">
      <c r="A275" s="10" t="s">
        <v>2057</v>
      </c>
      <c r="B275" s="11"/>
      <c r="C275" s="11" t="s">
        <v>324</v>
      </c>
      <c r="D275" s="11" t="s">
        <v>2058</v>
      </c>
      <c r="E275" s="12">
        <v>159.53</v>
      </c>
    </row>
    <row r="276" s="21" customFormat="1" ht="15.4" customHeight="1" spans="1:5">
      <c r="A276" s="10" t="s">
        <v>2059</v>
      </c>
      <c r="B276" s="11"/>
      <c r="C276" s="11" t="s">
        <v>324</v>
      </c>
      <c r="D276" s="11" t="s">
        <v>2060</v>
      </c>
      <c r="E276" s="12">
        <v>152.54</v>
      </c>
    </row>
    <row r="277" s="21" customFormat="1" ht="15.4" customHeight="1" spans="1:5">
      <c r="A277" s="10" t="s">
        <v>2061</v>
      </c>
      <c r="B277" s="11"/>
      <c r="C277" s="11" t="s">
        <v>324</v>
      </c>
      <c r="D277" s="11" t="s">
        <v>2062</v>
      </c>
      <c r="E277" s="12">
        <v>4</v>
      </c>
    </row>
    <row r="278" s="21" customFormat="1" ht="15.4" customHeight="1" spans="1:5">
      <c r="A278" s="10" t="s">
        <v>2063</v>
      </c>
      <c r="B278" s="11"/>
      <c r="C278" s="11" t="s">
        <v>324</v>
      </c>
      <c r="D278" s="11" t="s">
        <v>2064</v>
      </c>
      <c r="E278" s="12">
        <v>1.03</v>
      </c>
    </row>
    <row r="279" s="21" customFormat="1" ht="15.4" customHeight="1" spans="1:5">
      <c r="A279" s="10" t="s">
        <v>2065</v>
      </c>
      <c r="B279" s="11"/>
      <c r="C279" s="11" t="s">
        <v>324</v>
      </c>
      <c r="D279" s="11" t="s">
        <v>2066</v>
      </c>
      <c r="E279" s="12">
        <v>1.96</v>
      </c>
    </row>
    <row r="280" s="21" customFormat="1" ht="15.4" customHeight="1" spans="1:5">
      <c r="A280" s="10" t="s">
        <v>2067</v>
      </c>
      <c r="B280" s="11"/>
      <c r="C280" s="11" t="s">
        <v>324</v>
      </c>
      <c r="D280" s="11" t="s">
        <v>2068</v>
      </c>
      <c r="E280" s="12">
        <v>10441.28</v>
      </c>
    </row>
    <row r="281" s="21" customFormat="1" ht="15.4" customHeight="1" spans="1:5">
      <c r="A281" s="10" t="s">
        <v>2069</v>
      </c>
      <c r="B281" s="11"/>
      <c r="C281" s="11" t="s">
        <v>324</v>
      </c>
      <c r="D281" s="11" t="s">
        <v>1592</v>
      </c>
      <c r="E281" s="12">
        <v>211.39</v>
      </c>
    </row>
    <row r="282" s="21" customFormat="1" ht="15.4" customHeight="1" spans="1:5">
      <c r="A282" s="10" t="s">
        <v>2070</v>
      </c>
      <c r="B282" s="11"/>
      <c r="C282" s="11" t="s">
        <v>324</v>
      </c>
      <c r="D282" s="11" t="s">
        <v>1610</v>
      </c>
      <c r="E282" s="12">
        <v>97.21</v>
      </c>
    </row>
    <row r="283" s="21" customFormat="1" ht="15.4" customHeight="1" spans="1:5">
      <c r="A283" s="10" t="s">
        <v>2071</v>
      </c>
      <c r="B283" s="11"/>
      <c r="C283" s="11" t="s">
        <v>324</v>
      </c>
      <c r="D283" s="11" t="s">
        <v>2072</v>
      </c>
      <c r="E283" s="12">
        <v>896.96</v>
      </c>
    </row>
    <row r="284" s="21" customFormat="1" ht="15.4" customHeight="1" spans="1:5">
      <c r="A284" s="10" t="s">
        <v>2073</v>
      </c>
      <c r="B284" s="11"/>
      <c r="C284" s="11" t="s">
        <v>324</v>
      </c>
      <c r="D284" s="11" t="s">
        <v>2074</v>
      </c>
      <c r="E284" s="12">
        <v>742.72</v>
      </c>
    </row>
    <row r="285" s="21" customFormat="1" ht="15.4" customHeight="1" spans="1:5">
      <c r="A285" s="10" t="s">
        <v>2075</v>
      </c>
      <c r="B285" s="11"/>
      <c r="C285" s="11" t="s">
        <v>324</v>
      </c>
      <c r="D285" s="11" t="s">
        <v>2076</v>
      </c>
      <c r="E285" s="12">
        <v>68.39</v>
      </c>
    </row>
    <row r="286" s="21" customFormat="1" ht="15.4" customHeight="1" spans="1:5">
      <c r="A286" s="10" t="s">
        <v>2077</v>
      </c>
      <c r="B286" s="11"/>
      <c r="C286" s="11" t="s">
        <v>324</v>
      </c>
      <c r="D286" s="11" t="s">
        <v>2078</v>
      </c>
      <c r="E286" s="12">
        <v>5.61</v>
      </c>
    </row>
    <row r="287" s="21" customFormat="1" ht="15.4" customHeight="1" spans="1:5">
      <c r="A287" s="10" t="s">
        <v>2079</v>
      </c>
      <c r="B287" s="11"/>
      <c r="C287" s="11" t="s">
        <v>324</v>
      </c>
      <c r="D287" s="11" t="s">
        <v>2080</v>
      </c>
      <c r="E287" s="12">
        <v>11.8</v>
      </c>
    </row>
    <row r="288" s="21" customFormat="1" ht="15.4" customHeight="1" spans="1:5">
      <c r="A288" s="10" t="s">
        <v>2081</v>
      </c>
      <c r="B288" s="11"/>
      <c r="C288" s="11" t="s">
        <v>324</v>
      </c>
      <c r="D288" s="11" t="s">
        <v>2082</v>
      </c>
      <c r="E288" s="12">
        <v>472.48</v>
      </c>
    </row>
    <row r="289" s="21" customFormat="1" ht="15.4" customHeight="1" spans="1:5">
      <c r="A289" s="10" t="s">
        <v>2083</v>
      </c>
      <c r="B289" s="11"/>
      <c r="C289" s="11" t="s">
        <v>324</v>
      </c>
      <c r="D289" s="11" t="s">
        <v>2084</v>
      </c>
      <c r="E289" s="12">
        <v>1325.93</v>
      </c>
    </row>
    <row r="290" s="21" customFormat="1" ht="15.4" customHeight="1" spans="1:5">
      <c r="A290" s="10" t="s">
        <v>2085</v>
      </c>
      <c r="B290" s="11"/>
      <c r="C290" s="11" t="s">
        <v>324</v>
      </c>
      <c r="D290" s="11" t="s">
        <v>2086</v>
      </c>
      <c r="E290" s="12">
        <v>1.34</v>
      </c>
    </row>
    <row r="291" s="21" customFormat="1" ht="15.4" customHeight="1" spans="1:5">
      <c r="A291" s="10" t="s">
        <v>2087</v>
      </c>
      <c r="B291" s="11"/>
      <c r="C291" s="11" t="s">
        <v>324</v>
      </c>
      <c r="D291" s="11" t="s">
        <v>2088</v>
      </c>
      <c r="E291" s="12">
        <v>0.06</v>
      </c>
    </row>
    <row r="292" s="21" customFormat="1" ht="15.4" customHeight="1" spans="1:5">
      <c r="A292" s="10" t="s">
        <v>2089</v>
      </c>
      <c r="B292" s="11"/>
      <c r="C292" s="11" t="s">
        <v>324</v>
      </c>
      <c r="D292" s="11" t="s">
        <v>2090</v>
      </c>
      <c r="E292" s="12">
        <v>146.73</v>
      </c>
    </row>
    <row r="293" s="21" customFormat="1" ht="15.4" customHeight="1" spans="1:5">
      <c r="A293" s="10" t="s">
        <v>2091</v>
      </c>
      <c r="B293" s="11"/>
      <c r="C293" s="11" t="s">
        <v>324</v>
      </c>
      <c r="D293" s="11" t="s">
        <v>2092</v>
      </c>
      <c r="E293" s="12">
        <v>6460.67</v>
      </c>
    </row>
    <row r="294" s="21" customFormat="1" ht="15.4" customHeight="1" spans="1:5">
      <c r="A294" s="10" t="s">
        <v>2093</v>
      </c>
      <c r="B294" s="11"/>
      <c r="C294" s="11" t="s">
        <v>324</v>
      </c>
      <c r="D294" s="11" t="s">
        <v>2094</v>
      </c>
      <c r="E294" s="12">
        <v>1163.55</v>
      </c>
    </row>
    <row r="295" s="21" customFormat="1" ht="15.4" customHeight="1" spans="1:5">
      <c r="A295" s="10" t="s">
        <v>2095</v>
      </c>
      <c r="B295" s="11"/>
      <c r="C295" s="11" t="s">
        <v>324</v>
      </c>
      <c r="D295" s="11" t="s">
        <v>2096</v>
      </c>
      <c r="E295" s="12">
        <v>171.39</v>
      </c>
    </row>
    <row r="296" s="21" customFormat="1" ht="15.4" customHeight="1" spans="1:5">
      <c r="A296" s="10" t="s">
        <v>2097</v>
      </c>
      <c r="B296" s="11"/>
      <c r="C296" s="11" t="s">
        <v>324</v>
      </c>
      <c r="D296" s="11" t="s">
        <v>2098</v>
      </c>
      <c r="E296" s="12">
        <v>71.38</v>
      </c>
    </row>
    <row r="297" s="21" customFormat="1" ht="15.4" customHeight="1" spans="1:5">
      <c r="A297" s="10" t="s">
        <v>2099</v>
      </c>
      <c r="B297" s="11"/>
      <c r="C297" s="11" t="s">
        <v>324</v>
      </c>
      <c r="D297" s="11" t="s">
        <v>2100</v>
      </c>
      <c r="E297" s="12">
        <v>111.05</v>
      </c>
    </row>
    <row r="298" s="21" customFormat="1" ht="15.4" customHeight="1" spans="1:5">
      <c r="A298" s="10" t="s">
        <v>2101</v>
      </c>
      <c r="B298" s="11"/>
      <c r="C298" s="11" t="s">
        <v>324</v>
      </c>
      <c r="D298" s="11" t="s">
        <v>1616</v>
      </c>
      <c r="E298" s="12">
        <v>6.35</v>
      </c>
    </row>
    <row r="299" s="21" customFormat="1" ht="15.4" customHeight="1" spans="1:5">
      <c r="A299" s="10" t="s">
        <v>2102</v>
      </c>
      <c r="B299" s="11"/>
      <c r="C299" s="11" t="s">
        <v>324</v>
      </c>
      <c r="D299" s="11" t="s">
        <v>2103</v>
      </c>
      <c r="E299" s="12">
        <v>803.39</v>
      </c>
    </row>
    <row r="300" s="21" customFormat="1" ht="15.4" customHeight="1" spans="1:5">
      <c r="A300" s="10" t="s">
        <v>2104</v>
      </c>
      <c r="B300" s="11"/>
      <c r="C300" s="11" t="s">
        <v>324</v>
      </c>
      <c r="D300" s="11" t="s">
        <v>2105</v>
      </c>
      <c r="E300" s="12">
        <v>982.77</v>
      </c>
    </row>
    <row r="301" s="21" customFormat="1" ht="15.4" customHeight="1" spans="1:5">
      <c r="A301" s="10" t="s">
        <v>2106</v>
      </c>
      <c r="B301" s="11"/>
      <c r="C301" s="11" t="s">
        <v>324</v>
      </c>
      <c r="D301" s="11" t="s">
        <v>2107</v>
      </c>
      <c r="E301" s="12">
        <v>110</v>
      </c>
    </row>
    <row r="302" s="21" customFormat="1" ht="15.4" customHeight="1" spans="1:5">
      <c r="A302" s="10" t="s">
        <v>2108</v>
      </c>
      <c r="B302" s="11"/>
      <c r="C302" s="11" t="s">
        <v>324</v>
      </c>
      <c r="D302" s="11" t="s">
        <v>2109</v>
      </c>
      <c r="E302" s="12">
        <v>236.99</v>
      </c>
    </row>
    <row r="303" s="21" customFormat="1" ht="15.4" customHeight="1" spans="1:5">
      <c r="A303" s="10" t="s">
        <v>2110</v>
      </c>
      <c r="B303" s="11"/>
      <c r="C303" s="11" t="s">
        <v>324</v>
      </c>
      <c r="D303" s="11" t="s">
        <v>2111</v>
      </c>
      <c r="E303" s="12">
        <v>506.69</v>
      </c>
    </row>
    <row r="304" s="21" customFormat="1" ht="15.4" customHeight="1" spans="1:5">
      <c r="A304" s="10" t="s">
        <v>2112</v>
      </c>
      <c r="B304" s="11"/>
      <c r="C304" s="11" t="s">
        <v>324</v>
      </c>
      <c r="D304" s="11" t="s">
        <v>2113</v>
      </c>
      <c r="E304" s="12">
        <v>129.09</v>
      </c>
    </row>
    <row r="305" s="21" customFormat="1" ht="15.4" customHeight="1" spans="1:5">
      <c r="A305" s="10" t="s">
        <v>2114</v>
      </c>
      <c r="B305" s="11"/>
      <c r="C305" s="11" t="s">
        <v>324</v>
      </c>
      <c r="D305" s="11" t="s">
        <v>2115</v>
      </c>
      <c r="E305" s="12">
        <v>427.4</v>
      </c>
    </row>
    <row r="306" s="21" customFormat="1" ht="15.4" customHeight="1" spans="1:5">
      <c r="A306" s="10" t="s">
        <v>2116</v>
      </c>
      <c r="B306" s="11"/>
      <c r="C306" s="11" t="s">
        <v>324</v>
      </c>
      <c r="D306" s="11" t="s">
        <v>2117</v>
      </c>
      <c r="E306" s="12">
        <v>415.18</v>
      </c>
    </row>
    <row r="307" s="21" customFormat="1" ht="15.4" customHeight="1" spans="1:5">
      <c r="A307" s="10" t="s">
        <v>2118</v>
      </c>
      <c r="B307" s="11"/>
      <c r="C307" s="11" t="s">
        <v>324</v>
      </c>
      <c r="D307" s="11" t="s">
        <v>2119</v>
      </c>
      <c r="E307" s="12">
        <v>12.22</v>
      </c>
    </row>
    <row r="308" s="21" customFormat="1" ht="15.4" customHeight="1" spans="1:5">
      <c r="A308" s="10" t="s">
        <v>2120</v>
      </c>
      <c r="B308" s="11"/>
      <c r="C308" s="11" t="s">
        <v>324</v>
      </c>
      <c r="D308" s="11" t="s">
        <v>2121</v>
      </c>
      <c r="E308" s="12">
        <v>400</v>
      </c>
    </row>
    <row r="309" s="21" customFormat="1" ht="15.4" customHeight="1" spans="1:5">
      <c r="A309" s="10" t="s">
        <v>2122</v>
      </c>
      <c r="B309" s="11"/>
      <c r="C309" s="11" t="s">
        <v>324</v>
      </c>
      <c r="D309" s="11" t="s">
        <v>2123</v>
      </c>
      <c r="E309" s="12">
        <v>400</v>
      </c>
    </row>
    <row r="310" s="21" customFormat="1" ht="15.4" customHeight="1" spans="1:5">
      <c r="A310" s="10" t="s">
        <v>2124</v>
      </c>
      <c r="B310" s="11"/>
      <c r="C310" s="11" t="s">
        <v>324</v>
      </c>
      <c r="D310" s="11" t="s">
        <v>244</v>
      </c>
      <c r="E310" s="12">
        <v>4518.83</v>
      </c>
    </row>
    <row r="311" s="21" customFormat="1" ht="15.4" customHeight="1" spans="1:5">
      <c r="A311" s="10" t="s">
        <v>2125</v>
      </c>
      <c r="B311" s="11"/>
      <c r="C311" s="11" t="s">
        <v>324</v>
      </c>
      <c r="D311" s="11" t="s">
        <v>2126</v>
      </c>
      <c r="E311" s="12">
        <v>3473.97</v>
      </c>
    </row>
    <row r="312" s="21" customFormat="1" ht="15.4" customHeight="1" spans="1:5">
      <c r="A312" s="10" t="s">
        <v>2127</v>
      </c>
      <c r="B312" s="11"/>
      <c r="C312" s="11" t="s">
        <v>324</v>
      </c>
      <c r="D312" s="11" t="s">
        <v>1592</v>
      </c>
      <c r="E312" s="12">
        <v>231.29</v>
      </c>
    </row>
    <row r="313" s="21" customFormat="1" ht="15.4" customHeight="1" spans="1:5">
      <c r="A313" s="10" t="s">
        <v>2128</v>
      </c>
      <c r="B313" s="11"/>
      <c r="C313" s="11" t="s">
        <v>324</v>
      </c>
      <c r="D313" s="11" t="s">
        <v>1608</v>
      </c>
      <c r="E313" s="12">
        <v>110.57</v>
      </c>
    </row>
    <row r="314" s="21" customFormat="1" ht="15.4" customHeight="1" spans="1:5">
      <c r="A314" s="10" t="s">
        <v>2129</v>
      </c>
      <c r="B314" s="11"/>
      <c r="C314" s="11" t="s">
        <v>324</v>
      </c>
      <c r="D314" s="11" t="s">
        <v>1610</v>
      </c>
      <c r="E314" s="12">
        <v>1207.37</v>
      </c>
    </row>
    <row r="315" s="21" customFormat="1" ht="15.4" customHeight="1" spans="1:5">
      <c r="A315" s="10" t="s">
        <v>2130</v>
      </c>
      <c r="B315" s="11"/>
      <c r="C315" s="11" t="s">
        <v>324</v>
      </c>
      <c r="D315" s="11" t="s">
        <v>2131</v>
      </c>
      <c r="E315" s="12">
        <v>110</v>
      </c>
    </row>
    <row r="316" s="21" customFormat="1" ht="15.4" customHeight="1" spans="1:5">
      <c r="A316" s="10" t="s">
        <v>2132</v>
      </c>
      <c r="B316" s="11"/>
      <c r="C316" s="11" t="s">
        <v>324</v>
      </c>
      <c r="D316" s="11" t="s">
        <v>2133</v>
      </c>
      <c r="E316" s="12">
        <v>1814.74</v>
      </c>
    </row>
    <row r="317" s="21" customFormat="1" ht="15.4" customHeight="1" spans="1:5">
      <c r="A317" s="10" t="s">
        <v>2134</v>
      </c>
      <c r="B317" s="11"/>
      <c r="C317" s="11" t="s">
        <v>324</v>
      </c>
      <c r="D317" s="11" t="s">
        <v>2135</v>
      </c>
      <c r="E317" s="12">
        <v>690.26</v>
      </c>
    </row>
    <row r="318" s="21" customFormat="1" ht="15.4" customHeight="1" spans="1:5">
      <c r="A318" s="10" t="s">
        <v>2136</v>
      </c>
      <c r="B318" s="11"/>
      <c r="C318" s="11" t="s">
        <v>324</v>
      </c>
      <c r="D318" s="11" t="s">
        <v>2137</v>
      </c>
      <c r="E318" s="12">
        <v>32.06</v>
      </c>
    </row>
    <row r="319" s="21" customFormat="1" ht="15.4" customHeight="1" spans="1:5">
      <c r="A319" s="10" t="s">
        <v>2138</v>
      </c>
      <c r="B319" s="11"/>
      <c r="C319" s="11" t="s">
        <v>324</v>
      </c>
      <c r="D319" s="11" t="s">
        <v>2139</v>
      </c>
      <c r="E319" s="12">
        <v>658.2</v>
      </c>
    </row>
    <row r="320" s="21" customFormat="1" ht="15.4" customHeight="1" spans="1:5">
      <c r="A320" s="10" t="s">
        <v>2140</v>
      </c>
      <c r="B320" s="11"/>
      <c r="C320" s="11" t="s">
        <v>324</v>
      </c>
      <c r="D320" s="11" t="s">
        <v>2141</v>
      </c>
      <c r="E320" s="12">
        <v>354.6</v>
      </c>
    </row>
    <row r="321" s="21" customFormat="1" ht="15.4" customHeight="1" spans="1:5">
      <c r="A321" s="10" t="s">
        <v>2142</v>
      </c>
      <c r="B321" s="11"/>
      <c r="C321" s="11" t="s">
        <v>324</v>
      </c>
      <c r="D321" s="11" t="s">
        <v>2143</v>
      </c>
      <c r="E321" s="12">
        <v>354.6</v>
      </c>
    </row>
    <row r="322" s="21" customFormat="1" ht="15.4" customHeight="1" spans="1:5">
      <c r="A322" s="10" t="s">
        <v>2144</v>
      </c>
      <c r="B322" s="11"/>
      <c r="C322" s="11" t="s">
        <v>324</v>
      </c>
      <c r="D322" s="11" t="s">
        <v>245</v>
      </c>
      <c r="E322" s="12">
        <v>5344.14</v>
      </c>
    </row>
    <row r="323" s="21" customFormat="1" ht="15.4" customHeight="1" spans="1:5">
      <c r="A323" s="10" t="s">
        <v>2145</v>
      </c>
      <c r="B323" s="11"/>
      <c r="C323" s="11" t="s">
        <v>324</v>
      </c>
      <c r="D323" s="11" t="s">
        <v>2146</v>
      </c>
      <c r="E323" s="12">
        <v>189.1</v>
      </c>
    </row>
    <row r="324" s="21" customFormat="1" ht="15.4" customHeight="1" spans="1:5">
      <c r="A324" s="10" t="s">
        <v>2147</v>
      </c>
      <c r="B324" s="11"/>
      <c r="C324" s="11" t="s">
        <v>324</v>
      </c>
      <c r="D324" s="11" t="s">
        <v>1592</v>
      </c>
      <c r="E324" s="12">
        <v>173.06</v>
      </c>
    </row>
    <row r="325" s="21" customFormat="1" ht="15.4" customHeight="1" spans="1:5">
      <c r="A325" s="10" t="s">
        <v>2148</v>
      </c>
      <c r="B325" s="11"/>
      <c r="C325" s="11" t="s">
        <v>324</v>
      </c>
      <c r="D325" s="11" t="s">
        <v>2149</v>
      </c>
      <c r="E325" s="12">
        <v>16.05</v>
      </c>
    </row>
    <row r="326" s="21" customFormat="1" ht="15.4" customHeight="1" spans="1:5">
      <c r="A326" s="10" t="s">
        <v>2150</v>
      </c>
      <c r="B326" s="11"/>
      <c r="C326" s="11" t="s">
        <v>324</v>
      </c>
      <c r="D326" s="11" t="s">
        <v>2151</v>
      </c>
      <c r="E326" s="12">
        <v>5089.75</v>
      </c>
    </row>
    <row r="327" s="21" customFormat="1" ht="15.4" customHeight="1" spans="1:5">
      <c r="A327" s="10" t="s">
        <v>2152</v>
      </c>
      <c r="B327" s="11"/>
      <c r="C327" s="11" t="s">
        <v>324</v>
      </c>
      <c r="D327" s="11" t="s">
        <v>2153</v>
      </c>
      <c r="E327" s="12">
        <v>5089.75</v>
      </c>
    </row>
    <row r="328" s="21" customFormat="1" ht="15.4" customHeight="1" spans="1:5">
      <c r="A328" s="10" t="s">
        <v>2154</v>
      </c>
      <c r="B328" s="11"/>
      <c r="C328" s="11" t="s">
        <v>324</v>
      </c>
      <c r="D328" s="11" t="s">
        <v>2155</v>
      </c>
      <c r="E328" s="12">
        <v>65.29</v>
      </c>
    </row>
    <row r="329" s="21" customFormat="1" ht="15.4" customHeight="1" spans="1:5">
      <c r="A329" s="10" t="s">
        <v>2156</v>
      </c>
      <c r="B329" s="11"/>
      <c r="C329" s="11" t="s">
        <v>324</v>
      </c>
      <c r="D329" s="11" t="s">
        <v>2157</v>
      </c>
      <c r="E329" s="12">
        <v>65.29</v>
      </c>
    </row>
    <row r="330" s="21" customFormat="1" ht="15.4" customHeight="1" spans="1:5">
      <c r="A330" s="10" t="s">
        <v>2158</v>
      </c>
      <c r="B330" s="11"/>
      <c r="C330" s="11" t="s">
        <v>324</v>
      </c>
      <c r="D330" s="11" t="s">
        <v>1160</v>
      </c>
      <c r="E330" s="12">
        <v>455.82</v>
      </c>
    </row>
    <row r="331" s="21" customFormat="1" ht="15.4" customHeight="1" spans="1:5">
      <c r="A331" s="10" t="s">
        <v>2159</v>
      </c>
      <c r="B331" s="11"/>
      <c r="C331" s="11" t="s">
        <v>324</v>
      </c>
      <c r="D331" s="11" t="s">
        <v>2160</v>
      </c>
      <c r="E331" s="12">
        <v>411.34</v>
      </c>
    </row>
    <row r="332" s="21" customFormat="1" ht="15.4" customHeight="1" spans="1:5">
      <c r="A332" s="10" t="s">
        <v>2161</v>
      </c>
      <c r="B332" s="11"/>
      <c r="C332" s="11" t="s">
        <v>324</v>
      </c>
      <c r="D332" s="11" t="s">
        <v>1592</v>
      </c>
      <c r="E332" s="12">
        <v>122.85</v>
      </c>
    </row>
    <row r="333" s="21" customFormat="1" ht="15.4" customHeight="1" spans="1:5">
      <c r="A333" s="10" t="s">
        <v>2162</v>
      </c>
      <c r="B333" s="11"/>
      <c r="C333" s="11" t="s">
        <v>324</v>
      </c>
      <c r="D333" s="11" t="s">
        <v>2163</v>
      </c>
      <c r="E333" s="12">
        <v>288.5</v>
      </c>
    </row>
    <row r="334" s="21" customFormat="1" ht="15.4" customHeight="1" spans="1:5">
      <c r="A334" s="10" t="s">
        <v>2164</v>
      </c>
      <c r="B334" s="11"/>
      <c r="C334" s="11" t="s">
        <v>324</v>
      </c>
      <c r="D334" s="11" t="s">
        <v>2165</v>
      </c>
      <c r="E334" s="12">
        <v>44.48</v>
      </c>
    </row>
    <row r="335" s="21" customFormat="1" ht="15.4" customHeight="1" spans="1:5">
      <c r="A335" s="10" t="s">
        <v>2166</v>
      </c>
      <c r="B335" s="11"/>
      <c r="C335" s="11" t="s">
        <v>324</v>
      </c>
      <c r="D335" s="11" t="s">
        <v>2167</v>
      </c>
      <c r="E335" s="12">
        <v>44.48</v>
      </c>
    </row>
    <row r="336" s="21" customFormat="1" ht="15.4" customHeight="1" spans="1:5">
      <c r="A336" s="10" t="s">
        <v>2168</v>
      </c>
      <c r="B336" s="11"/>
      <c r="C336" s="11" t="s">
        <v>324</v>
      </c>
      <c r="D336" s="11" t="s">
        <v>1207</v>
      </c>
      <c r="E336" s="12">
        <v>1989.74</v>
      </c>
    </row>
    <row r="337" s="21" customFormat="1" ht="15.4" customHeight="1" spans="1:5">
      <c r="A337" s="10" t="s">
        <v>2169</v>
      </c>
      <c r="B337" s="11"/>
      <c r="C337" s="11" t="s">
        <v>324</v>
      </c>
      <c r="D337" s="11" t="s">
        <v>2170</v>
      </c>
      <c r="E337" s="12">
        <v>1712.36</v>
      </c>
    </row>
    <row r="338" s="21" customFormat="1" ht="15.4" customHeight="1" spans="1:5">
      <c r="A338" s="10" t="s">
        <v>2171</v>
      </c>
      <c r="B338" s="11"/>
      <c r="C338" s="11" t="s">
        <v>324</v>
      </c>
      <c r="D338" s="11" t="s">
        <v>1592</v>
      </c>
      <c r="E338" s="12">
        <v>342.9</v>
      </c>
    </row>
    <row r="339" s="21" customFormat="1" ht="15.4" customHeight="1" spans="1:5">
      <c r="A339" s="10" t="s">
        <v>2172</v>
      </c>
      <c r="B339" s="11"/>
      <c r="C339" s="11" t="s">
        <v>324</v>
      </c>
      <c r="D339" s="11" t="s">
        <v>1616</v>
      </c>
      <c r="E339" s="12">
        <v>1275.6</v>
      </c>
    </row>
    <row r="340" s="21" customFormat="1" ht="15.4" customHeight="1" spans="1:5">
      <c r="A340" s="10" t="s">
        <v>2173</v>
      </c>
      <c r="B340" s="11"/>
      <c r="C340" s="11" t="s">
        <v>324</v>
      </c>
      <c r="D340" s="11" t="s">
        <v>2174</v>
      </c>
      <c r="E340" s="12">
        <v>93.87</v>
      </c>
    </row>
    <row r="341" s="21" customFormat="1" ht="15.4" customHeight="1" spans="1:5">
      <c r="A341" s="10" t="s">
        <v>2175</v>
      </c>
      <c r="B341" s="11"/>
      <c r="C341" s="11" t="s">
        <v>324</v>
      </c>
      <c r="D341" s="11" t="s">
        <v>2176</v>
      </c>
      <c r="E341" s="12">
        <v>277.38</v>
      </c>
    </row>
    <row r="342" s="21" customFormat="1" ht="15.4" customHeight="1" spans="1:5">
      <c r="A342" s="10" t="s">
        <v>2177</v>
      </c>
      <c r="B342" s="11"/>
      <c r="C342" s="11" t="s">
        <v>324</v>
      </c>
      <c r="D342" s="11" t="s">
        <v>2178</v>
      </c>
      <c r="E342" s="12">
        <v>50.8</v>
      </c>
    </row>
    <row r="343" s="21" customFormat="1" ht="15.4" customHeight="1" spans="1:5">
      <c r="A343" s="10" t="s">
        <v>2179</v>
      </c>
      <c r="B343" s="11"/>
      <c r="C343" s="11" t="s">
        <v>324</v>
      </c>
      <c r="D343" s="11" t="s">
        <v>2180</v>
      </c>
      <c r="E343" s="12">
        <v>226.58</v>
      </c>
    </row>
    <row r="344" s="21" customFormat="1" ht="15.4" customHeight="1" spans="1:5">
      <c r="A344" s="10" t="s">
        <v>2181</v>
      </c>
      <c r="B344" s="11"/>
      <c r="C344" s="11" t="s">
        <v>324</v>
      </c>
      <c r="D344" s="11" t="s">
        <v>1245</v>
      </c>
      <c r="E344" s="12">
        <v>8409.4</v>
      </c>
    </row>
    <row r="345" s="21" customFormat="1" ht="15.4" customHeight="1" spans="1:5">
      <c r="A345" s="10" t="s">
        <v>2182</v>
      </c>
      <c r="B345" s="11"/>
      <c r="C345" s="11" t="s">
        <v>324</v>
      </c>
      <c r="D345" s="11" t="s">
        <v>2183</v>
      </c>
      <c r="E345" s="12">
        <v>2851.57</v>
      </c>
    </row>
    <row r="346" s="21" customFormat="1" ht="15.4" customHeight="1" spans="1:5">
      <c r="A346" s="10" t="s">
        <v>2184</v>
      </c>
      <c r="B346" s="11"/>
      <c r="C346" s="11" t="s">
        <v>324</v>
      </c>
      <c r="D346" s="11" t="s">
        <v>2185</v>
      </c>
      <c r="E346" s="12">
        <v>3</v>
      </c>
    </row>
    <row r="347" s="21" customFormat="1" ht="15.4" customHeight="1" spans="1:5">
      <c r="A347" s="10" t="s">
        <v>2186</v>
      </c>
      <c r="B347" s="11"/>
      <c r="C347" s="11" t="s">
        <v>324</v>
      </c>
      <c r="D347" s="11" t="s">
        <v>2187</v>
      </c>
      <c r="E347" s="12">
        <v>2</v>
      </c>
    </row>
    <row r="348" s="21" customFormat="1" ht="15.4" customHeight="1" spans="1:5">
      <c r="A348" s="10" t="s">
        <v>2188</v>
      </c>
      <c r="B348" s="11"/>
      <c r="C348" s="11" t="s">
        <v>324</v>
      </c>
      <c r="D348" s="11" t="s">
        <v>2189</v>
      </c>
      <c r="E348" s="12">
        <v>2179.46</v>
      </c>
    </row>
    <row r="349" s="21" customFormat="1" ht="15.4" customHeight="1" spans="1:5">
      <c r="A349" s="10" t="s">
        <v>2190</v>
      </c>
      <c r="B349" s="11"/>
      <c r="C349" s="11" t="s">
        <v>324</v>
      </c>
      <c r="D349" s="11" t="s">
        <v>2191</v>
      </c>
      <c r="E349" s="12">
        <v>667.11</v>
      </c>
    </row>
    <row r="350" s="21" customFormat="1" ht="15.4" customHeight="1" spans="1:5">
      <c r="A350" s="10" t="s">
        <v>2192</v>
      </c>
      <c r="B350" s="11"/>
      <c r="C350" s="11" t="s">
        <v>324</v>
      </c>
      <c r="D350" s="11" t="s">
        <v>2193</v>
      </c>
      <c r="E350" s="12">
        <v>5557.83</v>
      </c>
    </row>
    <row r="351" s="21" customFormat="1" ht="15.4" customHeight="1" spans="1:5">
      <c r="A351" s="10" t="s">
        <v>2194</v>
      </c>
      <c r="B351" s="11"/>
      <c r="C351" s="11" t="s">
        <v>324</v>
      </c>
      <c r="D351" s="11" t="s">
        <v>68</v>
      </c>
      <c r="E351" s="12">
        <v>5557.83</v>
      </c>
    </row>
    <row r="352" s="21" customFormat="1" ht="15.4" customHeight="1" spans="1:5">
      <c r="A352" s="10" t="s">
        <v>2195</v>
      </c>
      <c r="B352" s="11"/>
      <c r="C352" s="11" t="s">
        <v>324</v>
      </c>
      <c r="D352" s="11" t="s">
        <v>1265</v>
      </c>
      <c r="E352" s="12">
        <v>300.44</v>
      </c>
    </row>
    <row r="353" s="21" customFormat="1" ht="15.4" customHeight="1" spans="1:5">
      <c r="A353" s="10" t="s">
        <v>2196</v>
      </c>
      <c r="B353" s="11"/>
      <c r="C353" s="11" t="s">
        <v>324</v>
      </c>
      <c r="D353" s="11" t="s">
        <v>2197</v>
      </c>
      <c r="E353" s="12">
        <v>300.44</v>
      </c>
    </row>
    <row r="354" s="21" customFormat="1" ht="15.4" customHeight="1" spans="1:5">
      <c r="A354" s="10" t="s">
        <v>2198</v>
      </c>
      <c r="B354" s="11"/>
      <c r="C354" s="11" t="s">
        <v>324</v>
      </c>
      <c r="D354" s="11" t="s">
        <v>2199</v>
      </c>
      <c r="E354" s="12">
        <v>300.44</v>
      </c>
    </row>
    <row r="355" s="21" customFormat="1" ht="15.4" customHeight="1" spans="1:5">
      <c r="A355" s="10" t="s">
        <v>2200</v>
      </c>
      <c r="B355" s="11"/>
      <c r="C355" s="11" t="s">
        <v>324</v>
      </c>
      <c r="D355" s="11" t="s">
        <v>1305</v>
      </c>
      <c r="E355" s="12">
        <v>556.38</v>
      </c>
    </row>
    <row r="356" s="21" customFormat="1" ht="15.4" customHeight="1" spans="1:5">
      <c r="A356" s="10" t="s">
        <v>2201</v>
      </c>
      <c r="B356" s="11"/>
      <c r="C356" s="11" t="s">
        <v>324</v>
      </c>
      <c r="D356" s="11" t="s">
        <v>2202</v>
      </c>
      <c r="E356" s="12">
        <v>480.04</v>
      </c>
    </row>
    <row r="357" s="21" customFormat="1" ht="15.4" customHeight="1" spans="1:5">
      <c r="A357" s="10" t="s">
        <v>2203</v>
      </c>
      <c r="B357" s="11"/>
      <c r="C357" s="11" t="s">
        <v>324</v>
      </c>
      <c r="D357" s="11" t="s">
        <v>1592</v>
      </c>
      <c r="E357" s="12">
        <v>156.96</v>
      </c>
    </row>
    <row r="358" s="21" customFormat="1" ht="15.4" customHeight="1" spans="1:5">
      <c r="A358" s="10" t="s">
        <v>2204</v>
      </c>
      <c r="B358" s="11"/>
      <c r="C358" s="11" t="s">
        <v>324</v>
      </c>
      <c r="D358" s="11" t="s">
        <v>2205</v>
      </c>
      <c r="E358" s="12">
        <v>24.8</v>
      </c>
    </row>
    <row r="359" s="21" customFormat="1" ht="15.4" customHeight="1" spans="1:5">
      <c r="A359" s="10" t="s">
        <v>2206</v>
      </c>
      <c r="B359" s="11"/>
      <c r="C359" s="11" t="s">
        <v>324</v>
      </c>
      <c r="D359" s="11" t="s">
        <v>2207</v>
      </c>
      <c r="E359" s="12">
        <v>0.57</v>
      </c>
    </row>
    <row r="360" s="21" customFormat="1" ht="15.4" customHeight="1" spans="1:5">
      <c r="A360" s="10" t="s">
        <v>2208</v>
      </c>
      <c r="B360" s="11"/>
      <c r="C360" s="11" t="s">
        <v>324</v>
      </c>
      <c r="D360" s="11" t="s">
        <v>2209</v>
      </c>
      <c r="E360" s="12">
        <v>3.7</v>
      </c>
    </row>
    <row r="361" s="21" customFormat="1" ht="15.4" customHeight="1" spans="1:5">
      <c r="A361" s="10" t="s">
        <v>2210</v>
      </c>
      <c r="B361" s="11"/>
      <c r="C361" s="11" t="s">
        <v>324</v>
      </c>
      <c r="D361" s="11" t="s">
        <v>1616</v>
      </c>
      <c r="E361" s="12">
        <v>294.02</v>
      </c>
    </row>
    <row r="362" s="21" customFormat="1" ht="15.4" customHeight="1" spans="1:5">
      <c r="A362" s="10" t="s">
        <v>2211</v>
      </c>
      <c r="B362" s="11"/>
      <c r="C362" s="11" t="s">
        <v>324</v>
      </c>
      <c r="D362" s="11" t="s">
        <v>2212</v>
      </c>
      <c r="E362" s="12">
        <v>19.89</v>
      </c>
    </row>
    <row r="363" s="21" customFormat="1" ht="15.4" customHeight="1" spans="1:5">
      <c r="A363" s="10" t="s">
        <v>2213</v>
      </c>
      <c r="B363" s="11"/>
      <c r="C363" s="11" t="s">
        <v>324</v>
      </c>
      <c r="D363" s="11" t="s">
        <v>2214</v>
      </c>
      <c r="E363" s="12">
        <v>19.89</v>
      </c>
    </row>
    <row r="364" s="21" customFormat="1" ht="15.4" customHeight="1" spans="1:5">
      <c r="A364" s="10" t="s">
        <v>2215</v>
      </c>
      <c r="B364" s="11"/>
      <c r="C364" s="11" t="s">
        <v>324</v>
      </c>
      <c r="D364" s="11" t="s">
        <v>2216</v>
      </c>
      <c r="E364" s="12">
        <v>34.95</v>
      </c>
    </row>
    <row r="365" s="21" customFormat="1" ht="15.4" customHeight="1" spans="1:5">
      <c r="A365" s="10" t="s">
        <v>2217</v>
      </c>
      <c r="B365" s="11"/>
      <c r="C365" s="11" t="s">
        <v>324</v>
      </c>
      <c r="D365" s="11" t="s">
        <v>2218</v>
      </c>
      <c r="E365" s="12">
        <v>34.95</v>
      </c>
    </row>
    <row r="366" s="21" customFormat="1" ht="15.4" customHeight="1" spans="1:5">
      <c r="A366" s="10" t="s">
        <v>2219</v>
      </c>
      <c r="B366" s="11"/>
      <c r="C366" s="11" t="s">
        <v>324</v>
      </c>
      <c r="D366" s="11" t="s">
        <v>2220</v>
      </c>
      <c r="E366" s="12">
        <v>20.12</v>
      </c>
    </row>
    <row r="367" s="21" customFormat="1" ht="15.4" customHeight="1" spans="1:5">
      <c r="A367" s="10" t="s">
        <v>2221</v>
      </c>
      <c r="B367" s="11"/>
      <c r="C367" s="11" t="s">
        <v>324</v>
      </c>
      <c r="D367" s="11" t="s">
        <v>2222</v>
      </c>
      <c r="E367" s="12">
        <v>20.12</v>
      </c>
    </row>
    <row r="368" s="21" customFormat="1" ht="15.4" customHeight="1" spans="1:5">
      <c r="A368" s="10" t="s">
        <v>2223</v>
      </c>
      <c r="B368" s="11"/>
      <c r="C368" s="11" t="s">
        <v>324</v>
      </c>
      <c r="D368" s="11" t="s">
        <v>2224</v>
      </c>
      <c r="E368" s="12">
        <v>1.38</v>
      </c>
    </row>
    <row r="369" s="21" customFormat="1" ht="15.4" customHeight="1" spans="1:5">
      <c r="A369" s="10" t="s">
        <v>2225</v>
      </c>
      <c r="B369" s="11"/>
      <c r="C369" s="11" t="s">
        <v>324</v>
      </c>
      <c r="D369" s="11" t="s">
        <v>2226</v>
      </c>
      <c r="E369" s="12">
        <v>1.38</v>
      </c>
    </row>
    <row r="370" s="21" customFormat="1" ht="15.4" customHeight="1" spans="1:5">
      <c r="A370" s="10" t="s">
        <v>2227</v>
      </c>
      <c r="B370" s="11"/>
      <c r="C370" s="11" t="s">
        <v>324</v>
      </c>
      <c r="D370" s="11" t="s">
        <v>120</v>
      </c>
      <c r="E370" s="12">
        <v>1</v>
      </c>
    </row>
    <row r="371" s="21" customFormat="1" ht="15.4" customHeight="1" spans="1:5">
      <c r="A371" s="10" t="s">
        <v>2228</v>
      </c>
      <c r="B371" s="11"/>
      <c r="C371" s="11" t="s">
        <v>324</v>
      </c>
      <c r="D371" s="11" t="s">
        <v>120</v>
      </c>
      <c r="E371" s="12">
        <v>1</v>
      </c>
    </row>
    <row r="372" s="21" customFormat="1" ht="15.4" customHeight="1" spans="1:5">
      <c r="A372" s="10" t="s">
        <v>2229</v>
      </c>
      <c r="B372" s="11"/>
      <c r="C372" s="11" t="s">
        <v>324</v>
      </c>
      <c r="D372" s="11" t="s">
        <v>125</v>
      </c>
      <c r="E372" s="12">
        <v>1</v>
      </c>
    </row>
    <row r="373" s="21" customFormat="1" ht="15.4" customHeight="1" spans="1:5">
      <c r="A373" s="10" t="s">
        <v>2230</v>
      </c>
      <c r="B373" s="11"/>
      <c r="C373" s="11" t="s">
        <v>324</v>
      </c>
      <c r="D373" s="11" t="s">
        <v>246</v>
      </c>
      <c r="E373" s="12">
        <v>3041.86</v>
      </c>
    </row>
    <row r="374" s="21" customFormat="1" ht="15.4" customHeight="1" spans="1:5">
      <c r="A374" s="10" t="s">
        <v>2231</v>
      </c>
      <c r="B374" s="11"/>
      <c r="C374" s="11" t="s">
        <v>324</v>
      </c>
      <c r="D374" s="11" t="s">
        <v>2232</v>
      </c>
      <c r="E374" s="12">
        <v>3041.86</v>
      </c>
    </row>
    <row r="375" s="21" customFormat="1" ht="15.4" customHeight="1" spans="1:5">
      <c r="A375" s="13" t="s">
        <v>2233</v>
      </c>
      <c r="B375" s="14"/>
      <c r="C375" s="14" t="s">
        <v>324</v>
      </c>
      <c r="D375" s="14" t="s">
        <v>2234</v>
      </c>
      <c r="E375" s="15">
        <v>3041.86</v>
      </c>
    </row>
    <row r="376" s="21" customFormat="1" ht="15.4" customHeight="1" spans="1:5">
      <c r="A376" s="27" t="s">
        <v>2134</v>
      </c>
      <c r="B376" s="28"/>
      <c r="C376" s="28"/>
      <c r="D376" s="28" t="s">
        <v>2135</v>
      </c>
      <c r="E376" s="29">
        <v>484.2</v>
      </c>
    </row>
    <row r="377" s="21" customFormat="1" ht="15.4" customHeight="1" spans="1:5">
      <c r="A377" s="27" t="s">
        <v>2136</v>
      </c>
      <c r="B377" s="28"/>
      <c r="C377" s="28"/>
      <c r="D377" s="28" t="s">
        <v>2137</v>
      </c>
      <c r="E377" s="29">
        <v>484.2</v>
      </c>
    </row>
    <row r="378" s="21" customFormat="1" ht="15.4" customHeight="1" spans="1:5">
      <c r="A378" s="27" t="s">
        <v>2140</v>
      </c>
      <c r="B378" s="28"/>
      <c r="C378" s="28"/>
      <c r="D378" s="28" t="s">
        <v>2141</v>
      </c>
      <c r="E378" s="29">
        <v>167.34</v>
      </c>
    </row>
    <row r="379" s="21" customFormat="1" ht="15.4" customHeight="1" spans="1:5">
      <c r="A379" s="27" t="s">
        <v>2142</v>
      </c>
      <c r="B379" s="28"/>
      <c r="C379" s="28"/>
      <c r="D379" s="28" t="s">
        <v>2143</v>
      </c>
      <c r="E379" s="29">
        <v>167.34</v>
      </c>
    </row>
    <row r="380" s="21" customFormat="1" ht="15.4" customHeight="1" spans="1:5">
      <c r="A380" s="27" t="s">
        <v>2144</v>
      </c>
      <c r="B380" s="28"/>
      <c r="C380" s="28"/>
      <c r="D380" s="28" t="s">
        <v>245</v>
      </c>
      <c r="E380" s="29">
        <v>19708.86</v>
      </c>
    </row>
    <row r="381" s="21" customFormat="1" ht="15.4" customHeight="1" spans="1:5">
      <c r="A381" s="27" t="s">
        <v>2145</v>
      </c>
      <c r="B381" s="28"/>
      <c r="C381" s="28"/>
      <c r="D381" s="28" t="s">
        <v>2146</v>
      </c>
      <c r="E381" s="29">
        <v>265.92</v>
      </c>
    </row>
    <row r="382" s="21" customFormat="1" ht="15.4" customHeight="1" spans="1:5">
      <c r="A382" s="27" t="s">
        <v>2147</v>
      </c>
      <c r="B382" s="28"/>
      <c r="C382" s="28"/>
      <c r="D382" s="28" t="s">
        <v>1592</v>
      </c>
      <c r="E382" s="29">
        <v>170.8</v>
      </c>
    </row>
    <row r="383" s="21" customFormat="1" ht="15.4" customHeight="1" spans="1:5">
      <c r="A383" s="27" t="s">
        <v>2148</v>
      </c>
      <c r="B383" s="28"/>
      <c r="C383" s="28"/>
      <c r="D383" s="28" t="s">
        <v>2149</v>
      </c>
      <c r="E383" s="29">
        <v>95.13</v>
      </c>
    </row>
    <row r="384" s="21" customFormat="1" ht="15.4" customHeight="1" spans="1:5">
      <c r="A384" s="27" t="s">
        <v>2150</v>
      </c>
      <c r="B384" s="28"/>
      <c r="C384" s="28"/>
      <c r="D384" s="28" t="s">
        <v>2151</v>
      </c>
      <c r="E384" s="29">
        <v>19398.05</v>
      </c>
    </row>
    <row r="385" s="21" customFormat="1" ht="15.4" customHeight="1" spans="1:5">
      <c r="A385" s="27" t="s">
        <v>2235</v>
      </c>
      <c r="B385" s="28"/>
      <c r="C385" s="28"/>
      <c r="D385" s="28" t="s">
        <v>2236</v>
      </c>
      <c r="E385" s="29">
        <v>60</v>
      </c>
    </row>
    <row r="386" s="21" customFormat="1" ht="15.4" customHeight="1" spans="1:5">
      <c r="A386" s="27" t="s">
        <v>2152</v>
      </c>
      <c r="B386" s="28"/>
      <c r="C386" s="28"/>
      <c r="D386" s="28" t="s">
        <v>2153</v>
      </c>
      <c r="E386" s="29">
        <v>19338.05</v>
      </c>
    </row>
    <row r="387" s="21" customFormat="1" ht="15.4" customHeight="1" spans="1:5">
      <c r="A387" s="27" t="s">
        <v>2154</v>
      </c>
      <c r="B387" s="28"/>
      <c r="C387" s="28"/>
      <c r="D387" s="28" t="s">
        <v>2155</v>
      </c>
      <c r="E387" s="29">
        <v>44.89</v>
      </c>
    </row>
    <row r="388" s="21" customFormat="1" ht="15.4" customHeight="1" spans="1:5">
      <c r="A388" s="27" t="s">
        <v>2156</v>
      </c>
      <c r="B388" s="28"/>
      <c r="C388" s="28"/>
      <c r="D388" s="28" t="s">
        <v>2157</v>
      </c>
      <c r="E388" s="29">
        <v>44.89</v>
      </c>
    </row>
    <row r="389" s="21" customFormat="1" ht="15.4" customHeight="1" spans="1:5">
      <c r="A389" s="27" t="s">
        <v>2158</v>
      </c>
      <c r="B389" s="28"/>
      <c r="C389" s="28"/>
      <c r="D389" s="28" t="s">
        <v>1160</v>
      </c>
      <c r="E389" s="29">
        <v>544.55</v>
      </c>
    </row>
    <row r="390" s="21" customFormat="1" ht="15.4" customHeight="1" spans="1:5">
      <c r="A390" s="27" t="s">
        <v>2159</v>
      </c>
      <c r="B390" s="28"/>
      <c r="C390" s="28"/>
      <c r="D390" s="28" t="s">
        <v>2160</v>
      </c>
      <c r="E390" s="29">
        <v>478.59</v>
      </c>
    </row>
    <row r="391" s="21" customFormat="1" ht="15.4" customHeight="1" spans="1:5">
      <c r="A391" s="27" t="s">
        <v>2161</v>
      </c>
      <c r="B391" s="28"/>
      <c r="C391" s="28"/>
      <c r="D391" s="28" t="s">
        <v>1592</v>
      </c>
      <c r="E391" s="29">
        <v>104.36</v>
      </c>
    </row>
    <row r="392" s="21" customFormat="1" ht="15.4" customHeight="1" spans="1:5">
      <c r="A392" s="27" t="s">
        <v>2162</v>
      </c>
      <c r="B392" s="28"/>
      <c r="C392" s="28"/>
      <c r="D392" s="28" t="s">
        <v>2163</v>
      </c>
      <c r="E392" s="29">
        <v>374.23</v>
      </c>
    </row>
    <row r="393" s="21" customFormat="1" ht="15.4" customHeight="1" spans="1:5">
      <c r="A393" s="27" t="s">
        <v>2164</v>
      </c>
      <c r="B393" s="28"/>
      <c r="C393" s="28"/>
      <c r="D393" s="28" t="s">
        <v>2165</v>
      </c>
      <c r="E393" s="29">
        <v>65.95</v>
      </c>
    </row>
    <row r="394" s="21" customFormat="1" ht="15.4" customHeight="1" spans="1:5">
      <c r="A394" s="27" t="s">
        <v>2166</v>
      </c>
      <c r="B394" s="28"/>
      <c r="C394" s="28"/>
      <c r="D394" s="28" t="s">
        <v>2167</v>
      </c>
      <c r="E394" s="29">
        <v>65.95</v>
      </c>
    </row>
    <row r="395" s="21" customFormat="1" ht="15.4" customHeight="1" spans="1:5">
      <c r="A395" s="27" t="s">
        <v>2237</v>
      </c>
      <c r="B395" s="28"/>
      <c r="C395" s="28"/>
      <c r="D395" s="28" t="s">
        <v>1173</v>
      </c>
      <c r="E395" s="29">
        <v>30</v>
      </c>
    </row>
    <row r="396" s="21" customFormat="1" ht="15.4" customHeight="1" spans="1:5">
      <c r="A396" s="27" t="s">
        <v>2238</v>
      </c>
      <c r="B396" s="28"/>
      <c r="C396" s="28"/>
      <c r="D396" s="28" t="s">
        <v>2239</v>
      </c>
      <c r="E396" s="29">
        <v>30</v>
      </c>
    </row>
    <row r="397" s="21" customFormat="1" ht="15.4" customHeight="1" spans="1:5">
      <c r="A397" s="27" t="s">
        <v>2240</v>
      </c>
      <c r="B397" s="28"/>
      <c r="C397" s="28"/>
      <c r="D397" s="28" t="s">
        <v>2241</v>
      </c>
      <c r="E397" s="29">
        <v>30</v>
      </c>
    </row>
    <row r="398" s="21" customFormat="1" ht="15.4" customHeight="1" spans="1:5">
      <c r="A398" s="27" t="s">
        <v>2168</v>
      </c>
      <c r="B398" s="28"/>
      <c r="C398" s="28"/>
      <c r="D398" s="28" t="s">
        <v>1207</v>
      </c>
      <c r="E398" s="29">
        <v>1610.39</v>
      </c>
    </row>
    <row r="399" s="21" customFormat="1" ht="15.4" customHeight="1" spans="1:5">
      <c r="A399" s="27" t="s">
        <v>2169</v>
      </c>
      <c r="B399" s="28"/>
      <c r="C399" s="28"/>
      <c r="D399" s="28" t="s">
        <v>2170</v>
      </c>
      <c r="E399" s="29">
        <v>1540.03</v>
      </c>
    </row>
    <row r="400" s="21" customFormat="1" ht="15.4" customHeight="1" spans="1:5">
      <c r="A400" s="27" t="s">
        <v>2171</v>
      </c>
      <c r="B400" s="28"/>
      <c r="C400" s="28"/>
      <c r="D400" s="28" t="s">
        <v>1592</v>
      </c>
      <c r="E400" s="29">
        <v>451.03</v>
      </c>
    </row>
    <row r="401" s="21" customFormat="1" ht="15.4" customHeight="1" spans="1:5">
      <c r="A401" s="27" t="s">
        <v>2242</v>
      </c>
      <c r="B401" s="28"/>
      <c r="C401" s="28"/>
      <c r="D401" s="28" t="s">
        <v>2243</v>
      </c>
      <c r="E401" s="29">
        <v>0</v>
      </c>
    </row>
    <row r="402" s="21" customFormat="1" ht="15.4" customHeight="1" spans="1:5">
      <c r="A402" s="27" t="s">
        <v>2172</v>
      </c>
      <c r="B402" s="28"/>
      <c r="C402" s="28"/>
      <c r="D402" s="28" t="s">
        <v>1616</v>
      </c>
      <c r="E402" s="29">
        <v>1084.05</v>
      </c>
    </row>
    <row r="403" s="21" customFormat="1" ht="15.4" customHeight="1" spans="1:5">
      <c r="A403" s="27" t="s">
        <v>2173</v>
      </c>
      <c r="B403" s="28"/>
      <c r="C403" s="28"/>
      <c r="D403" s="28" t="s">
        <v>2174</v>
      </c>
      <c r="E403" s="29">
        <v>4.95</v>
      </c>
    </row>
    <row r="404" s="21" customFormat="1" ht="15.4" customHeight="1" spans="1:5">
      <c r="A404" s="27" t="s">
        <v>2175</v>
      </c>
      <c r="B404" s="28"/>
      <c r="C404" s="28"/>
      <c r="D404" s="28" t="s">
        <v>2176</v>
      </c>
      <c r="E404" s="29">
        <v>70.36</v>
      </c>
    </row>
    <row r="405" s="21" customFormat="1" ht="15.4" customHeight="1" spans="1:5">
      <c r="A405" s="27" t="s">
        <v>2177</v>
      </c>
      <c r="B405" s="28"/>
      <c r="C405" s="28"/>
      <c r="D405" s="28" t="s">
        <v>2178</v>
      </c>
      <c r="E405" s="29">
        <v>33.3</v>
      </c>
    </row>
    <row r="406" s="21" customFormat="1" ht="15.4" customHeight="1" spans="1:5">
      <c r="A406" s="27" t="s">
        <v>2179</v>
      </c>
      <c r="B406" s="28"/>
      <c r="C406" s="28"/>
      <c r="D406" s="28" t="s">
        <v>2180</v>
      </c>
      <c r="E406" s="29">
        <v>37.06</v>
      </c>
    </row>
    <row r="407" s="21" customFormat="1" ht="15.4" customHeight="1" spans="1:5">
      <c r="A407" s="27" t="s">
        <v>2181</v>
      </c>
      <c r="B407" s="28"/>
      <c r="C407" s="28"/>
      <c r="D407" s="28" t="s">
        <v>1245</v>
      </c>
      <c r="E407" s="29">
        <v>49900.61</v>
      </c>
    </row>
    <row r="408" s="21" customFormat="1" ht="15.4" customHeight="1" spans="1:5">
      <c r="A408" s="27" t="s">
        <v>2182</v>
      </c>
      <c r="B408" s="28"/>
      <c r="C408" s="28"/>
      <c r="D408" s="28" t="s">
        <v>2183</v>
      </c>
      <c r="E408" s="29">
        <v>44626.66</v>
      </c>
    </row>
    <row r="409" s="21" customFormat="1" ht="15.4" customHeight="1" spans="1:5">
      <c r="A409" s="27" t="s">
        <v>2244</v>
      </c>
      <c r="B409" s="28"/>
      <c r="C409" s="28"/>
      <c r="D409" s="28" t="s">
        <v>2245</v>
      </c>
      <c r="E409" s="29">
        <v>41980.27</v>
      </c>
    </row>
    <row r="410" s="21" customFormat="1" ht="15.4" customHeight="1" spans="1:5">
      <c r="A410" s="27" t="s">
        <v>2186</v>
      </c>
      <c r="B410" s="28"/>
      <c r="C410" s="28"/>
      <c r="D410" s="28" t="s">
        <v>2187</v>
      </c>
      <c r="E410" s="29">
        <v>5.5</v>
      </c>
    </row>
    <row r="411" s="21" customFormat="1" ht="15.4" customHeight="1" spans="1:5">
      <c r="A411" s="27" t="s">
        <v>2246</v>
      </c>
      <c r="B411" s="28"/>
      <c r="C411" s="28"/>
      <c r="D411" s="28" t="s">
        <v>2247</v>
      </c>
      <c r="E411" s="29">
        <v>0</v>
      </c>
    </row>
    <row r="412" s="21" customFormat="1" ht="15.4" customHeight="1" spans="1:5">
      <c r="A412" s="27" t="s">
        <v>2188</v>
      </c>
      <c r="B412" s="28"/>
      <c r="C412" s="28"/>
      <c r="D412" s="28" t="s">
        <v>2189</v>
      </c>
      <c r="E412" s="29">
        <v>1811</v>
      </c>
    </row>
    <row r="413" s="21" customFormat="1" ht="15.4" customHeight="1" spans="1:5">
      <c r="A413" s="27" t="s">
        <v>2190</v>
      </c>
      <c r="B413" s="28"/>
      <c r="C413" s="28"/>
      <c r="D413" s="28" t="s">
        <v>2191</v>
      </c>
      <c r="E413" s="29">
        <v>829.89</v>
      </c>
    </row>
    <row r="414" s="21" customFormat="1" ht="15.4" customHeight="1" spans="1:5">
      <c r="A414" s="27" t="s">
        <v>2192</v>
      </c>
      <c r="B414" s="28"/>
      <c r="C414" s="28"/>
      <c r="D414" s="28" t="s">
        <v>2193</v>
      </c>
      <c r="E414" s="29">
        <v>5273.95</v>
      </c>
    </row>
    <row r="415" s="21" customFormat="1" ht="15.4" customHeight="1" spans="1:5">
      <c r="A415" s="27" t="s">
        <v>2194</v>
      </c>
      <c r="B415" s="28"/>
      <c r="C415" s="28"/>
      <c r="D415" s="28" t="s">
        <v>68</v>
      </c>
      <c r="E415" s="29">
        <v>5273.95</v>
      </c>
    </row>
    <row r="416" s="21" customFormat="1" ht="15.4" customHeight="1" spans="1:5">
      <c r="A416" s="27" t="s">
        <v>2195</v>
      </c>
      <c r="B416" s="28"/>
      <c r="C416" s="28"/>
      <c r="D416" s="28" t="s">
        <v>1265</v>
      </c>
      <c r="E416" s="29">
        <v>650</v>
      </c>
    </row>
    <row r="417" s="21" customFormat="1" ht="15.4" customHeight="1" spans="1:5">
      <c r="A417" s="27" t="s">
        <v>2196</v>
      </c>
      <c r="B417" s="28"/>
      <c r="C417" s="28"/>
      <c r="D417" s="28" t="s">
        <v>2197</v>
      </c>
      <c r="E417" s="29">
        <v>650</v>
      </c>
    </row>
    <row r="418" s="21" customFormat="1" ht="15.4" customHeight="1" spans="1:5">
      <c r="A418" s="27" t="s">
        <v>2248</v>
      </c>
      <c r="B418" s="28"/>
      <c r="C418" s="28"/>
      <c r="D418" s="28" t="s">
        <v>2249</v>
      </c>
      <c r="E418" s="29">
        <v>300</v>
      </c>
    </row>
    <row r="419" s="21" customFormat="1" ht="15.4" customHeight="1" spans="1:5">
      <c r="A419" s="27" t="s">
        <v>2250</v>
      </c>
      <c r="B419" s="28"/>
      <c r="C419" s="28"/>
      <c r="D419" s="28" t="s">
        <v>1616</v>
      </c>
      <c r="E419" s="29">
        <v>0</v>
      </c>
    </row>
    <row r="420" s="21" customFormat="1" ht="15.4" customHeight="1" spans="1:5">
      <c r="A420" s="27" t="s">
        <v>2198</v>
      </c>
      <c r="B420" s="28"/>
      <c r="C420" s="28"/>
      <c r="D420" s="28" t="s">
        <v>2199</v>
      </c>
      <c r="E420" s="29">
        <v>350</v>
      </c>
    </row>
    <row r="421" s="21" customFormat="1" ht="15.4" customHeight="1" spans="1:5">
      <c r="A421" s="27" t="s">
        <v>2200</v>
      </c>
      <c r="B421" s="28"/>
      <c r="C421" s="28"/>
      <c r="D421" s="28" t="s">
        <v>1305</v>
      </c>
      <c r="E421" s="29">
        <v>1145.15</v>
      </c>
    </row>
    <row r="422" s="21" customFormat="1" ht="15.4" customHeight="1" spans="1:5">
      <c r="A422" s="27" t="s">
        <v>2201</v>
      </c>
      <c r="B422" s="28"/>
      <c r="C422" s="28"/>
      <c r="D422" s="28" t="s">
        <v>2202</v>
      </c>
      <c r="E422" s="29">
        <v>452.62</v>
      </c>
    </row>
    <row r="423" s="21" customFormat="1" ht="15.4" customHeight="1" spans="1:5">
      <c r="A423" s="27" t="s">
        <v>2203</v>
      </c>
      <c r="B423" s="28"/>
      <c r="C423" s="28"/>
      <c r="D423" s="28" t="s">
        <v>1592</v>
      </c>
      <c r="E423" s="29">
        <v>145.87</v>
      </c>
    </row>
    <row r="424" s="21" customFormat="1" ht="15.4" customHeight="1" spans="1:5">
      <c r="A424" s="27" t="s">
        <v>2251</v>
      </c>
      <c r="B424" s="28"/>
      <c r="C424" s="28"/>
      <c r="D424" s="28" t="s">
        <v>1608</v>
      </c>
      <c r="E424" s="29">
        <v>54.55</v>
      </c>
    </row>
    <row r="425" s="21" customFormat="1" ht="15.4" customHeight="1" spans="1:5">
      <c r="A425" s="27" t="s">
        <v>2252</v>
      </c>
      <c r="B425" s="28"/>
      <c r="C425" s="28"/>
      <c r="D425" s="28" t="s">
        <v>2253</v>
      </c>
      <c r="E425" s="29">
        <v>7</v>
      </c>
    </row>
    <row r="426" s="21" customFormat="1" ht="15.4" customHeight="1" spans="1:5">
      <c r="A426" s="27" t="s">
        <v>2210</v>
      </c>
      <c r="B426" s="28"/>
      <c r="C426" s="28"/>
      <c r="D426" s="28" t="s">
        <v>1616</v>
      </c>
      <c r="E426" s="29">
        <v>245.2</v>
      </c>
    </row>
    <row r="427" s="21" customFormat="1" ht="15.4" customHeight="1" spans="1:5">
      <c r="A427" s="27" t="s">
        <v>2211</v>
      </c>
      <c r="B427" s="28"/>
      <c r="C427" s="28"/>
      <c r="D427" s="28" t="s">
        <v>2254</v>
      </c>
      <c r="E427" s="29">
        <v>620.9</v>
      </c>
    </row>
    <row r="428" s="21" customFormat="1" ht="15.4" customHeight="1" spans="1:5">
      <c r="A428" s="27" t="s">
        <v>2255</v>
      </c>
      <c r="B428" s="28"/>
      <c r="C428" s="28"/>
      <c r="D428" s="28" t="s">
        <v>1592</v>
      </c>
      <c r="E428" s="29">
        <v>250.31</v>
      </c>
    </row>
    <row r="429" s="21" customFormat="1" ht="15.4" customHeight="1" spans="1:5">
      <c r="A429" s="27" t="s">
        <v>2213</v>
      </c>
      <c r="B429" s="28"/>
      <c r="C429" s="28"/>
      <c r="D429" s="28" t="s">
        <v>2214</v>
      </c>
      <c r="E429" s="29">
        <v>17.59</v>
      </c>
    </row>
    <row r="430" s="21" customFormat="1" ht="15.4" customHeight="1" spans="1:5">
      <c r="A430" s="27" t="s">
        <v>2256</v>
      </c>
      <c r="B430" s="28"/>
      <c r="C430" s="28"/>
      <c r="D430" s="28" t="s">
        <v>2257</v>
      </c>
      <c r="E430" s="29">
        <v>353</v>
      </c>
    </row>
    <row r="431" s="21" customFormat="1" ht="15.4" customHeight="1" spans="1:5">
      <c r="A431" s="27" t="s">
        <v>2215</v>
      </c>
      <c r="B431" s="28"/>
      <c r="C431" s="28"/>
      <c r="D431" s="28" t="s">
        <v>2216</v>
      </c>
      <c r="E431" s="29">
        <v>19.23</v>
      </c>
    </row>
    <row r="432" s="21" customFormat="1" ht="15.4" customHeight="1" spans="1:5">
      <c r="A432" s="27" t="s">
        <v>2217</v>
      </c>
      <c r="B432" s="28"/>
      <c r="C432" s="28"/>
      <c r="D432" s="28" t="s">
        <v>2218</v>
      </c>
      <c r="E432" s="29">
        <v>19.23</v>
      </c>
    </row>
    <row r="433" s="21" customFormat="1" ht="15.4" customHeight="1" spans="1:5">
      <c r="A433" s="27" t="s">
        <v>2219</v>
      </c>
      <c r="B433" s="28"/>
      <c r="C433" s="28"/>
      <c r="D433" s="28" t="s">
        <v>2220</v>
      </c>
      <c r="E433" s="29">
        <v>4.03</v>
      </c>
    </row>
    <row r="434" s="21" customFormat="1" ht="15.4" customHeight="1" spans="1:5">
      <c r="A434" s="27" t="s">
        <v>2221</v>
      </c>
      <c r="B434" s="28"/>
      <c r="C434" s="28"/>
      <c r="D434" s="28" t="s">
        <v>2222</v>
      </c>
      <c r="E434" s="29">
        <v>4.03</v>
      </c>
    </row>
    <row r="435" s="21" customFormat="1" ht="15.4" customHeight="1" spans="1:5">
      <c r="A435" s="27" t="s">
        <v>2258</v>
      </c>
      <c r="B435" s="28"/>
      <c r="C435" s="28"/>
      <c r="D435" s="28" t="s">
        <v>2259</v>
      </c>
      <c r="E435" s="29">
        <v>0</v>
      </c>
    </row>
    <row r="436" s="21" customFormat="1" ht="15.4" customHeight="1" spans="1:5">
      <c r="A436" s="27" t="s">
        <v>2223</v>
      </c>
      <c r="B436" s="28"/>
      <c r="C436" s="28"/>
      <c r="D436" s="28" t="s">
        <v>2224</v>
      </c>
      <c r="E436" s="29">
        <v>48.37</v>
      </c>
    </row>
    <row r="437" s="21" customFormat="1" ht="15.4" customHeight="1" spans="1:5">
      <c r="A437" s="27" t="s">
        <v>2225</v>
      </c>
      <c r="B437" s="28"/>
      <c r="C437" s="28"/>
      <c r="D437" s="28" t="s">
        <v>2226</v>
      </c>
      <c r="E437" s="29">
        <v>48.37</v>
      </c>
    </row>
    <row r="438" s="21" customFormat="1" ht="15.4" customHeight="1" spans="1:5">
      <c r="A438" s="27" t="s">
        <v>2227</v>
      </c>
      <c r="B438" s="28"/>
      <c r="C438" s="28"/>
      <c r="D438" s="28" t="s">
        <v>120</v>
      </c>
      <c r="E438" s="29">
        <v>4334.78</v>
      </c>
    </row>
    <row r="439" s="21" customFormat="1" ht="15.4" customHeight="1" spans="1:5">
      <c r="A439" s="27" t="s">
        <v>2228</v>
      </c>
      <c r="B439" s="28"/>
      <c r="C439" s="28"/>
      <c r="D439" s="28" t="s">
        <v>120</v>
      </c>
      <c r="E439" s="29">
        <v>4334.78</v>
      </c>
    </row>
    <row r="440" s="21" customFormat="1" ht="15.4" customHeight="1" spans="1:5">
      <c r="A440" s="27" t="s">
        <v>2229</v>
      </c>
      <c r="B440" s="28"/>
      <c r="C440" s="28"/>
      <c r="D440" s="28" t="s">
        <v>125</v>
      </c>
      <c r="E440" s="29">
        <v>4334.78</v>
      </c>
    </row>
    <row r="441" s="21" customFormat="1" ht="15.4" customHeight="1" spans="1:5">
      <c r="A441" s="27" t="s">
        <v>2230</v>
      </c>
      <c r="B441" s="28"/>
      <c r="C441" s="28"/>
      <c r="D441" s="28" t="s">
        <v>246</v>
      </c>
      <c r="E441" s="29">
        <v>5665.32</v>
      </c>
    </row>
    <row r="442" s="21" customFormat="1" spans="1:5">
      <c r="A442" s="27" t="s">
        <v>2231</v>
      </c>
      <c r="B442" s="28"/>
      <c r="C442" s="28"/>
      <c r="D442" s="28" t="s">
        <v>2232</v>
      </c>
      <c r="E442" s="29">
        <v>5665.32</v>
      </c>
    </row>
    <row r="443" s="21" customFormat="1" spans="1:5">
      <c r="A443" s="27" t="s">
        <v>2233</v>
      </c>
      <c r="B443" s="28"/>
      <c r="C443" s="28"/>
      <c r="D443" s="28" t="s">
        <v>2234</v>
      </c>
      <c r="E443" s="29">
        <v>5665.32</v>
      </c>
    </row>
    <row r="444" s="21" customFormat="1" spans="1:5">
      <c r="A444" s="27" t="s">
        <v>2260</v>
      </c>
      <c r="B444" s="28"/>
      <c r="C444" s="28"/>
      <c r="D444" s="28" t="s">
        <v>247</v>
      </c>
      <c r="E444" s="29">
        <v>30.27</v>
      </c>
    </row>
    <row r="445" s="21" customFormat="1" spans="1:5">
      <c r="A445" s="27" t="s">
        <v>2261</v>
      </c>
      <c r="B445" s="28"/>
      <c r="C445" s="28"/>
      <c r="D445" s="28" t="s">
        <v>2262</v>
      </c>
      <c r="E445" s="29">
        <v>30.27</v>
      </c>
    </row>
    <row r="446" s="21" customFormat="1" ht="15.15" spans="1:5">
      <c r="A446" s="30" t="s">
        <v>2263</v>
      </c>
      <c r="B446" s="31"/>
      <c r="C446" s="31"/>
      <c r="D446" s="31" t="s">
        <v>2262</v>
      </c>
      <c r="E446" s="32">
        <v>30.27</v>
      </c>
    </row>
  </sheetData>
  <mergeCells count="444">
    <mergeCell ref="A1:E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D3:D5"/>
    <mergeCell ref="E3:E5"/>
    <mergeCell ref="A3:C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workbookViewId="0">
      <selection activeCell="A8" sqref="A8:C8"/>
    </sheetView>
  </sheetViews>
  <sheetFormatPr defaultColWidth="9" defaultRowHeight="14.4" outlineLevelCol="4"/>
  <cols>
    <col min="1" max="3" width="9" style="1"/>
    <col min="4" max="4" width="43.75" style="1" customWidth="1"/>
    <col min="5" max="5" width="17.5" style="1" customWidth="1"/>
    <col min="6" max="16384" width="9" style="1"/>
  </cols>
  <sheetData>
    <row r="1" s="1" customFormat="1" spans="1:5">
      <c r="A1" s="2" t="s">
        <v>2264</v>
      </c>
      <c r="B1" s="2"/>
      <c r="C1" s="2"/>
      <c r="D1" s="2"/>
      <c r="E1" s="2"/>
    </row>
    <row r="2" s="1" customFormat="1" spans="1:5">
      <c r="A2" s="2"/>
      <c r="B2" s="2"/>
      <c r="C2" s="2"/>
      <c r="D2" s="2"/>
      <c r="E2" s="2"/>
    </row>
    <row r="3" s="1" customFormat="1" ht="21" customHeight="1" spans="1:5">
      <c r="A3" s="3"/>
      <c r="B3" s="3"/>
      <c r="C3" s="3"/>
      <c r="D3" s="3"/>
      <c r="E3" s="4" t="s">
        <v>128</v>
      </c>
    </row>
    <row r="4" s="1" customFormat="1" ht="21" customHeight="1" spans="1:5">
      <c r="A4" s="5" t="s">
        <v>1587</v>
      </c>
      <c r="B4" s="6"/>
      <c r="C4" s="7"/>
      <c r="D4" s="8" t="s">
        <v>63</v>
      </c>
      <c r="E4" s="9" t="s">
        <v>5</v>
      </c>
    </row>
    <row r="5" s="1" customFormat="1" ht="18.75" customHeight="1" spans="1:5">
      <c r="A5" s="10" t="s">
        <v>1795</v>
      </c>
      <c r="B5" s="11"/>
      <c r="C5" s="11" t="s">
        <v>324</v>
      </c>
      <c r="D5" s="11" t="s">
        <v>239</v>
      </c>
      <c r="E5" s="12">
        <v>15.52</v>
      </c>
    </row>
    <row r="6" s="1" customFormat="1" ht="21" customHeight="1" spans="1:5">
      <c r="A6" s="10" t="s">
        <v>2265</v>
      </c>
      <c r="B6" s="11"/>
      <c r="C6" s="11" t="s">
        <v>324</v>
      </c>
      <c r="D6" s="11" t="s">
        <v>2266</v>
      </c>
      <c r="E6" s="12">
        <v>15.52</v>
      </c>
    </row>
    <row r="7" s="1" customFormat="1" ht="18.75" customHeight="1" spans="1:5">
      <c r="A7" s="10" t="s">
        <v>2267</v>
      </c>
      <c r="B7" s="11"/>
      <c r="C7" s="11" t="s">
        <v>324</v>
      </c>
      <c r="D7" s="11" t="s">
        <v>2268</v>
      </c>
      <c r="E7" s="12">
        <v>15.52</v>
      </c>
    </row>
    <row r="8" s="1" customFormat="1" ht="18.75" customHeight="1" spans="1:5">
      <c r="A8" s="10" t="s">
        <v>1822</v>
      </c>
      <c r="B8" s="11"/>
      <c r="C8" s="11" t="s">
        <v>324</v>
      </c>
      <c r="D8" s="11" t="s">
        <v>240</v>
      </c>
      <c r="E8" s="12">
        <v>82.14</v>
      </c>
    </row>
    <row r="9" s="1" customFormat="1" ht="21" customHeight="1" spans="1:5">
      <c r="A9" s="10" t="s">
        <v>2269</v>
      </c>
      <c r="B9" s="11"/>
      <c r="C9" s="11" t="s">
        <v>324</v>
      </c>
      <c r="D9" s="11" t="s">
        <v>2270</v>
      </c>
      <c r="E9" s="12">
        <v>82.14</v>
      </c>
    </row>
    <row r="10" s="1" customFormat="1" ht="24.75" customHeight="1" spans="1:5">
      <c r="A10" s="10" t="s">
        <v>2271</v>
      </c>
      <c r="B10" s="11"/>
      <c r="C10" s="11" t="s">
        <v>324</v>
      </c>
      <c r="D10" s="11" t="s">
        <v>2272</v>
      </c>
      <c r="E10" s="12">
        <v>30.64</v>
      </c>
    </row>
    <row r="11" s="1" customFormat="1" ht="21" customHeight="1" spans="1:5">
      <c r="A11" s="10" t="s">
        <v>2273</v>
      </c>
      <c r="B11" s="11"/>
      <c r="C11" s="11" t="s">
        <v>324</v>
      </c>
      <c r="D11" s="11" t="s">
        <v>2274</v>
      </c>
      <c r="E11" s="12">
        <v>51.5</v>
      </c>
    </row>
    <row r="12" s="1" customFormat="1" ht="21.75" customHeight="1" spans="1:5">
      <c r="A12" s="10" t="s">
        <v>2005</v>
      </c>
      <c r="B12" s="11"/>
      <c r="C12" s="11" t="s">
        <v>324</v>
      </c>
      <c r="D12" s="11" t="s">
        <v>242</v>
      </c>
      <c r="E12" s="12">
        <v>12738.31</v>
      </c>
    </row>
    <row r="13" s="1" customFormat="1" ht="20.25" customHeight="1" spans="1:5">
      <c r="A13" s="10" t="s">
        <v>2275</v>
      </c>
      <c r="B13" s="11"/>
      <c r="C13" s="11" t="s">
        <v>324</v>
      </c>
      <c r="D13" s="11" t="s">
        <v>2276</v>
      </c>
      <c r="E13" s="12">
        <v>12270.69</v>
      </c>
    </row>
    <row r="14" s="1" customFormat="1" ht="18.75" customHeight="1" spans="1:5">
      <c r="A14" s="10" t="s">
        <v>2277</v>
      </c>
      <c r="B14" s="11"/>
      <c r="C14" s="11" t="s">
        <v>324</v>
      </c>
      <c r="D14" s="11" t="s">
        <v>2278</v>
      </c>
      <c r="E14" s="12">
        <v>11827.01</v>
      </c>
    </row>
    <row r="15" s="1" customFormat="1" ht="21.75" customHeight="1" spans="1:5">
      <c r="A15" s="10" t="s">
        <v>2279</v>
      </c>
      <c r="B15" s="11"/>
      <c r="C15" s="11" t="s">
        <v>324</v>
      </c>
      <c r="D15" s="11" t="s">
        <v>2280</v>
      </c>
      <c r="E15" s="12">
        <v>100</v>
      </c>
    </row>
    <row r="16" s="1" customFormat="1" ht="19.5" customHeight="1" spans="1:5">
      <c r="A16" s="10" t="s">
        <v>2281</v>
      </c>
      <c r="B16" s="11"/>
      <c r="C16" s="11" t="s">
        <v>324</v>
      </c>
      <c r="D16" s="11" t="s">
        <v>2282</v>
      </c>
      <c r="E16" s="12">
        <v>17.69</v>
      </c>
    </row>
    <row r="17" s="1" customFormat="1" ht="20.25" customHeight="1" spans="1:5">
      <c r="A17" s="10" t="s">
        <v>2283</v>
      </c>
      <c r="B17" s="11"/>
      <c r="C17" s="11" t="s">
        <v>324</v>
      </c>
      <c r="D17" s="11" t="s">
        <v>2284</v>
      </c>
      <c r="E17" s="12">
        <v>266</v>
      </c>
    </row>
    <row r="18" s="1" customFormat="1" ht="22.5" customHeight="1" spans="1:5">
      <c r="A18" s="10" t="s">
        <v>2285</v>
      </c>
      <c r="B18" s="11"/>
      <c r="C18" s="11" t="s">
        <v>324</v>
      </c>
      <c r="D18" s="11" t="s">
        <v>2286</v>
      </c>
      <c r="E18" s="12">
        <v>59.99</v>
      </c>
    </row>
    <row r="19" s="1" customFormat="1" ht="24.75" customHeight="1" spans="1:5">
      <c r="A19" s="10" t="s">
        <v>2287</v>
      </c>
      <c r="B19" s="11"/>
      <c r="C19" s="11" t="s">
        <v>324</v>
      </c>
      <c r="D19" s="11" t="s">
        <v>2288</v>
      </c>
      <c r="E19" s="12">
        <v>467.62</v>
      </c>
    </row>
    <row r="20" s="1" customFormat="1" ht="19.5" customHeight="1" spans="1:5">
      <c r="A20" s="10" t="s">
        <v>2289</v>
      </c>
      <c r="B20" s="11"/>
      <c r="C20" s="11" t="s">
        <v>324</v>
      </c>
      <c r="D20" s="11" t="s">
        <v>2290</v>
      </c>
      <c r="E20" s="12">
        <v>247.97</v>
      </c>
    </row>
    <row r="21" s="1" customFormat="1" ht="18.75" customHeight="1" spans="1:5">
      <c r="A21" s="10" t="s">
        <v>2291</v>
      </c>
      <c r="B21" s="11"/>
      <c r="C21" s="11" t="s">
        <v>324</v>
      </c>
      <c r="D21" s="11" t="s">
        <v>2292</v>
      </c>
      <c r="E21" s="12">
        <v>219.65</v>
      </c>
    </row>
    <row r="22" s="1" customFormat="1" ht="19.5" customHeight="1" spans="1:5">
      <c r="A22" s="10" t="s">
        <v>2031</v>
      </c>
      <c r="B22" s="11"/>
      <c r="C22" s="11" t="s">
        <v>324</v>
      </c>
      <c r="D22" s="11" t="s">
        <v>243</v>
      </c>
      <c r="E22" s="12">
        <v>20</v>
      </c>
    </row>
    <row r="23" s="1" customFormat="1" ht="21" customHeight="1" spans="1:5">
      <c r="A23" s="10" t="s">
        <v>2293</v>
      </c>
      <c r="B23" s="11"/>
      <c r="C23" s="11" t="s">
        <v>324</v>
      </c>
      <c r="D23" s="11" t="s">
        <v>2294</v>
      </c>
      <c r="E23" s="12">
        <v>20</v>
      </c>
    </row>
    <row r="24" s="1" customFormat="1" ht="22.5" customHeight="1" spans="1:5">
      <c r="A24" s="10" t="s">
        <v>2295</v>
      </c>
      <c r="B24" s="11"/>
      <c r="C24" s="11" t="s">
        <v>324</v>
      </c>
      <c r="D24" s="11" t="s">
        <v>2296</v>
      </c>
      <c r="E24" s="12">
        <v>20</v>
      </c>
    </row>
    <row r="25" s="1" customFormat="1" ht="23.25" customHeight="1" spans="1:5">
      <c r="A25" s="10" t="s">
        <v>2227</v>
      </c>
      <c r="B25" s="11"/>
      <c r="C25" s="11" t="s">
        <v>324</v>
      </c>
      <c r="D25" s="11" t="s">
        <v>120</v>
      </c>
      <c r="E25" s="12">
        <v>416.39</v>
      </c>
    </row>
    <row r="26" s="1" customFormat="1" ht="23.25" customHeight="1" spans="1:5">
      <c r="A26" s="10" t="s">
        <v>2297</v>
      </c>
      <c r="B26" s="11"/>
      <c r="C26" s="11" t="s">
        <v>324</v>
      </c>
      <c r="D26" s="11" t="s">
        <v>267</v>
      </c>
      <c r="E26" s="12">
        <v>416.39</v>
      </c>
    </row>
    <row r="27" s="1" customFormat="1" ht="24.75" customHeight="1" spans="1:5">
      <c r="A27" s="10" t="s">
        <v>2298</v>
      </c>
      <c r="B27" s="11"/>
      <c r="C27" s="11" t="s">
        <v>324</v>
      </c>
      <c r="D27" s="11" t="s">
        <v>2299</v>
      </c>
      <c r="E27" s="12">
        <v>255.92</v>
      </c>
    </row>
    <row r="28" s="1" customFormat="1" ht="19.5" customHeight="1" spans="1:5">
      <c r="A28" s="10" t="s">
        <v>2300</v>
      </c>
      <c r="B28" s="11"/>
      <c r="C28" s="11" t="s">
        <v>324</v>
      </c>
      <c r="D28" s="11" t="s">
        <v>2301</v>
      </c>
      <c r="E28" s="12">
        <v>0.99</v>
      </c>
    </row>
    <row r="29" s="1" customFormat="1" ht="18.75" customHeight="1" spans="1:5">
      <c r="A29" s="10" t="s">
        <v>2302</v>
      </c>
      <c r="B29" s="11"/>
      <c r="C29" s="11" t="s">
        <v>324</v>
      </c>
      <c r="D29" s="11" t="s">
        <v>2303</v>
      </c>
      <c r="E29" s="12">
        <v>159.49</v>
      </c>
    </row>
    <row r="30" s="1" customFormat="1" ht="21" customHeight="1" spans="1:5">
      <c r="A30" s="10" t="s">
        <v>2230</v>
      </c>
      <c r="B30" s="11"/>
      <c r="C30" s="11" t="s">
        <v>324</v>
      </c>
      <c r="D30" s="11" t="s">
        <v>246</v>
      </c>
      <c r="E30" s="12">
        <v>3391.08</v>
      </c>
    </row>
    <row r="31" s="1" customFormat="1" ht="20.25" customHeight="1" spans="1:5">
      <c r="A31" s="10" t="s">
        <v>2304</v>
      </c>
      <c r="B31" s="11"/>
      <c r="C31" s="11" t="s">
        <v>324</v>
      </c>
      <c r="D31" s="11" t="s">
        <v>2305</v>
      </c>
      <c r="E31" s="12">
        <v>3391.08</v>
      </c>
    </row>
    <row r="32" s="1" customFormat="1" ht="19.5" customHeight="1" spans="1:5">
      <c r="A32" s="10" t="s">
        <v>2306</v>
      </c>
      <c r="B32" s="11"/>
      <c r="C32" s="11" t="s">
        <v>324</v>
      </c>
      <c r="D32" s="11" t="s">
        <v>2307</v>
      </c>
      <c r="E32" s="12">
        <v>2931.68</v>
      </c>
    </row>
    <row r="33" s="1" customFormat="1" ht="19.5" customHeight="1" spans="1:5">
      <c r="A33" s="10" t="s">
        <v>2308</v>
      </c>
      <c r="B33" s="11"/>
      <c r="C33" s="11" t="s">
        <v>324</v>
      </c>
      <c r="D33" s="11" t="s">
        <v>2309</v>
      </c>
      <c r="E33" s="12">
        <v>459.4</v>
      </c>
    </row>
    <row r="34" s="1" customFormat="1" ht="20.25" customHeight="1" spans="1:5">
      <c r="A34" s="10" t="s">
        <v>2310</v>
      </c>
      <c r="B34" s="11"/>
      <c r="C34" s="11" t="s">
        <v>324</v>
      </c>
      <c r="D34" s="11" t="s">
        <v>248</v>
      </c>
      <c r="E34" s="12">
        <v>1.21</v>
      </c>
    </row>
    <row r="35" s="1" customFormat="1" ht="18.75" customHeight="1" spans="1:5">
      <c r="A35" s="10" t="s">
        <v>2311</v>
      </c>
      <c r="B35" s="11"/>
      <c r="C35" s="11" t="s">
        <v>324</v>
      </c>
      <c r="D35" s="11" t="s">
        <v>2312</v>
      </c>
      <c r="E35" s="12">
        <v>1.21</v>
      </c>
    </row>
    <row r="36" s="1" customFormat="1" ht="19.5" customHeight="1" spans="1:5">
      <c r="A36" s="13" t="s">
        <v>2313</v>
      </c>
      <c r="B36" s="14"/>
      <c r="C36" s="14" t="s">
        <v>324</v>
      </c>
      <c r="D36" s="14" t="s">
        <v>2314</v>
      </c>
      <c r="E36" s="15">
        <v>1.21</v>
      </c>
    </row>
    <row r="37" s="1" customFormat="1" ht="21.75" customHeight="1" spans="1:5">
      <c r="A37" s="16" t="s">
        <v>331</v>
      </c>
      <c r="B37" s="17"/>
      <c r="C37" s="18"/>
      <c r="D37" s="19"/>
      <c r="E37" s="20">
        <v>16664.65</v>
      </c>
    </row>
  </sheetData>
  <mergeCells count="35">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1:E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B12" sqref="B12"/>
    </sheetView>
  </sheetViews>
  <sheetFormatPr defaultColWidth="9" defaultRowHeight="15.6" outlineLevelCol="1"/>
  <cols>
    <col min="1" max="1" width="35" style="56" customWidth="1"/>
    <col min="2" max="2" width="37.7777777777778" style="56" customWidth="1"/>
    <col min="3" max="16384" width="9" style="33"/>
  </cols>
  <sheetData>
    <row r="1" s="56" customFormat="1" ht="22.2" spans="1:2">
      <c r="A1" s="52" t="s">
        <v>57</v>
      </c>
      <c r="B1" s="52"/>
    </row>
    <row r="2" s="56" customFormat="1" spans="1:2">
      <c r="A2" s="53"/>
      <c r="B2" s="53"/>
    </row>
    <row r="3" s="56" customFormat="1" spans="1:2">
      <c r="A3" s="53" t="s">
        <v>1</v>
      </c>
      <c r="B3" s="53"/>
    </row>
    <row r="4" s="56" customFormat="1" ht="25" customHeight="1" spans="1:2">
      <c r="A4" s="50" t="s">
        <v>2</v>
      </c>
      <c r="B4" s="50" t="s">
        <v>5</v>
      </c>
    </row>
    <row r="5" s="56" customFormat="1" ht="25" customHeight="1" spans="1:2">
      <c r="A5" s="42" t="s">
        <v>6</v>
      </c>
      <c r="B5" s="37">
        <v>45120</v>
      </c>
    </row>
    <row r="6" s="56" customFormat="1" ht="25" customHeight="1" spans="1:2">
      <c r="A6" s="42" t="s">
        <v>7</v>
      </c>
      <c r="B6" s="37">
        <v>6674</v>
      </c>
    </row>
    <row r="7" s="56" customFormat="1" ht="25" customHeight="1" spans="1:2">
      <c r="A7" s="42" t="s">
        <v>8</v>
      </c>
      <c r="B7" s="37">
        <v>4273</v>
      </c>
    </row>
    <row r="8" s="56" customFormat="1" ht="25" customHeight="1" spans="1:2">
      <c r="A8" s="42" t="s">
        <v>9</v>
      </c>
      <c r="B8" s="37">
        <v>538</v>
      </c>
    </row>
    <row r="9" s="56" customFormat="1" ht="25" customHeight="1" spans="1:2">
      <c r="A9" s="42" t="s">
        <v>10</v>
      </c>
      <c r="B9" s="37">
        <v>5239</v>
      </c>
    </row>
    <row r="10" s="56" customFormat="1" ht="25" customHeight="1" spans="1:2">
      <c r="A10" s="42" t="s">
        <v>11</v>
      </c>
      <c r="B10" s="37">
        <v>1196</v>
      </c>
    </row>
    <row r="11" s="56" customFormat="1" ht="25" customHeight="1" spans="1:2">
      <c r="A11" s="42" t="s">
        <v>12</v>
      </c>
      <c r="B11" s="37">
        <v>2117</v>
      </c>
    </row>
    <row r="12" s="56" customFormat="1" ht="25" customHeight="1" spans="1:2">
      <c r="A12" s="42" t="s">
        <v>13</v>
      </c>
      <c r="B12" s="37">
        <v>1103</v>
      </c>
    </row>
    <row r="13" s="56" customFormat="1" ht="25" customHeight="1" spans="1:2">
      <c r="A13" s="42" t="s">
        <v>14</v>
      </c>
      <c r="B13" s="37">
        <v>6804</v>
      </c>
    </row>
    <row r="14" s="56" customFormat="1" ht="25" customHeight="1" spans="1:2">
      <c r="A14" s="42" t="s">
        <v>15</v>
      </c>
      <c r="B14" s="37">
        <v>888</v>
      </c>
    </row>
    <row r="15" s="56" customFormat="1" ht="25" customHeight="1" spans="1:2">
      <c r="A15" s="42" t="s">
        <v>16</v>
      </c>
      <c r="B15" s="37">
        <v>8154</v>
      </c>
    </row>
    <row r="16" s="56" customFormat="1" ht="25" customHeight="1" spans="1:2">
      <c r="A16" s="42" t="s">
        <v>17</v>
      </c>
      <c r="B16" s="37">
        <v>4522</v>
      </c>
    </row>
    <row r="17" s="56" customFormat="1" ht="25" customHeight="1" spans="1:2">
      <c r="A17" s="42" t="s">
        <v>18</v>
      </c>
      <c r="B17" s="37">
        <v>3169</v>
      </c>
    </row>
    <row r="18" s="56" customFormat="1" ht="25" customHeight="1" spans="1:2">
      <c r="A18" s="42" t="s">
        <v>19</v>
      </c>
      <c r="B18" s="37">
        <v>0</v>
      </c>
    </row>
    <row r="19" s="56" customFormat="1" ht="25" customHeight="1" spans="1:2">
      <c r="A19" s="42" t="s">
        <v>20</v>
      </c>
      <c r="B19" s="37">
        <v>223</v>
      </c>
    </row>
    <row r="20" s="56" customFormat="1" ht="25" customHeight="1" spans="1:2">
      <c r="A20" s="42" t="s">
        <v>21</v>
      </c>
      <c r="B20" s="37">
        <v>220</v>
      </c>
    </row>
    <row r="21" s="56" customFormat="1" ht="25" customHeight="1" spans="1:2">
      <c r="A21" s="42" t="s">
        <v>22</v>
      </c>
      <c r="B21" s="37">
        <v>14066</v>
      </c>
    </row>
    <row r="22" s="56" customFormat="1" ht="25" customHeight="1" spans="1:2">
      <c r="A22" s="42" t="s">
        <v>23</v>
      </c>
      <c r="B22" s="37">
        <v>1729</v>
      </c>
    </row>
    <row r="23" s="56" customFormat="1" ht="25" customHeight="1" spans="1:2">
      <c r="A23" s="42" t="s">
        <v>24</v>
      </c>
      <c r="B23" s="37">
        <v>2592</v>
      </c>
    </row>
    <row r="24" s="56" customFormat="1" ht="25" customHeight="1" spans="1:2">
      <c r="A24" s="42" t="s">
        <v>25</v>
      </c>
      <c r="B24" s="37">
        <v>2872</v>
      </c>
    </row>
    <row r="25" s="56" customFormat="1" ht="25" customHeight="1" spans="1:2">
      <c r="A25" s="42" t="s">
        <v>26</v>
      </c>
      <c r="B25" s="37">
        <v>0</v>
      </c>
    </row>
    <row r="26" s="56" customFormat="1" ht="25" customHeight="1" spans="1:2">
      <c r="A26" s="42" t="s">
        <v>27</v>
      </c>
      <c r="B26" s="37">
        <v>6515</v>
      </c>
    </row>
    <row r="27" s="56" customFormat="1" ht="25" customHeight="1" spans="1:2">
      <c r="A27" s="42" t="s">
        <v>28</v>
      </c>
      <c r="B27" s="37">
        <v>358</v>
      </c>
    </row>
    <row r="28" s="56" customFormat="1" ht="25" customHeight="1" spans="1:2">
      <c r="A28" s="108"/>
      <c r="B28" s="108"/>
    </row>
    <row r="29" s="56" customFormat="1" ht="25" customHeight="1" spans="1:2">
      <c r="A29" s="108"/>
      <c r="B29" s="37"/>
    </row>
    <row r="30" s="56" customFormat="1" ht="25" customHeight="1" spans="1:2">
      <c r="A30" s="42"/>
      <c r="B30" s="37"/>
    </row>
    <row r="31" s="56" customFormat="1" ht="25" customHeight="1" spans="1:2">
      <c r="A31" s="42"/>
      <c r="B31" s="37"/>
    </row>
    <row r="32" s="56" customFormat="1" ht="25" customHeight="1" spans="1:2">
      <c r="A32" s="42"/>
      <c r="B32" s="37"/>
    </row>
    <row r="33" s="56" customFormat="1" ht="25" customHeight="1" spans="1:2">
      <c r="A33" s="42"/>
      <c r="B33" s="37"/>
    </row>
    <row r="34" s="56" customFormat="1" ht="25" customHeight="1" spans="1:2">
      <c r="A34" s="42"/>
      <c r="B34" s="37"/>
    </row>
    <row r="35" s="56" customFormat="1" ht="25" customHeight="1" spans="1:2">
      <c r="A35" s="42"/>
      <c r="B35" s="37"/>
    </row>
    <row r="36" s="56" customFormat="1" ht="27.7" customHeight="1" spans="1:2">
      <c r="A36" s="42"/>
      <c r="B36" s="37"/>
    </row>
    <row r="37" s="56" customFormat="1" ht="23" customHeight="1" spans="1:2">
      <c r="A37" s="42"/>
      <c r="B37" s="37"/>
    </row>
    <row r="38" ht="23.6" customHeight="1" spans="1:2">
      <c r="A38" s="42"/>
      <c r="B38" s="37"/>
    </row>
    <row r="39" ht="21.8" customHeight="1" spans="1:2">
      <c r="A39" s="42"/>
      <c r="B39" s="37"/>
    </row>
    <row r="40" ht="23" customHeight="1" spans="1:2">
      <c r="A40" s="50" t="s">
        <v>29</v>
      </c>
      <c r="B40" s="37">
        <v>59186</v>
      </c>
    </row>
  </sheetData>
  <mergeCells count="3">
    <mergeCell ref="A1:B1"/>
    <mergeCell ref="A2:B2"/>
    <mergeCell ref="A3:B3"/>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A38" sqref="A38"/>
    </sheetView>
  </sheetViews>
  <sheetFormatPr defaultColWidth="9" defaultRowHeight="15.6" outlineLevelCol="1"/>
  <cols>
    <col min="1" max="1" width="38.6666666666667" style="56" customWidth="1"/>
    <col min="2" max="2" width="36" style="56" customWidth="1"/>
    <col min="3" max="16384" width="9" style="33"/>
  </cols>
  <sheetData>
    <row r="1" s="56" customFormat="1" ht="22.2" spans="1:2">
      <c r="A1" s="52" t="s">
        <v>58</v>
      </c>
      <c r="B1" s="52"/>
    </row>
    <row r="2" s="56" customFormat="1" spans="1:2">
      <c r="A2" s="53"/>
      <c r="B2" s="53"/>
    </row>
    <row r="3" s="56" customFormat="1" spans="1:2">
      <c r="A3" s="53" t="s">
        <v>1</v>
      </c>
      <c r="B3" s="53"/>
    </row>
    <row r="4" s="56" customFormat="1" ht="25" customHeight="1" spans="1:2">
      <c r="A4" s="50" t="s">
        <v>2</v>
      </c>
      <c r="B4" s="50" t="s">
        <v>5</v>
      </c>
    </row>
    <row r="5" s="56" customFormat="1" ht="25" customHeight="1" spans="1:2">
      <c r="A5" s="42" t="s">
        <v>31</v>
      </c>
      <c r="B5" s="37">
        <v>22912</v>
      </c>
    </row>
    <row r="6" s="56" customFormat="1" ht="25" customHeight="1" spans="1:2">
      <c r="A6" s="42" t="s">
        <v>32</v>
      </c>
      <c r="B6" s="37">
        <v>0</v>
      </c>
    </row>
    <row r="7" s="56" customFormat="1" ht="25" customHeight="1" spans="1:2">
      <c r="A7" s="42" t="s">
        <v>33</v>
      </c>
      <c r="B7" s="37">
        <v>0</v>
      </c>
    </row>
    <row r="8" s="56" customFormat="1" ht="25" customHeight="1" spans="1:2">
      <c r="A8" s="42" t="s">
        <v>34</v>
      </c>
      <c r="B8" s="37">
        <v>11253</v>
      </c>
    </row>
    <row r="9" s="56" customFormat="1" ht="25" customHeight="1" spans="1:2">
      <c r="A9" s="42" t="s">
        <v>35</v>
      </c>
      <c r="B9" s="37">
        <v>33556</v>
      </c>
    </row>
    <row r="10" s="56" customFormat="1" ht="25" customHeight="1" spans="1:2">
      <c r="A10" s="42" t="s">
        <v>36</v>
      </c>
      <c r="B10" s="37">
        <v>146</v>
      </c>
    </row>
    <row r="11" s="56" customFormat="1" ht="25" customHeight="1" spans="1:2">
      <c r="A11" s="42" t="s">
        <v>37</v>
      </c>
      <c r="B11" s="37">
        <v>1514</v>
      </c>
    </row>
    <row r="12" s="56" customFormat="1" ht="25" customHeight="1" spans="1:2">
      <c r="A12" s="42" t="s">
        <v>38</v>
      </c>
      <c r="B12" s="37">
        <v>47853</v>
      </c>
    </row>
    <row r="13" s="56" customFormat="1" ht="25" customHeight="1" spans="1:2">
      <c r="A13" s="42" t="s">
        <v>39</v>
      </c>
      <c r="B13" s="37">
        <v>16907</v>
      </c>
    </row>
    <row r="14" s="56" customFormat="1" ht="25" customHeight="1" spans="1:2">
      <c r="A14" s="42" t="s">
        <v>40</v>
      </c>
      <c r="B14" s="37">
        <v>1263</v>
      </c>
    </row>
    <row r="15" s="56" customFormat="1" ht="25" customHeight="1" spans="1:2">
      <c r="A15" s="42" t="s">
        <v>41</v>
      </c>
      <c r="B15" s="37">
        <v>22191</v>
      </c>
    </row>
    <row r="16" s="56" customFormat="1" ht="25" customHeight="1" spans="1:2">
      <c r="A16" s="42" t="s">
        <v>42</v>
      </c>
      <c r="B16" s="37">
        <v>55317</v>
      </c>
    </row>
    <row r="17" s="56" customFormat="1" ht="25" customHeight="1" spans="1:2">
      <c r="A17" s="42" t="s">
        <v>43</v>
      </c>
      <c r="B17" s="37">
        <v>4344</v>
      </c>
    </row>
    <row r="18" s="56" customFormat="1" ht="25" customHeight="1" spans="1:2">
      <c r="A18" s="42" t="s">
        <v>44</v>
      </c>
      <c r="B18" s="37">
        <v>6813</v>
      </c>
    </row>
    <row r="19" s="56" customFormat="1" ht="25" customHeight="1" spans="1:2">
      <c r="A19" s="42" t="s">
        <v>45</v>
      </c>
      <c r="B19" s="37">
        <v>968</v>
      </c>
    </row>
    <row r="20" s="56" customFormat="1" ht="25" customHeight="1" spans="1:2">
      <c r="A20" s="42" t="s">
        <v>46</v>
      </c>
      <c r="B20" s="37">
        <v>200</v>
      </c>
    </row>
    <row r="21" s="56" customFormat="1" ht="25" customHeight="1" spans="1:2">
      <c r="A21" s="42" t="s">
        <v>47</v>
      </c>
      <c r="B21" s="37">
        <v>0</v>
      </c>
    </row>
    <row r="22" s="56" customFormat="1" ht="25" customHeight="1" spans="1:2">
      <c r="A22" s="42" t="s">
        <v>48</v>
      </c>
      <c r="B22" s="37">
        <v>1961</v>
      </c>
    </row>
    <row r="23" s="56" customFormat="1" ht="25" customHeight="1" spans="1:2">
      <c r="A23" s="42" t="s">
        <v>49</v>
      </c>
      <c r="B23" s="37">
        <v>43393</v>
      </c>
    </row>
    <row r="24" s="56" customFormat="1" ht="25" customHeight="1" spans="1:2">
      <c r="A24" s="42" t="s">
        <v>50</v>
      </c>
      <c r="B24" s="37">
        <v>403</v>
      </c>
    </row>
    <row r="25" s="56" customFormat="1" ht="25" customHeight="1" spans="1:2">
      <c r="A25" s="42" t="s">
        <v>51</v>
      </c>
      <c r="B25" s="37">
        <v>1027</v>
      </c>
    </row>
    <row r="26" s="56" customFormat="1" ht="25" customHeight="1" spans="1:2">
      <c r="A26" s="42" t="s">
        <v>59</v>
      </c>
      <c r="B26" s="37">
        <v>1006</v>
      </c>
    </row>
    <row r="27" s="56" customFormat="1" ht="25" customHeight="1" spans="1:2">
      <c r="A27" s="42" t="s">
        <v>60</v>
      </c>
      <c r="B27" s="37">
        <v>6225</v>
      </c>
    </row>
    <row r="28" s="56" customFormat="1" ht="25" customHeight="1" spans="1:2">
      <c r="A28" s="42" t="s">
        <v>61</v>
      </c>
      <c r="B28" s="37">
        <v>8</v>
      </c>
    </row>
    <row r="29" s="56" customFormat="1" ht="25" customHeight="1" spans="1:2">
      <c r="A29" s="42"/>
      <c r="B29" s="37"/>
    </row>
    <row r="30" s="56" customFormat="1" ht="25" customHeight="1" spans="1:2">
      <c r="A30" s="42"/>
      <c r="B30" s="37"/>
    </row>
    <row r="31" s="56" customFormat="1" ht="25" customHeight="1" spans="1:2">
      <c r="A31" s="42"/>
      <c r="B31" s="37"/>
    </row>
    <row r="32" s="56" customFormat="1" ht="25" customHeight="1" spans="1:2">
      <c r="A32" s="42"/>
      <c r="B32" s="37"/>
    </row>
    <row r="33" s="56" customFormat="1" ht="25" customHeight="1" spans="1:2">
      <c r="A33" s="42"/>
      <c r="B33" s="37"/>
    </row>
    <row r="34" s="56" customFormat="1" ht="25" customHeight="1" spans="1:2">
      <c r="A34" s="42"/>
      <c r="B34" s="37"/>
    </row>
    <row r="35" s="56" customFormat="1" ht="25" customHeight="1" spans="1:2">
      <c r="A35" s="42"/>
      <c r="B35" s="37"/>
    </row>
    <row r="36" s="56" customFormat="1" ht="25" customHeight="1" spans="1:2">
      <c r="A36" s="42"/>
      <c r="B36" s="37"/>
    </row>
    <row r="37" s="56" customFormat="1" ht="24.85" customHeight="1" spans="1:2">
      <c r="A37" s="42"/>
      <c r="B37" s="37"/>
    </row>
    <row r="38" ht="19.4" customHeight="1" spans="1:2">
      <c r="A38" s="42"/>
      <c r="B38" s="37"/>
    </row>
    <row r="39" ht="21.2" customHeight="1" spans="1:2">
      <c r="A39" s="42"/>
      <c r="B39" s="37"/>
    </row>
    <row r="40" ht="26.65" customHeight="1" spans="1:2">
      <c r="A40" s="50" t="s">
        <v>56</v>
      </c>
      <c r="B40" s="37">
        <v>279260</v>
      </c>
    </row>
  </sheetData>
  <mergeCells count="3">
    <mergeCell ref="A1:B1"/>
    <mergeCell ref="A2:B2"/>
    <mergeCell ref="A3:B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
  <sheetViews>
    <sheetView workbookViewId="0">
      <selection activeCell="B11" sqref="B11"/>
    </sheetView>
  </sheetViews>
  <sheetFormatPr defaultColWidth="9" defaultRowHeight="14.4" outlineLevelCol="1"/>
  <cols>
    <col min="1" max="1" width="41.4444444444444" style="47" customWidth="1"/>
    <col min="2" max="2" width="40.7777777777778" style="47" customWidth="1"/>
    <col min="3" max="16384" width="9" style="47"/>
  </cols>
  <sheetData>
    <row r="1" ht="20.4" spans="1:2">
      <c r="A1" s="97" t="s">
        <v>62</v>
      </c>
      <c r="B1" s="97"/>
    </row>
    <row r="2" spans="1:2">
      <c r="A2" s="53"/>
      <c r="B2" s="53"/>
    </row>
    <row r="3" spans="1:2">
      <c r="A3" s="53" t="s">
        <v>1</v>
      </c>
      <c r="B3" s="53"/>
    </row>
    <row r="4" s="107" customFormat="1" ht="20.15" customHeight="1" spans="1:2">
      <c r="A4" s="101" t="s">
        <v>63</v>
      </c>
      <c r="B4" s="101" t="s">
        <v>5</v>
      </c>
    </row>
    <row r="5" s="107" customFormat="1" ht="20.15" customHeight="1" spans="1:2">
      <c r="A5" s="101"/>
      <c r="B5" s="101"/>
    </row>
    <row r="6" s="33" customFormat="1" ht="25" customHeight="1" spans="1:2">
      <c r="A6" s="104" t="s">
        <v>64</v>
      </c>
      <c r="B6" s="37">
        <f>B7+B12+B23+B31+B38+B42+B45+B49+B54+B60+B63+B68</f>
        <v>297058</v>
      </c>
    </row>
    <row r="7" ht="25" customHeight="1" spans="1:2">
      <c r="A7" s="39" t="s">
        <v>65</v>
      </c>
      <c r="B7" s="37">
        <v>23084</v>
      </c>
    </row>
    <row r="8" ht="25" customHeight="1" spans="1:2">
      <c r="A8" s="39" t="s">
        <v>66</v>
      </c>
      <c r="B8" s="37">
        <v>15650</v>
      </c>
    </row>
    <row r="9" ht="25" customHeight="1" spans="1:2">
      <c r="A9" s="39" t="s">
        <v>67</v>
      </c>
      <c r="B9" s="37">
        <v>3846</v>
      </c>
    </row>
    <row r="10" ht="25" customHeight="1" spans="1:2">
      <c r="A10" s="39" t="s">
        <v>68</v>
      </c>
      <c r="B10" s="37">
        <v>1494</v>
      </c>
    </row>
    <row r="11" ht="25" customHeight="1" spans="1:2">
      <c r="A11" s="39" t="s">
        <v>69</v>
      </c>
      <c r="B11" s="37">
        <v>2094</v>
      </c>
    </row>
    <row r="12" ht="25" customHeight="1" spans="1:2">
      <c r="A12" s="39" t="s">
        <v>70</v>
      </c>
      <c r="B12" s="37">
        <v>26800</v>
      </c>
    </row>
    <row r="13" ht="25" customHeight="1" spans="1:2">
      <c r="A13" s="39" t="s">
        <v>71</v>
      </c>
      <c r="B13" s="37">
        <v>7460</v>
      </c>
    </row>
    <row r="14" ht="25" customHeight="1" spans="1:2">
      <c r="A14" s="39" t="s">
        <v>72</v>
      </c>
      <c r="B14" s="37">
        <v>53</v>
      </c>
    </row>
    <row r="15" ht="25" customHeight="1" spans="1:2">
      <c r="A15" s="39" t="s">
        <v>73</v>
      </c>
      <c r="B15" s="37">
        <v>27</v>
      </c>
    </row>
    <row r="16" ht="25" customHeight="1" spans="1:2">
      <c r="A16" s="39" t="s">
        <v>74</v>
      </c>
      <c r="B16" s="37">
        <v>1646</v>
      </c>
    </row>
    <row r="17" ht="25" customHeight="1" spans="1:2">
      <c r="A17" s="39" t="s">
        <v>75</v>
      </c>
      <c r="B17" s="37">
        <v>8716</v>
      </c>
    </row>
    <row r="18" ht="25" customHeight="1" spans="1:2">
      <c r="A18" s="39" t="s">
        <v>76</v>
      </c>
      <c r="B18" s="37">
        <v>3</v>
      </c>
    </row>
    <row r="19" ht="25" customHeight="1" spans="1:2">
      <c r="A19" s="39" t="s">
        <v>77</v>
      </c>
      <c r="B19" s="37">
        <v>0</v>
      </c>
    </row>
    <row r="20" ht="25" customHeight="1" spans="1:2">
      <c r="A20" s="39" t="s">
        <v>78</v>
      </c>
      <c r="B20" s="37">
        <v>869</v>
      </c>
    </row>
    <row r="21" ht="25" customHeight="1" spans="1:2">
      <c r="A21" s="39" t="s">
        <v>79</v>
      </c>
      <c r="B21" s="37">
        <v>1263</v>
      </c>
    </row>
    <row r="22" ht="25" customHeight="1" spans="1:2">
      <c r="A22" s="39" t="s">
        <v>80</v>
      </c>
      <c r="B22" s="37">
        <v>6763</v>
      </c>
    </row>
    <row r="23" ht="25" customHeight="1" spans="1:2">
      <c r="A23" s="39" t="s">
        <v>81</v>
      </c>
      <c r="B23" s="37">
        <v>50195</v>
      </c>
    </row>
    <row r="24" ht="25" customHeight="1" spans="1:2">
      <c r="A24" s="39" t="s">
        <v>82</v>
      </c>
      <c r="B24" s="37">
        <v>1461</v>
      </c>
    </row>
    <row r="25" ht="25" customHeight="1" spans="1:2">
      <c r="A25" s="39" t="s">
        <v>83</v>
      </c>
      <c r="B25" s="37">
        <v>20218</v>
      </c>
    </row>
    <row r="26" ht="25" customHeight="1" spans="1:2">
      <c r="A26" s="39" t="s">
        <v>84</v>
      </c>
      <c r="B26" s="37">
        <v>141</v>
      </c>
    </row>
    <row r="27" ht="25" customHeight="1" spans="1:2">
      <c r="A27" s="39" t="s">
        <v>85</v>
      </c>
      <c r="B27" s="37">
        <v>24029</v>
      </c>
    </row>
    <row r="28" ht="25" customHeight="1" spans="1:2">
      <c r="A28" s="39" t="s">
        <v>86</v>
      </c>
      <c r="B28" s="37">
        <v>1355</v>
      </c>
    </row>
    <row r="29" ht="25" customHeight="1" spans="1:2">
      <c r="A29" s="39" t="s">
        <v>87</v>
      </c>
      <c r="B29" s="37">
        <v>2006</v>
      </c>
    </row>
    <row r="30" ht="25" customHeight="1" spans="1:2">
      <c r="A30" s="39" t="s">
        <v>88</v>
      </c>
      <c r="B30" s="37">
        <v>985</v>
      </c>
    </row>
    <row r="31" ht="25" customHeight="1" spans="1:2">
      <c r="A31" s="39" t="s">
        <v>89</v>
      </c>
      <c r="B31" s="37">
        <v>3743</v>
      </c>
    </row>
    <row r="32" ht="25" customHeight="1" spans="1:2">
      <c r="A32" s="39" t="s">
        <v>82</v>
      </c>
      <c r="B32" s="37">
        <v>166</v>
      </c>
    </row>
    <row r="33" ht="25" customHeight="1" spans="1:2">
      <c r="A33" s="39" t="s">
        <v>83</v>
      </c>
      <c r="B33" s="37">
        <v>2954</v>
      </c>
    </row>
    <row r="34" ht="25" customHeight="1" spans="1:2">
      <c r="A34" s="39" t="s">
        <v>84</v>
      </c>
      <c r="B34" s="37">
        <v>16</v>
      </c>
    </row>
    <row r="35" ht="25" customHeight="1" spans="1:2">
      <c r="A35" s="39" t="s">
        <v>86</v>
      </c>
      <c r="B35" s="37">
        <v>18</v>
      </c>
    </row>
    <row r="36" ht="25" customHeight="1" spans="1:2">
      <c r="A36" s="39" t="s">
        <v>87</v>
      </c>
      <c r="B36" s="37">
        <v>261</v>
      </c>
    </row>
    <row r="37" ht="25" customHeight="1" spans="1:2">
      <c r="A37" s="39" t="s">
        <v>88</v>
      </c>
      <c r="B37" s="37">
        <v>328</v>
      </c>
    </row>
    <row r="38" ht="25" customHeight="1" spans="1:2">
      <c r="A38" s="39" t="s">
        <v>90</v>
      </c>
      <c r="B38" s="37">
        <v>73918</v>
      </c>
    </row>
    <row r="39" ht="25" customHeight="1" spans="1:2">
      <c r="A39" s="39" t="s">
        <v>91</v>
      </c>
      <c r="B39" s="37">
        <v>60578</v>
      </c>
    </row>
    <row r="40" ht="25" customHeight="1" spans="1:2">
      <c r="A40" s="39" t="s">
        <v>92</v>
      </c>
      <c r="B40" s="37">
        <v>13339</v>
      </c>
    </row>
    <row r="41" ht="25" customHeight="1" spans="1:2">
      <c r="A41" s="39" t="s">
        <v>93</v>
      </c>
      <c r="B41" s="37">
        <v>1</v>
      </c>
    </row>
    <row r="42" ht="25" customHeight="1" spans="1:2">
      <c r="A42" s="39" t="s">
        <v>94</v>
      </c>
      <c r="B42" s="37">
        <v>18351</v>
      </c>
    </row>
    <row r="43" ht="25" customHeight="1" spans="1:2">
      <c r="A43" s="39" t="s">
        <v>95</v>
      </c>
      <c r="B43" s="37">
        <v>16139</v>
      </c>
    </row>
    <row r="44" ht="25" customHeight="1" spans="1:2">
      <c r="A44" s="39" t="s">
        <v>96</v>
      </c>
      <c r="B44" s="37">
        <v>2212</v>
      </c>
    </row>
    <row r="45" ht="25" customHeight="1" spans="1:2">
      <c r="A45" s="39" t="s">
        <v>97</v>
      </c>
      <c r="B45" s="37">
        <v>25736</v>
      </c>
    </row>
    <row r="46" ht="25" customHeight="1" spans="1:2">
      <c r="A46" s="39" t="s">
        <v>98</v>
      </c>
      <c r="B46" s="37">
        <v>6349</v>
      </c>
    </row>
    <row r="47" ht="25" customHeight="1" spans="1:2">
      <c r="A47" s="39" t="s">
        <v>99</v>
      </c>
      <c r="B47" s="37">
        <v>4809</v>
      </c>
    </row>
    <row r="48" ht="25" customHeight="1" spans="1:2">
      <c r="A48" s="39" t="s">
        <v>100</v>
      </c>
      <c r="B48" s="37">
        <v>14578</v>
      </c>
    </row>
    <row r="49" ht="25" customHeight="1" spans="1:2">
      <c r="A49" s="39" t="s">
        <v>101</v>
      </c>
      <c r="B49" s="37">
        <v>715</v>
      </c>
    </row>
    <row r="50" ht="25" customHeight="1" spans="1:2">
      <c r="A50" s="39" t="s">
        <v>102</v>
      </c>
      <c r="B50" s="37">
        <v>120</v>
      </c>
    </row>
    <row r="51" ht="25" customHeight="1" spans="1:2">
      <c r="A51" s="39" t="s">
        <v>103</v>
      </c>
      <c r="B51" s="37">
        <v>0</v>
      </c>
    </row>
    <row r="52" ht="25" customHeight="1" spans="1:2">
      <c r="A52" s="39" t="s">
        <v>104</v>
      </c>
      <c r="B52" s="37">
        <v>0</v>
      </c>
    </row>
    <row r="53" ht="25" customHeight="1" spans="1:2">
      <c r="A53" s="39" t="s">
        <v>105</v>
      </c>
      <c r="B53" s="37">
        <v>595</v>
      </c>
    </row>
    <row r="54" ht="25" customHeight="1" spans="1:2">
      <c r="A54" s="39" t="s">
        <v>106</v>
      </c>
      <c r="B54" s="37">
        <v>45827</v>
      </c>
    </row>
    <row r="55" ht="25" customHeight="1" spans="1:2">
      <c r="A55" s="39" t="s">
        <v>107</v>
      </c>
      <c r="B55" s="37">
        <v>14382</v>
      </c>
    </row>
    <row r="56" ht="25" customHeight="1" spans="1:2">
      <c r="A56" s="39" t="s">
        <v>108</v>
      </c>
      <c r="B56" s="37">
        <v>218</v>
      </c>
    </row>
    <row r="57" ht="25" customHeight="1" spans="1:2">
      <c r="A57" s="39" t="s">
        <v>109</v>
      </c>
      <c r="B57" s="37">
        <v>25799</v>
      </c>
    </row>
    <row r="58" ht="25" customHeight="1" spans="1:2">
      <c r="A58" s="39" t="s">
        <v>110</v>
      </c>
      <c r="B58" s="37">
        <v>1195</v>
      </c>
    </row>
    <row r="59" ht="25" customHeight="1" spans="1:2">
      <c r="A59" s="39" t="s">
        <v>111</v>
      </c>
      <c r="B59" s="37">
        <v>4233</v>
      </c>
    </row>
    <row r="60" ht="25" customHeight="1" spans="1:2">
      <c r="A60" s="39" t="s">
        <v>112</v>
      </c>
      <c r="B60" s="37">
        <v>22456</v>
      </c>
    </row>
    <row r="61" ht="25" customHeight="1" spans="1:2">
      <c r="A61" s="39" t="s">
        <v>113</v>
      </c>
      <c r="B61" s="37">
        <v>22456</v>
      </c>
    </row>
    <row r="62" ht="25" customHeight="1" spans="1:2">
      <c r="A62" s="39" t="s">
        <v>114</v>
      </c>
      <c r="B62" s="37">
        <v>0</v>
      </c>
    </row>
    <row r="63" ht="25" customHeight="1" spans="1:2">
      <c r="A63" s="39" t="s">
        <v>115</v>
      </c>
      <c r="B63" s="37">
        <v>6233</v>
      </c>
    </row>
    <row r="64" ht="25" customHeight="1" spans="1:2">
      <c r="A64" s="39" t="s">
        <v>116</v>
      </c>
      <c r="B64" s="37">
        <v>6225</v>
      </c>
    </row>
    <row r="65" ht="25" customHeight="1" spans="1:2">
      <c r="A65" s="39" t="s">
        <v>117</v>
      </c>
      <c r="B65" s="37">
        <v>0</v>
      </c>
    </row>
    <row r="66" ht="25" customHeight="1" spans="1:2">
      <c r="A66" s="39" t="s">
        <v>118</v>
      </c>
      <c r="B66" s="37">
        <v>8</v>
      </c>
    </row>
    <row r="67" ht="25" customHeight="1" spans="1:2">
      <c r="A67" s="39" t="s">
        <v>119</v>
      </c>
      <c r="B67" s="37">
        <v>0</v>
      </c>
    </row>
    <row r="68" ht="25" customHeight="1" spans="1:2">
      <c r="A68" s="39" t="s">
        <v>120</v>
      </c>
      <c r="B68" s="37">
        <v>0</v>
      </c>
    </row>
    <row r="69" ht="25" customHeight="1" spans="1:2">
      <c r="A69" s="39" t="s">
        <v>121</v>
      </c>
      <c r="B69" s="37">
        <v>0</v>
      </c>
    </row>
    <row r="70" ht="25" customHeight="1" spans="1:2">
      <c r="A70" s="39" t="s">
        <v>122</v>
      </c>
      <c r="B70" s="37">
        <v>0</v>
      </c>
    </row>
    <row r="71" ht="25" customHeight="1" spans="1:2">
      <c r="A71" s="39" t="s">
        <v>123</v>
      </c>
      <c r="B71" s="37">
        <v>0</v>
      </c>
    </row>
    <row r="72" ht="22.4" customHeight="1" spans="1:2">
      <c r="A72" s="39" t="s">
        <v>124</v>
      </c>
      <c r="B72" s="37">
        <v>0</v>
      </c>
    </row>
    <row r="73" ht="22.4" customHeight="1" spans="1:2">
      <c r="A73" s="39" t="s">
        <v>125</v>
      </c>
      <c r="B73" s="37">
        <v>0</v>
      </c>
    </row>
  </sheetData>
  <mergeCells count="5">
    <mergeCell ref="A1:B1"/>
    <mergeCell ref="A2:B2"/>
    <mergeCell ref="A3:B3"/>
    <mergeCell ref="A4:A5"/>
    <mergeCell ref="B4:B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4"/>
  <sheetViews>
    <sheetView workbookViewId="0">
      <selection activeCell="B6" sqref="B6"/>
    </sheetView>
  </sheetViews>
  <sheetFormatPr defaultColWidth="9" defaultRowHeight="14.4" outlineLevelCol="1"/>
  <cols>
    <col min="1" max="1" width="37.3333333333333" style="33" customWidth="1"/>
    <col min="2" max="2" width="41.6666666666667" style="33" customWidth="1"/>
    <col min="3" max="16384" width="9" style="33"/>
  </cols>
  <sheetData>
    <row r="1" ht="20.4" spans="1:2">
      <c r="A1" s="97" t="s">
        <v>126</v>
      </c>
      <c r="B1" s="97"/>
    </row>
    <row r="2" spans="1:2">
      <c r="A2" s="98"/>
      <c r="B2" s="98"/>
    </row>
    <row r="3" ht="15.6" spans="1:2">
      <c r="A3" s="99" t="s">
        <v>127</v>
      </c>
      <c r="B3" s="100" t="s">
        <v>128</v>
      </c>
    </row>
    <row r="4" s="96" customFormat="1" ht="20.15" customHeight="1" spans="1:2">
      <c r="A4" s="101" t="s">
        <v>63</v>
      </c>
      <c r="B4" s="102" t="s">
        <v>5</v>
      </c>
    </row>
    <row r="5" s="96" customFormat="1" ht="20.15" customHeight="1" spans="1:2">
      <c r="A5" s="101"/>
      <c r="B5" s="103"/>
    </row>
    <row r="6" ht="25" customHeight="1" spans="1:2">
      <c r="A6" s="104" t="s">
        <v>64</v>
      </c>
      <c r="B6" s="46">
        <f>SUM(B7,B12,B23,B31,B38,B42,B45,B49,B54,B60,B69)</f>
        <v>105199</v>
      </c>
    </row>
    <row r="7" ht="25" customHeight="1" spans="1:2">
      <c r="A7" s="105" t="s">
        <v>65</v>
      </c>
      <c r="B7" s="37">
        <f t="shared" ref="B7" si="0">SUM(B8:B11)</f>
        <v>23084</v>
      </c>
    </row>
    <row r="8" ht="25" customHeight="1" spans="1:2">
      <c r="A8" s="45" t="s">
        <v>66</v>
      </c>
      <c r="B8" s="37">
        <v>15650</v>
      </c>
    </row>
    <row r="9" ht="25" customHeight="1" spans="1:2">
      <c r="A9" s="45" t="s">
        <v>67</v>
      </c>
      <c r="B9" s="37">
        <v>3846</v>
      </c>
    </row>
    <row r="10" ht="25" customHeight="1" spans="1:2">
      <c r="A10" s="45" t="s">
        <v>68</v>
      </c>
      <c r="B10" s="37">
        <v>1494</v>
      </c>
    </row>
    <row r="11" ht="25" customHeight="1" spans="1:2">
      <c r="A11" s="45" t="s">
        <v>69</v>
      </c>
      <c r="B11" s="37">
        <v>2094</v>
      </c>
    </row>
    <row r="12" ht="25" customHeight="1" spans="1:2">
      <c r="A12" s="105" t="s">
        <v>70</v>
      </c>
      <c r="B12" s="37">
        <f t="shared" ref="B12" si="1">SUM(B13:B22)</f>
        <v>12552</v>
      </c>
    </row>
    <row r="13" ht="25" customHeight="1" spans="1:2">
      <c r="A13" s="45" t="s">
        <v>71</v>
      </c>
      <c r="B13" s="37">
        <v>5405</v>
      </c>
    </row>
    <row r="14" ht="25" customHeight="1" spans="1:2">
      <c r="A14" s="45" t="s">
        <v>72</v>
      </c>
      <c r="B14" s="37">
        <v>1</v>
      </c>
    </row>
    <row r="15" ht="25" customHeight="1" spans="1:2">
      <c r="A15" s="45" t="s">
        <v>73</v>
      </c>
      <c r="B15" s="37">
        <v>5</v>
      </c>
    </row>
    <row r="16" ht="25" customHeight="1" spans="1:2">
      <c r="A16" s="45" t="s">
        <v>74</v>
      </c>
      <c r="B16" s="37">
        <v>200</v>
      </c>
    </row>
    <row r="17" ht="25" customHeight="1" spans="1:2">
      <c r="A17" s="45" t="s">
        <v>75</v>
      </c>
      <c r="B17" s="37">
        <v>3388</v>
      </c>
    </row>
    <row r="18" ht="25" customHeight="1" spans="1:2">
      <c r="A18" s="45" t="s">
        <v>76</v>
      </c>
      <c r="B18" s="37">
        <v>0</v>
      </c>
    </row>
    <row r="19" ht="25" customHeight="1" spans="1:2">
      <c r="A19" s="45" t="s">
        <v>77</v>
      </c>
      <c r="B19" s="37">
        <v>0</v>
      </c>
    </row>
    <row r="20" ht="25" customHeight="1" spans="1:2">
      <c r="A20" s="45" t="s">
        <v>78</v>
      </c>
      <c r="B20" s="37">
        <v>343</v>
      </c>
    </row>
    <row r="21" ht="25" customHeight="1" spans="1:2">
      <c r="A21" s="45" t="s">
        <v>79</v>
      </c>
      <c r="B21" s="37">
        <v>904</v>
      </c>
    </row>
    <row r="22" ht="25" customHeight="1" spans="1:2">
      <c r="A22" s="45" t="s">
        <v>80</v>
      </c>
      <c r="B22" s="37">
        <v>2306</v>
      </c>
    </row>
    <row r="23" ht="25" customHeight="1" spans="1:2">
      <c r="A23" s="105" t="s">
        <v>81</v>
      </c>
      <c r="B23" s="37">
        <f t="shared" ref="B23" si="2">SUM(B24:B30)</f>
        <v>101</v>
      </c>
    </row>
    <row r="24" ht="25" customHeight="1" spans="1:2">
      <c r="A24" s="45" t="s">
        <v>82</v>
      </c>
      <c r="B24" s="37">
        <v>0</v>
      </c>
    </row>
    <row r="25" ht="25" customHeight="1" spans="1:2">
      <c r="A25" s="45" t="s">
        <v>83</v>
      </c>
      <c r="B25" s="37">
        <v>0</v>
      </c>
    </row>
    <row r="26" ht="25" customHeight="1" spans="1:2">
      <c r="A26" s="45" t="s">
        <v>84</v>
      </c>
      <c r="B26" s="37">
        <v>0</v>
      </c>
    </row>
    <row r="27" ht="25" customHeight="1" spans="1:2">
      <c r="A27" s="45" t="s">
        <v>85</v>
      </c>
      <c r="B27" s="37">
        <v>0</v>
      </c>
    </row>
    <row r="28" ht="25" customHeight="1" spans="1:2">
      <c r="A28" s="45" t="s">
        <v>86</v>
      </c>
      <c r="B28" s="37">
        <v>101</v>
      </c>
    </row>
    <row r="29" ht="25" customHeight="1" spans="1:2">
      <c r="A29" s="45" t="s">
        <v>87</v>
      </c>
      <c r="B29" s="37">
        <v>0</v>
      </c>
    </row>
    <row r="30" ht="25" customHeight="1" spans="1:2">
      <c r="A30" s="45" t="s">
        <v>88</v>
      </c>
      <c r="B30" s="37">
        <v>0</v>
      </c>
    </row>
    <row r="31" ht="25" customHeight="1" spans="1:2">
      <c r="A31" s="105" t="s">
        <v>89</v>
      </c>
      <c r="B31" s="37">
        <f t="shared" ref="B31" si="3">SUM(B32:B37)</f>
        <v>0</v>
      </c>
    </row>
    <row r="32" ht="25" customHeight="1" spans="1:2">
      <c r="A32" s="45" t="s">
        <v>82</v>
      </c>
      <c r="B32" s="37">
        <v>0</v>
      </c>
    </row>
    <row r="33" ht="25" customHeight="1" spans="1:2">
      <c r="A33" s="45" t="s">
        <v>83</v>
      </c>
      <c r="B33" s="37">
        <v>0</v>
      </c>
    </row>
    <row r="34" ht="25" customHeight="1" spans="1:2">
      <c r="A34" s="45" t="s">
        <v>84</v>
      </c>
      <c r="B34" s="37">
        <v>0</v>
      </c>
    </row>
    <row r="35" ht="25" customHeight="1" spans="1:2">
      <c r="A35" s="45" t="s">
        <v>86</v>
      </c>
      <c r="B35" s="37">
        <v>0</v>
      </c>
    </row>
    <row r="36" ht="25" customHeight="1" spans="1:2">
      <c r="A36" s="45" t="s">
        <v>87</v>
      </c>
      <c r="B36" s="37">
        <v>0</v>
      </c>
    </row>
    <row r="37" ht="25" customHeight="1" spans="1:2">
      <c r="A37" s="45" t="s">
        <v>88</v>
      </c>
      <c r="B37" s="37">
        <v>0</v>
      </c>
    </row>
    <row r="38" ht="25" customHeight="1" spans="1:2">
      <c r="A38" s="105" t="s">
        <v>90</v>
      </c>
      <c r="B38" s="37">
        <f t="shared" ref="B38" si="4">SUM(B39:B41)</f>
        <v>64104</v>
      </c>
    </row>
    <row r="39" ht="25" customHeight="1" spans="1:2">
      <c r="A39" s="45" t="s">
        <v>91</v>
      </c>
      <c r="B39" s="37">
        <v>60578</v>
      </c>
    </row>
    <row r="40" ht="25" customHeight="1" spans="1:2">
      <c r="A40" s="45" t="s">
        <v>92</v>
      </c>
      <c r="B40" s="37">
        <v>3526</v>
      </c>
    </row>
    <row r="41" ht="25" customHeight="1" spans="1:2">
      <c r="A41" s="45" t="s">
        <v>93</v>
      </c>
      <c r="B41" s="37">
        <v>0</v>
      </c>
    </row>
    <row r="42" ht="25" customHeight="1" spans="1:2">
      <c r="A42" s="105" t="s">
        <v>94</v>
      </c>
      <c r="B42" s="37">
        <f t="shared" ref="B42" si="5">SUM(B43:B44)</f>
        <v>0</v>
      </c>
    </row>
    <row r="43" ht="25" customHeight="1" spans="1:2">
      <c r="A43" s="45" t="s">
        <v>95</v>
      </c>
      <c r="B43" s="37">
        <v>0</v>
      </c>
    </row>
    <row r="44" ht="25" customHeight="1" spans="1:2">
      <c r="A44" s="45" t="s">
        <v>96</v>
      </c>
      <c r="B44" s="37">
        <v>0</v>
      </c>
    </row>
    <row r="45" ht="25" customHeight="1" spans="1:2">
      <c r="A45" s="105" t="s">
        <v>97</v>
      </c>
      <c r="B45" s="37">
        <f t="shared" ref="B45" si="6">SUM(B46:B48)</f>
        <v>0</v>
      </c>
    </row>
    <row r="46" ht="25" customHeight="1" spans="1:2">
      <c r="A46" s="45" t="s">
        <v>98</v>
      </c>
      <c r="B46" s="37">
        <v>0</v>
      </c>
    </row>
    <row r="47" ht="25" customHeight="1" spans="1:2">
      <c r="A47" s="45" t="s">
        <v>99</v>
      </c>
      <c r="B47" s="37">
        <v>0</v>
      </c>
    </row>
    <row r="48" ht="25" customHeight="1" spans="1:2">
      <c r="A48" s="45" t="s">
        <v>100</v>
      </c>
      <c r="B48" s="37">
        <v>0</v>
      </c>
    </row>
    <row r="49" ht="25" customHeight="1" spans="1:2">
      <c r="A49" s="105" t="s">
        <v>101</v>
      </c>
      <c r="B49" s="37">
        <f t="shared" ref="B49" si="7">SUM(B50:B53)</f>
        <v>0</v>
      </c>
    </row>
    <row r="50" ht="25" customHeight="1" spans="1:2">
      <c r="A50" s="45" t="s">
        <v>102</v>
      </c>
      <c r="B50" s="37">
        <v>0</v>
      </c>
    </row>
    <row r="51" ht="25" customHeight="1" spans="1:2">
      <c r="A51" s="45" t="s">
        <v>103</v>
      </c>
      <c r="B51" s="37">
        <v>0</v>
      </c>
    </row>
    <row r="52" ht="25" customHeight="1" spans="1:2">
      <c r="A52" s="45" t="s">
        <v>104</v>
      </c>
      <c r="B52" s="37">
        <v>0</v>
      </c>
    </row>
    <row r="53" ht="25" customHeight="1" spans="1:2">
      <c r="A53" s="45" t="s">
        <v>105</v>
      </c>
      <c r="B53" s="37">
        <v>0</v>
      </c>
    </row>
    <row r="54" ht="25" customHeight="1" spans="1:2">
      <c r="A54" s="105" t="s">
        <v>106</v>
      </c>
      <c r="B54" s="37">
        <f t="shared" ref="B54" si="8">SUM(B55:B59)</f>
        <v>5358</v>
      </c>
    </row>
    <row r="55" ht="25" customHeight="1" spans="1:2">
      <c r="A55" s="45" t="s">
        <v>107</v>
      </c>
      <c r="B55" s="37">
        <v>2666</v>
      </c>
    </row>
    <row r="56" ht="25" customHeight="1" spans="1:2">
      <c r="A56" s="45" t="s">
        <v>108</v>
      </c>
      <c r="B56" s="37">
        <v>0</v>
      </c>
    </row>
    <row r="57" ht="25" customHeight="1" spans="1:2">
      <c r="A57" s="45" t="s">
        <v>109</v>
      </c>
      <c r="B57" s="37">
        <v>0</v>
      </c>
    </row>
    <row r="58" ht="25" customHeight="1" spans="1:2">
      <c r="A58" s="45" t="s">
        <v>110</v>
      </c>
      <c r="B58" s="37">
        <v>1195</v>
      </c>
    </row>
    <row r="59" ht="25" customHeight="1" spans="1:2">
      <c r="A59" s="45" t="s">
        <v>111</v>
      </c>
      <c r="B59" s="37">
        <v>1497</v>
      </c>
    </row>
    <row r="60" ht="25" customHeight="1" spans="1:2">
      <c r="A60" s="105" t="s">
        <v>112</v>
      </c>
      <c r="B60" s="106">
        <f t="shared" ref="B60" si="9">SUM(B61:B63)</f>
        <v>0</v>
      </c>
    </row>
    <row r="61" ht="25" customHeight="1" spans="1:2">
      <c r="A61" s="45" t="s">
        <v>113</v>
      </c>
      <c r="B61" s="37">
        <v>0</v>
      </c>
    </row>
    <row r="62" ht="25" customHeight="1" spans="1:2">
      <c r="A62" s="45" t="s">
        <v>129</v>
      </c>
      <c r="B62" s="37">
        <v>0</v>
      </c>
    </row>
    <row r="63" ht="25" customHeight="1" spans="1:2">
      <c r="A63" s="45" t="s">
        <v>114</v>
      </c>
      <c r="B63" s="37">
        <v>0</v>
      </c>
    </row>
    <row r="64" ht="25" customHeight="1" spans="1:2">
      <c r="A64" s="105" t="s">
        <v>115</v>
      </c>
      <c r="B64" s="37">
        <f t="shared" ref="B64" si="10">SUM(B65:B68)</f>
        <v>0</v>
      </c>
    </row>
    <row r="65" ht="25" customHeight="1" spans="1:2">
      <c r="A65" s="45" t="s">
        <v>116</v>
      </c>
      <c r="B65" s="37">
        <v>0</v>
      </c>
    </row>
    <row r="66" ht="25" customHeight="1" spans="1:2">
      <c r="A66" s="45" t="s">
        <v>117</v>
      </c>
      <c r="B66" s="37">
        <v>0</v>
      </c>
    </row>
    <row r="67" ht="25" customHeight="1" spans="1:2">
      <c r="A67" s="45" t="s">
        <v>118</v>
      </c>
      <c r="B67" s="37">
        <v>0</v>
      </c>
    </row>
    <row r="68" ht="25" customHeight="1" spans="1:2">
      <c r="A68" s="45" t="s">
        <v>119</v>
      </c>
      <c r="B68" s="37">
        <v>0</v>
      </c>
    </row>
    <row r="69" ht="25" customHeight="1" spans="1:2">
      <c r="A69" s="105" t="s">
        <v>120</v>
      </c>
      <c r="B69" s="37">
        <f t="shared" ref="B69" si="11">SUM(B70:B74)</f>
        <v>0</v>
      </c>
    </row>
    <row r="70" ht="25" customHeight="1" spans="1:2">
      <c r="A70" s="45" t="s">
        <v>121</v>
      </c>
      <c r="B70" s="37">
        <v>0</v>
      </c>
    </row>
    <row r="71" ht="25" customHeight="1" spans="1:2">
      <c r="A71" s="45" t="s">
        <v>122</v>
      </c>
      <c r="B71" s="37">
        <v>0</v>
      </c>
    </row>
    <row r="72" ht="25" customHeight="1" spans="1:2">
      <c r="A72" s="45" t="s">
        <v>123</v>
      </c>
      <c r="B72" s="37">
        <v>0</v>
      </c>
    </row>
    <row r="73" ht="25" customHeight="1" spans="1:2">
      <c r="A73" s="45" t="s">
        <v>124</v>
      </c>
      <c r="B73" s="37">
        <v>0</v>
      </c>
    </row>
    <row r="74" ht="25" customHeight="1" spans="1:2">
      <c r="A74" s="45" t="s">
        <v>125</v>
      </c>
      <c r="B74" s="37">
        <v>0</v>
      </c>
    </row>
    <row r="75" ht="25" customHeight="1" spans="1:2">
      <c r="A75" s="45" t="s">
        <v>125</v>
      </c>
      <c r="B75" s="37">
        <v>0</v>
      </c>
    </row>
    <row r="76" ht="25" customHeight="1"/>
    <row r="77" ht="25" customHeight="1"/>
    <row r="78" ht="25" customHeight="1"/>
    <row r="79" ht="25" customHeight="1"/>
    <row r="80" ht="25" customHeight="1"/>
    <row r="81" ht="25" customHeight="1"/>
    <row r="82" ht="25" customHeight="1"/>
    <row r="83" ht="25" customHeight="1"/>
    <row r="84" ht="25" customHeight="1"/>
  </sheetData>
  <mergeCells count="3">
    <mergeCell ref="A1:B1"/>
    <mergeCell ref="A4:A5"/>
    <mergeCell ref="B4:B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B51" sqref="B51"/>
    </sheetView>
  </sheetViews>
  <sheetFormatPr defaultColWidth="29.7777777777778" defaultRowHeight="15.6" outlineLevelCol="3"/>
  <cols>
    <col min="1" max="8" width="29.7777777777778" style="54"/>
    <col min="9" max="16384" width="29.7777777777778" style="47"/>
  </cols>
  <sheetData>
    <row r="1" s="54" customFormat="1" ht="22.2" spans="1:4">
      <c r="A1" s="48" t="s">
        <v>130</v>
      </c>
      <c r="B1" s="48"/>
      <c r="C1" s="48"/>
      <c r="D1" s="48"/>
    </row>
    <row r="2" s="54" customFormat="1" spans="1:4">
      <c r="A2" s="49"/>
      <c r="B2" s="49"/>
      <c r="C2" s="49"/>
      <c r="D2" s="49"/>
    </row>
    <row r="3" s="54" customFormat="1" spans="1:4">
      <c r="A3" s="49" t="s">
        <v>1</v>
      </c>
      <c r="B3" s="49"/>
      <c r="C3" s="49"/>
      <c r="D3" s="49"/>
    </row>
    <row r="4" s="54" customFormat="1" ht="25" customHeight="1" spans="1:4">
      <c r="A4" s="50" t="s">
        <v>2</v>
      </c>
      <c r="B4" s="50" t="s">
        <v>5</v>
      </c>
      <c r="C4" s="50" t="s">
        <v>2</v>
      </c>
      <c r="D4" s="50" t="s">
        <v>5</v>
      </c>
    </row>
    <row r="5" s="54" customFormat="1" ht="25" customHeight="1" spans="1:4">
      <c r="A5" s="45" t="s">
        <v>131</v>
      </c>
      <c r="B5" s="37">
        <v>6617</v>
      </c>
      <c r="C5" s="89" t="s">
        <v>132</v>
      </c>
      <c r="D5" s="37">
        <v>0</v>
      </c>
    </row>
    <row r="6" s="54" customFormat="1" ht="25" customHeight="1" spans="1:4">
      <c r="A6" s="45" t="s">
        <v>133</v>
      </c>
      <c r="B6" s="37">
        <v>591</v>
      </c>
      <c r="C6" s="89" t="s">
        <v>134</v>
      </c>
      <c r="D6" s="37">
        <v>0</v>
      </c>
    </row>
    <row r="7" s="54" customFormat="1" ht="25" customHeight="1" spans="1:4">
      <c r="A7" s="45" t="s">
        <v>135</v>
      </c>
      <c r="B7" s="37">
        <v>292</v>
      </c>
      <c r="C7" s="89" t="s">
        <v>136</v>
      </c>
      <c r="D7" s="37">
        <v>72</v>
      </c>
    </row>
    <row r="8" s="54" customFormat="1" ht="25" customHeight="1" spans="1:4">
      <c r="A8" s="45" t="s">
        <v>137</v>
      </c>
      <c r="B8" s="37">
        <v>2080</v>
      </c>
      <c r="C8" s="89" t="s">
        <v>138</v>
      </c>
      <c r="D8" s="37">
        <v>284</v>
      </c>
    </row>
    <row r="9" s="54" customFormat="1" ht="25" customHeight="1" spans="1:4">
      <c r="A9" s="45" t="s">
        <v>139</v>
      </c>
      <c r="B9" s="37">
        <v>2</v>
      </c>
      <c r="C9" s="89" t="s">
        <v>140</v>
      </c>
      <c r="D9" s="37">
        <v>19</v>
      </c>
    </row>
    <row r="10" s="54" customFormat="1" ht="25" customHeight="1" spans="1:4">
      <c r="A10" s="45" t="s">
        <v>141</v>
      </c>
      <c r="B10" s="37">
        <v>3652</v>
      </c>
      <c r="C10" s="89" t="s">
        <v>142</v>
      </c>
      <c r="D10" s="37">
        <v>0</v>
      </c>
    </row>
    <row r="11" s="54" customFormat="1" ht="25" customHeight="1" spans="1:4">
      <c r="A11" s="45" t="s">
        <v>143</v>
      </c>
      <c r="B11" s="37">
        <v>0</v>
      </c>
      <c r="C11" s="89" t="s">
        <v>144</v>
      </c>
      <c r="D11" s="37">
        <v>1734</v>
      </c>
    </row>
    <row r="12" s="54" customFormat="1" ht="25" customHeight="1" spans="1:4">
      <c r="A12" s="45" t="s">
        <v>145</v>
      </c>
      <c r="B12" s="37">
        <v>182121</v>
      </c>
      <c r="C12" s="89" t="s">
        <v>146</v>
      </c>
      <c r="D12" s="37">
        <v>1086</v>
      </c>
    </row>
    <row r="13" s="54" customFormat="1" ht="25" customHeight="1" spans="1:4">
      <c r="A13" s="45" t="s">
        <v>147</v>
      </c>
      <c r="B13" s="37">
        <v>2084</v>
      </c>
      <c r="C13" s="89" t="s">
        <v>148</v>
      </c>
      <c r="D13" s="37">
        <v>2105</v>
      </c>
    </row>
    <row r="14" s="54" customFormat="1" ht="25" customHeight="1" spans="1:4">
      <c r="A14" s="45" t="s">
        <v>149</v>
      </c>
      <c r="B14" s="37">
        <v>52193</v>
      </c>
      <c r="C14" s="89" t="s">
        <v>150</v>
      </c>
      <c r="D14" s="37">
        <v>5309</v>
      </c>
    </row>
    <row r="15" s="54" customFormat="1" ht="25" customHeight="1" spans="1:4">
      <c r="A15" s="45" t="s">
        <v>151</v>
      </c>
      <c r="B15" s="37">
        <v>8550</v>
      </c>
      <c r="C15" s="89" t="s">
        <v>152</v>
      </c>
      <c r="D15" s="37">
        <v>10322</v>
      </c>
    </row>
    <row r="16" s="54" customFormat="1" ht="25" customHeight="1" spans="1:4">
      <c r="A16" s="45" t="s">
        <v>153</v>
      </c>
      <c r="B16" s="37">
        <v>10031</v>
      </c>
      <c r="C16" s="89" t="s">
        <v>154</v>
      </c>
      <c r="D16" s="37">
        <v>0</v>
      </c>
    </row>
    <row r="17" s="54" customFormat="1" ht="25" customHeight="1" spans="1:4">
      <c r="A17" s="45" t="s">
        <v>155</v>
      </c>
      <c r="B17" s="37">
        <v>0</v>
      </c>
      <c r="C17" s="89" t="s">
        <v>156</v>
      </c>
      <c r="D17" s="37">
        <v>1201</v>
      </c>
    </row>
    <row r="18" s="54" customFormat="1" ht="25" customHeight="1" spans="1:4">
      <c r="A18" s="45" t="s">
        <v>157</v>
      </c>
      <c r="B18" s="37">
        <v>1329</v>
      </c>
      <c r="C18" s="89" t="s">
        <v>158</v>
      </c>
      <c r="D18" s="37">
        <v>11</v>
      </c>
    </row>
    <row r="19" s="54" customFormat="1" ht="25" customHeight="1" spans="1:4">
      <c r="A19" s="45" t="s">
        <v>159</v>
      </c>
      <c r="B19" s="37">
        <v>1386</v>
      </c>
      <c r="C19" s="89" t="s">
        <v>160</v>
      </c>
      <c r="D19" s="37">
        <v>0</v>
      </c>
    </row>
    <row r="20" s="54" customFormat="1" ht="25" customHeight="1" spans="1:4">
      <c r="A20" s="45" t="s">
        <v>161</v>
      </c>
      <c r="B20" s="37">
        <v>0</v>
      </c>
      <c r="C20" s="89" t="s">
        <v>162</v>
      </c>
      <c r="D20" s="37">
        <v>0</v>
      </c>
    </row>
    <row r="21" s="54" customFormat="1" ht="25" customHeight="1" spans="1:4">
      <c r="A21" s="45" t="s">
        <v>163</v>
      </c>
      <c r="B21" s="37">
        <v>11116</v>
      </c>
      <c r="C21" s="89" t="s">
        <v>164</v>
      </c>
      <c r="D21" s="37">
        <v>918</v>
      </c>
    </row>
    <row r="22" s="54" customFormat="1" ht="25" customHeight="1" spans="1:4">
      <c r="A22" s="45" t="s">
        <v>165</v>
      </c>
      <c r="B22" s="37">
        <v>0</v>
      </c>
      <c r="C22" s="89" t="s">
        <v>166</v>
      </c>
      <c r="D22" s="37">
        <v>0</v>
      </c>
    </row>
    <row r="23" s="54" customFormat="1" ht="25" customHeight="1" spans="1:4">
      <c r="A23" s="45" t="s">
        <v>167</v>
      </c>
      <c r="B23" s="37">
        <v>0</v>
      </c>
      <c r="C23" s="89" t="s">
        <v>168</v>
      </c>
      <c r="D23" s="37">
        <v>769</v>
      </c>
    </row>
    <row r="24" s="54" customFormat="1" ht="25" customHeight="1" spans="1:4">
      <c r="A24" s="45" t="s">
        <v>169</v>
      </c>
      <c r="B24" s="37">
        <v>0</v>
      </c>
      <c r="C24" s="89" t="s">
        <v>170</v>
      </c>
      <c r="D24" s="37">
        <v>5208</v>
      </c>
    </row>
    <row r="25" s="54" customFormat="1" ht="25" customHeight="1" spans="1:4">
      <c r="A25" s="45" t="s">
        <v>171</v>
      </c>
      <c r="B25" s="37">
        <v>1162</v>
      </c>
      <c r="C25" s="89" t="s">
        <v>172</v>
      </c>
      <c r="D25" s="37">
        <v>9018</v>
      </c>
    </row>
    <row r="26" s="54" customFormat="1" ht="25" customHeight="1" spans="1:4">
      <c r="A26" s="45" t="s">
        <v>173</v>
      </c>
      <c r="B26" s="37">
        <v>0</v>
      </c>
      <c r="C26" s="89" t="s">
        <v>174</v>
      </c>
      <c r="D26" s="37">
        <v>9018</v>
      </c>
    </row>
    <row r="27" s="54" customFormat="1" ht="25" customHeight="1" spans="1:4">
      <c r="A27" s="45" t="s">
        <v>175</v>
      </c>
      <c r="B27" s="37">
        <v>0</v>
      </c>
      <c r="C27" s="89" t="s">
        <v>176</v>
      </c>
      <c r="D27" s="37">
        <v>0</v>
      </c>
    </row>
    <row r="28" s="54" customFormat="1" ht="25" customHeight="1" spans="1:4">
      <c r="A28" s="45" t="s">
        <v>177</v>
      </c>
      <c r="B28" s="37">
        <v>0</v>
      </c>
      <c r="C28" s="89" t="s">
        <v>178</v>
      </c>
      <c r="D28" s="37">
        <v>0</v>
      </c>
    </row>
    <row r="29" s="54" customFormat="1" ht="25" customHeight="1" spans="1:4">
      <c r="A29" s="45" t="s">
        <v>179</v>
      </c>
      <c r="B29" s="37">
        <v>1064</v>
      </c>
      <c r="C29" s="89" t="s">
        <v>180</v>
      </c>
      <c r="D29" s="37">
        <v>0</v>
      </c>
    </row>
    <row r="30" s="54" customFormat="1" ht="25" customHeight="1" spans="1:4">
      <c r="A30" s="45" t="s">
        <v>181</v>
      </c>
      <c r="B30" s="37">
        <v>4545</v>
      </c>
      <c r="C30" s="89" t="s">
        <v>182</v>
      </c>
      <c r="D30" s="37">
        <v>14122</v>
      </c>
    </row>
    <row r="31" s="54" customFormat="1" ht="25" customHeight="1" spans="1:4">
      <c r="A31" s="45" t="s">
        <v>183</v>
      </c>
      <c r="B31" s="37">
        <v>0</v>
      </c>
      <c r="C31" s="89" t="s">
        <v>184</v>
      </c>
      <c r="D31" s="37">
        <v>0</v>
      </c>
    </row>
    <row r="32" s="54" customFormat="1" ht="25" customHeight="1" spans="1:4">
      <c r="A32" s="45" t="s">
        <v>185</v>
      </c>
      <c r="B32" s="37">
        <v>40</v>
      </c>
      <c r="C32" s="89" t="s">
        <v>186</v>
      </c>
      <c r="D32" s="37">
        <v>10000</v>
      </c>
    </row>
    <row r="33" s="54" customFormat="1" ht="25" customHeight="1" spans="1:4">
      <c r="A33" s="45" t="s">
        <v>187</v>
      </c>
      <c r="B33" s="37">
        <v>16427</v>
      </c>
      <c r="C33" s="89" t="s">
        <v>188</v>
      </c>
      <c r="D33" s="37">
        <v>4122</v>
      </c>
    </row>
    <row r="34" s="54" customFormat="1" ht="25" customHeight="1" spans="1:4">
      <c r="A34" s="45" t="s">
        <v>189</v>
      </c>
      <c r="B34" s="37">
        <v>5634</v>
      </c>
      <c r="C34" s="89" t="s">
        <v>190</v>
      </c>
      <c r="D34" s="37">
        <v>0</v>
      </c>
    </row>
    <row r="35" s="54" customFormat="1" ht="25" customHeight="1" spans="1:4">
      <c r="A35" s="45" t="s">
        <v>191</v>
      </c>
      <c r="B35" s="37">
        <v>0</v>
      </c>
      <c r="C35" s="89" t="s">
        <v>192</v>
      </c>
      <c r="D35" s="37">
        <v>0</v>
      </c>
    </row>
    <row r="36" s="54" customFormat="1" ht="25" customHeight="1" spans="1:4">
      <c r="A36" s="45" t="s">
        <v>193</v>
      </c>
      <c r="B36" s="37">
        <v>0</v>
      </c>
      <c r="C36" s="89" t="s">
        <v>194</v>
      </c>
      <c r="D36" s="37">
        <v>0</v>
      </c>
    </row>
    <row r="37" s="54" customFormat="1" ht="25" customHeight="1" spans="1:4">
      <c r="A37" s="45" t="s">
        <v>195</v>
      </c>
      <c r="B37" s="37">
        <v>49377</v>
      </c>
      <c r="C37" s="89" t="s">
        <v>196</v>
      </c>
      <c r="D37" s="37">
        <v>0</v>
      </c>
    </row>
    <row r="38" s="54" customFormat="1" ht="25" customHeight="1" spans="1:4">
      <c r="A38" s="45" t="s">
        <v>197</v>
      </c>
      <c r="B38" s="37">
        <v>5605</v>
      </c>
      <c r="C38" s="89" t="s">
        <v>198</v>
      </c>
      <c r="D38" s="37">
        <v>0</v>
      </c>
    </row>
    <row r="39" s="54" customFormat="1" ht="25" customHeight="1" spans="1:4">
      <c r="A39" s="45" t="s">
        <v>199</v>
      </c>
      <c r="B39" s="37">
        <v>0</v>
      </c>
      <c r="C39" s="89" t="s">
        <v>200</v>
      </c>
      <c r="D39" s="37">
        <v>22565</v>
      </c>
    </row>
    <row r="40" s="54" customFormat="1" ht="25" customHeight="1" spans="1:4">
      <c r="A40" s="45" t="s">
        <v>201</v>
      </c>
      <c r="B40" s="37">
        <v>0</v>
      </c>
      <c r="C40" s="89" t="s">
        <v>202</v>
      </c>
      <c r="D40" s="37">
        <v>8958</v>
      </c>
    </row>
    <row r="41" s="54" customFormat="1" ht="25" customHeight="1" spans="1:4">
      <c r="A41" s="45" t="s">
        <v>203</v>
      </c>
      <c r="B41" s="37">
        <v>0</v>
      </c>
      <c r="C41" s="90" t="s">
        <v>204</v>
      </c>
      <c r="D41" s="44">
        <v>13607</v>
      </c>
    </row>
    <row r="42" s="54" customFormat="1" ht="25" customHeight="1" spans="1:4">
      <c r="A42" s="45" t="s">
        <v>205</v>
      </c>
      <c r="B42" s="91">
        <v>0</v>
      </c>
      <c r="C42" s="45" t="s">
        <v>206</v>
      </c>
      <c r="D42" s="37">
        <v>2119</v>
      </c>
    </row>
    <row r="43" s="54" customFormat="1" ht="25" customHeight="1" spans="1:4">
      <c r="A43" s="45" t="s">
        <v>207</v>
      </c>
      <c r="B43" s="91">
        <v>434</v>
      </c>
      <c r="C43" s="45" t="s">
        <v>208</v>
      </c>
      <c r="D43" s="37">
        <v>2119</v>
      </c>
    </row>
    <row r="44" s="54" customFormat="1" ht="25" customHeight="1" spans="1:4">
      <c r="A44" s="45" t="s">
        <v>209</v>
      </c>
      <c r="B44" s="91">
        <v>0</v>
      </c>
      <c r="C44" s="45" t="s">
        <v>210</v>
      </c>
      <c r="D44" s="37">
        <v>0</v>
      </c>
    </row>
    <row r="45" s="54" customFormat="1" ht="25" customHeight="1" spans="1:4">
      <c r="A45" s="45" t="s">
        <v>211</v>
      </c>
      <c r="B45" s="91">
        <v>20</v>
      </c>
      <c r="C45" s="45" t="s">
        <v>212</v>
      </c>
      <c r="D45" s="37">
        <v>0</v>
      </c>
    </row>
    <row r="46" s="54" customFormat="1" ht="25" customHeight="1" spans="1:4">
      <c r="A46" s="45" t="s">
        <v>213</v>
      </c>
      <c r="B46" s="92">
        <v>0</v>
      </c>
      <c r="C46" s="45" t="s">
        <v>214</v>
      </c>
      <c r="D46" s="37">
        <v>0</v>
      </c>
    </row>
    <row r="47" s="54" customFormat="1" spans="1:4">
      <c r="A47" s="72" t="s">
        <v>215</v>
      </c>
      <c r="B47" s="44">
        <v>3300</v>
      </c>
      <c r="C47" s="93" t="s">
        <v>216</v>
      </c>
      <c r="D47" s="46">
        <v>0</v>
      </c>
    </row>
    <row r="48" ht="14.4" spans="1:4">
      <c r="A48" s="89" t="s">
        <v>217</v>
      </c>
      <c r="B48" s="44">
        <v>960</v>
      </c>
      <c r="C48" s="89" t="s">
        <v>218</v>
      </c>
      <c r="D48" s="46">
        <v>0</v>
      </c>
    </row>
    <row r="49" ht="14.4" spans="1:4">
      <c r="A49" s="94" t="s">
        <v>219</v>
      </c>
      <c r="B49" s="44">
        <v>6024</v>
      </c>
      <c r="C49" s="89" t="s">
        <v>220</v>
      </c>
      <c r="D49" s="46">
        <v>0</v>
      </c>
    </row>
    <row r="50" ht="14.4" spans="1:4">
      <c r="A50" s="89" t="s">
        <v>221</v>
      </c>
      <c r="B50" s="44">
        <v>840</v>
      </c>
      <c r="C50" s="89" t="s">
        <v>222</v>
      </c>
      <c r="D50" s="46">
        <v>0</v>
      </c>
    </row>
    <row r="51" ht="14.4" spans="1:4">
      <c r="A51" s="89" t="s">
        <v>223</v>
      </c>
      <c r="B51" s="44">
        <v>29142</v>
      </c>
      <c r="C51" s="89" t="s">
        <v>224</v>
      </c>
      <c r="D51" s="46">
        <v>0</v>
      </c>
    </row>
    <row r="52" spans="1:4">
      <c r="A52" s="89" t="s">
        <v>225</v>
      </c>
      <c r="B52" s="37">
        <v>104</v>
      </c>
      <c r="C52" s="95"/>
      <c r="D52" s="46"/>
    </row>
  </sheetData>
  <mergeCells count="3">
    <mergeCell ref="A1:D1"/>
    <mergeCell ref="A2:D2"/>
    <mergeCell ref="A3:D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C8" sqref="C8"/>
    </sheetView>
  </sheetViews>
  <sheetFormatPr defaultColWidth="9" defaultRowHeight="15.6" outlineLevelCol="2"/>
  <cols>
    <col min="1" max="1" width="34.212962962963" style="54" customWidth="1"/>
    <col min="2" max="2" width="36.6666666666667" style="54" customWidth="1"/>
    <col min="3" max="3" width="45.212962962963" style="54" customWidth="1"/>
    <col min="4" max="16384" width="9" style="47"/>
  </cols>
  <sheetData>
    <row r="1" s="54" customFormat="1" ht="27.1" customHeight="1" spans="1:3">
      <c r="A1" s="52" t="s">
        <v>226</v>
      </c>
      <c r="B1" s="52"/>
      <c r="C1" s="52"/>
    </row>
    <row r="2" s="54" customFormat="1" spans="1:3">
      <c r="A2" s="49"/>
      <c r="B2" s="49"/>
      <c r="C2" s="49"/>
    </row>
    <row r="3" s="54" customFormat="1" ht="29.95" customHeight="1" spans="1:3">
      <c r="A3" s="49" t="s">
        <v>1</v>
      </c>
      <c r="B3" s="49"/>
      <c r="C3" s="49"/>
    </row>
    <row r="4" s="54" customFormat="1" ht="29.95" customHeight="1" spans="1:3">
      <c r="A4" s="50" t="s">
        <v>227</v>
      </c>
      <c r="B4" s="50" t="s">
        <v>3</v>
      </c>
      <c r="C4" s="50" t="s">
        <v>5</v>
      </c>
    </row>
    <row r="5" s="54" customFormat="1" ht="29.95" customHeight="1" spans="1:3">
      <c r="A5" s="42" t="s">
        <v>228</v>
      </c>
      <c r="B5" s="37"/>
      <c r="C5" s="37">
        <v>190586</v>
      </c>
    </row>
    <row r="6" s="54" customFormat="1" ht="29.95" customHeight="1" spans="1:3">
      <c r="A6" s="42" t="s">
        <v>229</v>
      </c>
      <c r="B6" s="37">
        <v>201587</v>
      </c>
      <c r="C6" s="37"/>
    </row>
    <row r="7" s="54" customFormat="1" ht="29.95" customHeight="1" spans="1:3">
      <c r="A7" s="42" t="s">
        <v>230</v>
      </c>
      <c r="B7" s="37"/>
      <c r="C7" s="37">
        <v>9018</v>
      </c>
    </row>
    <row r="8" s="54" customFormat="1" ht="29.95" customHeight="1" spans="1:3">
      <c r="A8" s="42" t="s">
        <v>231</v>
      </c>
      <c r="B8" s="37"/>
      <c r="C8" s="37">
        <v>2119</v>
      </c>
    </row>
    <row r="9" s="54" customFormat="1" ht="29.95" customHeight="1" spans="1:3">
      <c r="A9" s="42" t="s">
        <v>232</v>
      </c>
      <c r="B9" s="37"/>
      <c r="C9" s="37">
        <v>197485</v>
      </c>
    </row>
    <row r="10" s="54" customFormat="1"/>
  </sheetData>
  <mergeCells count="3">
    <mergeCell ref="A1:C1"/>
    <mergeCell ref="A2:C2"/>
    <mergeCell ref="A3:C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6" sqref="C6"/>
    </sheetView>
  </sheetViews>
  <sheetFormatPr defaultColWidth="9" defaultRowHeight="14.4" outlineLevelCol="3"/>
  <cols>
    <col min="1" max="1" width="30.4444444444444" customWidth="1"/>
    <col min="2" max="2" width="25.6666666666667" customWidth="1"/>
    <col min="3" max="4" width="22.6666666666667" customWidth="1"/>
  </cols>
  <sheetData>
    <row r="1" ht="22.2" spans="1:4">
      <c r="A1" s="71" t="s">
        <v>233</v>
      </c>
      <c r="B1" s="71"/>
      <c r="C1" s="71"/>
      <c r="D1" s="71"/>
    </row>
    <row r="2" spans="1:4">
      <c r="A2" s="69"/>
      <c r="B2" s="69"/>
      <c r="C2" s="69"/>
      <c r="D2" s="69"/>
    </row>
    <row r="3" spans="1:4">
      <c r="A3" s="69" t="s">
        <v>1</v>
      </c>
      <c r="B3" s="69"/>
      <c r="C3" s="69"/>
      <c r="D3" s="69"/>
    </row>
    <row r="4" ht="29.95" customHeight="1" spans="1:4">
      <c r="A4" s="85" t="s">
        <v>2</v>
      </c>
      <c r="B4" s="85" t="s">
        <v>3</v>
      </c>
      <c r="C4" s="85" t="s">
        <v>4</v>
      </c>
      <c r="D4" s="85" t="s">
        <v>5</v>
      </c>
    </row>
    <row r="5" ht="29.95" customHeight="1" spans="1:4">
      <c r="A5" s="86" t="s">
        <v>234</v>
      </c>
      <c r="B5" s="87">
        <v>19000</v>
      </c>
      <c r="C5" s="87">
        <v>35000</v>
      </c>
      <c r="D5" s="87">
        <v>36918</v>
      </c>
    </row>
    <row r="6" ht="29.95" customHeight="1" spans="1:4">
      <c r="A6" s="86" t="s">
        <v>235</v>
      </c>
      <c r="B6" s="87">
        <v>800</v>
      </c>
      <c r="C6" s="87">
        <v>800</v>
      </c>
      <c r="D6" s="87">
        <v>1110</v>
      </c>
    </row>
    <row r="7" ht="29.95" customHeight="1" spans="1:4">
      <c r="A7" s="86" t="s">
        <v>236</v>
      </c>
      <c r="B7" s="87">
        <v>1200</v>
      </c>
      <c r="C7" s="87">
        <v>1200</v>
      </c>
      <c r="D7" s="87">
        <v>632</v>
      </c>
    </row>
    <row r="8" ht="29.95" customHeight="1" spans="1:4">
      <c r="A8" s="86"/>
      <c r="B8" s="87"/>
      <c r="C8" s="87"/>
      <c r="D8" s="87"/>
    </row>
    <row r="9" ht="29.95" customHeight="1" spans="1:4">
      <c r="A9" s="86"/>
      <c r="B9" s="87"/>
      <c r="C9" s="87"/>
      <c r="D9" s="87"/>
    </row>
    <row r="10" ht="29.95" customHeight="1" spans="1:4">
      <c r="A10" s="86"/>
      <c r="B10" s="87"/>
      <c r="C10" s="87"/>
      <c r="D10" s="87"/>
    </row>
    <row r="11" ht="29.95" customHeight="1" spans="1:4">
      <c r="A11" s="86"/>
      <c r="B11" s="87"/>
      <c r="C11" s="87"/>
      <c r="D11" s="87"/>
    </row>
    <row r="12" ht="29.95" customHeight="1" spans="1:4">
      <c r="A12" s="85" t="s">
        <v>29</v>
      </c>
      <c r="B12" s="87">
        <f>SUM(B5:B11)</f>
        <v>21000</v>
      </c>
      <c r="C12" s="87">
        <f>SUM(C5:C11)</f>
        <v>37000</v>
      </c>
      <c r="D12" s="87">
        <f>SUM(D5:D11)</f>
        <v>38660</v>
      </c>
    </row>
    <row r="13" spans="2:2">
      <c r="B13" s="88"/>
    </row>
  </sheetData>
  <mergeCells count="3">
    <mergeCell ref="A1:D1"/>
    <mergeCell ref="A2:D2"/>
    <mergeCell ref="A3:D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2006-09-13T11:21:00Z</dcterms:created>
  <dcterms:modified xsi:type="dcterms:W3CDTF">2023-09-15T02:33:19Z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219EF5797C6D4CF9B78B2015DF8C4C05_12</vt:lpwstr>
  </property>
  <property fmtid="{D5CDD505-2E9C-101B-9397-08002B2CF9AE}" pid="3" name="KSOProductBuildVer">
    <vt:lpwstr>2052-11.1.0.12970</vt:lpwstr>
  </property>
</Properties>
</file>