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activeTab="25"/>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s>
  <externalReferences>
    <externalReference r:id="rId27"/>
  </externalReferences>
  <calcPr calcId="125725"/>
</workbook>
</file>

<file path=xl/calcChain.xml><?xml version="1.0" encoding="utf-8"?>
<calcChain xmlns="http://schemas.openxmlformats.org/spreadsheetml/2006/main">
  <c r="B270" i="24"/>
  <c r="B257"/>
  <c r="B239"/>
  <c r="B238" s="1"/>
  <c r="B221"/>
  <c r="B220" s="1"/>
  <c r="B208"/>
  <c r="B198"/>
  <c r="B194"/>
  <c r="B190"/>
  <c r="B189" s="1"/>
  <c r="B185"/>
  <c r="B184" s="1"/>
  <c r="B180"/>
  <c r="B176"/>
  <c r="B173"/>
  <c r="B164"/>
  <c r="B157"/>
  <c r="B148"/>
  <c r="B143"/>
  <c r="B138"/>
  <c r="B132" s="1"/>
  <c r="B133"/>
  <c r="B127"/>
  <c r="B124"/>
  <c r="B119"/>
  <c r="B114"/>
  <c r="B109"/>
  <c r="B108" s="1"/>
  <c r="B99"/>
  <c r="B96"/>
  <c r="B90"/>
  <c r="B86"/>
  <c r="B82"/>
  <c r="B78"/>
  <c r="B72"/>
  <c r="B67"/>
  <c r="B54"/>
  <c r="B48"/>
  <c r="B42" s="1"/>
  <c r="B43"/>
  <c r="B39"/>
  <c r="B35"/>
  <c r="B31"/>
  <c r="B27"/>
  <c r="B21"/>
  <c r="B15"/>
  <c r="B7"/>
  <c r="B6" s="1"/>
  <c r="B1324" i="23"/>
  <c r="B1319"/>
  <c r="B1316" s="1"/>
  <c r="B1314"/>
  <c r="B1313" s="1"/>
  <c r="B1311"/>
  <c r="B1307"/>
  <c r="B1303"/>
  <c r="B1290"/>
  <c r="B1282"/>
  <c r="B1276"/>
  <c r="B1270"/>
  <c r="B1258"/>
  <c r="B1244"/>
  <c r="B1238"/>
  <c r="B1232"/>
  <c r="B1214"/>
  <c r="B1209"/>
  <c r="B1205"/>
  <c r="B1194"/>
  <c r="B1191"/>
  <c r="B1176"/>
  <c r="B1149"/>
  <c r="B1138"/>
  <c r="B1135"/>
  <c r="B1132"/>
  <c r="B1126"/>
  <c r="B1116"/>
  <c r="B1109"/>
  <c r="B1105"/>
  <c r="B1099"/>
  <c r="B1089"/>
  <c r="B1082"/>
  <c r="B1074"/>
  <c r="B1067"/>
  <c r="B1056"/>
  <c r="B1051"/>
  <c r="B1035"/>
  <c r="B1025"/>
  <c r="B1021"/>
  <c r="B1016"/>
  <c r="B1009"/>
  <c r="B1004"/>
  <c r="B994"/>
  <c r="B984"/>
  <c r="B961"/>
  <c r="B957"/>
  <c r="B954"/>
  <c r="B947"/>
  <c r="B940"/>
  <c r="B929"/>
  <c r="B901"/>
  <c r="B876"/>
  <c r="B850"/>
  <c r="B847"/>
  <c r="B845"/>
  <c r="B843"/>
  <c r="B840"/>
  <c r="B838"/>
  <c r="B827"/>
  <c r="B826" s="1"/>
  <c r="B824"/>
  <c r="B809"/>
  <c r="B807"/>
  <c r="B805"/>
  <c r="B799"/>
  <c r="B797"/>
  <c r="B795"/>
  <c r="B792"/>
  <c r="B789"/>
  <c r="B783"/>
  <c r="B776"/>
  <c r="B771"/>
  <c r="B762"/>
  <c r="B758"/>
  <c r="B748"/>
  <c r="B745"/>
  <c r="B743"/>
  <c r="B734"/>
  <c r="B731"/>
  <c r="B727"/>
  <c r="B723"/>
  <c r="B718"/>
  <c r="B714"/>
  <c r="B711"/>
  <c r="B699"/>
  <c r="B695"/>
  <c r="B681"/>
  <c r="B676"/>
  <c r="B673"/>
  <c r="B670"/>
  <c r="B662"/>
  <c r="B658"/>
  <c r="B654"/>
  <c r="B651"/>
  <c r="B648"/>
  <c r="B645"/>
  <c r="B642"/>
  <c r="B639"/>
  <c r="B634"/>
  <c r="B625"/>
  <c r="B617"/>
  <c r="B610"/>
  <c r="B602"/>
  <c r="B592"/>
  <c r="B588"/>
  <c r="B579"/>
  <c r="B577"/>
  <c r="B569"/>
  <c r="B550"/>
  <c r="B545"/>
  <c r="B537"/>
  <c r="B528"/>
  <c r="B517"/>
  <c r="B509"/>
  <c r="B493"/>
  <c r="B487"/>
  <c r="B483"/>
  <c r="B479"/>
  <c r="B472"/>
  <c r="B467"/>
  <c r="B462"/>
  <c r="B457"/>
  <c r="B451"/>
  <c r="B442"/>
  <c r="B437"/>
  <c r="B434"/>
  <c r="B427"/>
  <c r="B421"/>
  <c r="B417"/>
  <c r="B413"/>
  <c r="B409"/>
  <c r="B403"/>
  <c r="B397"/>
  <c r="B390"/>
  <c r="B385"/>
  <c r="B381"/>
  <c r="B375"/>
  <c r="B367"/>
  <c r="B357"/>
  <c r="B347"/>
  <c r="B333"/>
  <c r="B324"/>
  <c r="B316"/>
  <c r="B309"/>
  <c r="B298"/>
  <c r="B295"/>
  <c r="B292"/>
  <c r="B282"/>
  <c r="B280"/>
  <c r="B278"/>
  <c r="B276"/>
  <c r="B273"/>
  <c r="B267"/>
  <c r="B262"/>
  <c r="B260"/>
  <c r="B255"/>
  <c r="B249"/>
  <c r="B246"/>
  <c r="B243"/>
  <c r="B236"/>
  <c r="B232"/>
  <c r="B217"/>
  <c r="B210"/>
  <c r="B204"/>
  <c r="B198"/>
  <c r="B190"/>
  <c r="B183"/>
  <c r="B176"/>
  <c r="B169"/>
  <c r="B162"/>
  <c r="B155"/>
  <c r="B149"/>
  <c r="B141"/>
  <c r="B134"/>
  <c r="B122"/>
  <c r="B111"/>
  <c r="B102"/>
  <c r="B89"/>
  <c r="B80"/>
  <c r="B72"/>
  <c r="B61"/>
  <c r="B50"/>
  <c r="B39"/>
  <c r="B28"/>
  <c r="B19"/>
  <c r="B7"/>
  <c r="B9" i="22"/>
  <c r="B8"/>
  <c r="B7"/>
  <c r="B6"/>
  <c r="B5"/>
  <c r="B12" i="21"/>
  <c r="B11"/>
  <c r="B10"/>
  <c r="B9"/>
  <c r="B8"/>
  <c r="B7"/>
  <c r="B6"/>
  <c r="B5"/>
  <c r="B9" i="20"/>
  <c r="B8"/>
  <c r="B7"/>
  <c r="B6"/>
  <c r="B5"/>
  <c r="B12" i="19"/>
  <c r="B11"/>
  <c r="B10"/>
  <c r="B9"/>
  <c r="B8"/>
  <c r="B7"/>
  <c r="B6"/>
  <c r="B5"/>
  <c r="D30" i="13"/>
  <c r="B26"/>
  <c r="B24"/>
  <c r="D23"/>
  <c r="B23"/>
  <c r="B20"/>
  <c r="D16"/>
  <c r="B16"/>
  <c r="D15"/>
  <c r="B15"/>
  <c r="D14"/>
  <c r="B14"/>
  <c r="D13"/>
  <c r="B13"/>
  <c r="D12"/>
  <c r="B12"/>
  <c r="D11"/>
  <c r="B11"/>
  <c r="D10"/>
  <c r="B10"/>
  <c r="D9"/>
  <c r="B9"/>
  <c r="D8"/>
  <c r="B8"/>
  <c r="D5"/>
  <c r="B5"/>
  <c r="D12" i="9"/>
  <c r="C12"/>
  <c r="B12"/>
  <c r="B67" i="6"/>
  <c r="B62"/>
  <c r="B58"/>
  <c r="B52"/>
  <c r="B49"/>
  <c r="B45"/>
  <c r="B42"/>
  <c r="B38"/>
  <c r="B31"/>
  <c r="B23"/>
  <c r="B12"/>
  <c r="B7"/>
  <c r="B7" i="5"/>
  <c r="B12"/>
  <c r="B23"/>
  <c r="B31"/>
  <c r="B38"/>
  <c r="B42"/>
  <c r="B45"/>
  <c r="B49"/>
  <c r="B52"/>
  <c r="B58"/>
  <c r="B62"/>
  <c r="B67"/>
  <c r="B256" i="24" l="1"/>
  <c r="B193"/>
  <c r="D7" i="13"/>
  <c r="D6" s="1"/>
  <c r="B7"/>
  <c r="B6" s="1"/>
  <c r="B32" s="1"/>
  <c r="B294" i="23"/>
  <c r="B549"/>
  <c r="B1213"/>
  <c r="B1257"/>
  <c r="B492"/>
  <c r="B275"/>
  <c r="B384"/>
  <c r="B747"/>
  <c r="B1024"/>
  <c r="B1148"/>
  <c r="B235"/>
  <c r="B1193"/>
  <c r="B30" i="24"/>
  <c r="B14"/>
  <c r="B53"/>
  <c r="B849" i="23"/>
  <c r="B675"/>
  <c r="B6"/>
  <c r="B436"/>
  <c r="B1108"/>
  <c r="B960"/>
  <c r="B1088"/>
  <c r="B6" i="6"/>
  <c r="B6" i="5"/>
  <c r="D31" i="13" l="1"/>
  <c r="D32" s="1"/>
  <c r="B5" i="23"/>
  <c r="B5" i="24"/>
</calcChain>
</file>

<file path=xl/sharedStrings.xml><?xml version="1.0" encoding="utf-8"?>
<sst xmlns="http://schemas.openxmlformats.org/spreadsheetml/2006/main" count="4125" uniqueCount="2440">
  <si>
    <t>预算科目</t>
  </si>
  <si>
    <t>预算数</t>
  </si>
  <si>
    <t>调整预算数</t>
  </si>
  <si>
    <t>决算数</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</si>
  <si>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</si>
  <si>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</si>
  <si>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</si>
  <si>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</si>
  <si>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</si>
  <si>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</si>
  <si>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</si>
  <si>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</si>
  <si>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</si>
  <si>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</si>
  <si>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</si>
  <si>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</si>
  <si>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</si>
  <si>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</si>
  <si>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</si>
  <si>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</si>
  <si>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</si>
  <si>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</si>
  <si>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</si>
  <si>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</si>
  <si>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</si>
  <si>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</si>
  <si>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其他收入</t>
  </si>
  <si>
    <t>本 年 收 入 合 计</t>
  </si>
  <si>
    <t>单位:万元</t>
  </si>
  <si>
    <t>一、税收收入</t>
    <phoneticPr fontId="5" type="noConversion"/>
  </si>
  <si>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</si>
  <si>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</si>
  <si>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</si>
  <si>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</si>
  <si>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</si>
  <si>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</si>
  <si>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</si>
  <si>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</si>
  <si>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</si>
  <si>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</si>
  <si>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</si>
  <si>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</si>
  <si>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</si>
  <si>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</si>
  <si>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</si>
  <si>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</si>
  <si>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</si>
  <si>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</si>
  <si>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</si>
  <si>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</si>
  <si>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</si>
  <si>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</si>
  <si>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</si>
  <si>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</si>
  <si>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</si>
  <si>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本 年 支 出 合 计</t>
  </si>
  <si>
    <t>2021年度台安县一般公共预算收入决算总表</t>
    <phoneticPr fontId="1" type="noConversion"/>
  </si>
  <si>
    <t>2021年度台安县一般公共预算支出决算总表</t>
    <phoneticPr fontId="1" type="noConversion"/>
  </si>
  <si>
    <t>二十二、其他支出</t>
  </si>
  <si>
    <t>二十三、债务付息支出</t>
  </si>
  <si>
    <t>二十四、债务发行费用支出</t>
  </si>
  <si>
    <t>2021年度台安县本级一般公共预算收入决算表</t>
    <phoneticPr fontId="1" type="noConversion"/>
  </si>
  <si>
    <t>决算数</t>
    <phoneticPr fontId="1" type="noConversion"/>
  </si>
  <si>
    <t>科目名称</t>
  </si>
  <si>
    <t>一般公共预算支出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</si>
  <si>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</si>
  <si>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</si>
  <si>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</si>
  <si>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</si>
  <si>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</si>
  <si>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</si>
  <si>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</si>
  <si>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</si>
  <si>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</si>
  <si>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</si>
  <si>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</si>
  <si>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</si>
  <si>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</si>
  <si>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</si>
  <si>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</si>
  <si>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</si>
  <si>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</si>
  <si>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</si>
  <si>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</si>
  <si>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</si>
  <si>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</si>
  <si>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</si>
  <si>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</si>
  <si>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</si>
  <si>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</si>
  <si>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</si>
  <si>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</si>
  <si>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</si>
  <si>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</si>
  <si>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</si>
  <si>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</si>
  <si>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</si>
  <si>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</si>
  <si>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</si>
  <si>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</si>
  <si>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</si>
  <si>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</si>
  <si>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</si>
  <si>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</si>
  <si>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</si>
  <si>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</si>
  <si>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</si>
  <si>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</si>
  <si>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</si>
  <si>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</si>
  <si>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</si>
  <si>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</si>
  <si>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</si>
  <si>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</si>
  <si>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</si>
  <si>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</si>
  <si>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</si>
  <si>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</si>
  <si>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</si>
  <si>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</si>
  <si>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</si>
  <si>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</si>
  <si>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</si>
  <si>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 xml:space="preserve">  其他支出</t>
  </si>
  <si>
    <t>2021年度台安县一般公共预算支出决算经济分类决算表</t>
    <phoneticPr fontId="5" type="noConversion"/>
  </si>
  <si>
    <t>决算数</t>
    <phoneticPr fontId="1" type="noConversion"/>
  </si>
  <si>
    <t xml:space="preserve">                           （财政拨款）</t>
    <phoneticPr fontId="5" type="noConversion"/>
  </si>
  <si>
    <t>单位：万元</t>
    <phoneticPr fontId="5" type="noConversion"/>
  </si>
  <si>
    <t>2021年台安县一般公共预算(基本)支出决算经济分类表</t>
    <phoneticPr fontId="5" type="noConversion"/>
  </si>
  <si>
    <t>2021年度台安县一般公共预算转移性和债务相关收支决算明细表</t>
  </si>
  <si>
    <t>一、返还性收入</t>
  </si>
  <si>
    <t xml:space="preserve">    其他一般性转移支付收入</t>
  </si>
  <si>
    <t xml:space="preserve">    所得税基数返还收入</t>
  </si>
  <si>
    <t>三、专项转移支付收入</t>
  </si>
  <si>
    <t xml:space="preserve">    成品油税费改革税收返还收入</t>
  </si>
  <si>
    <t>　　一般公共服务</t>
  </si>
  <si>
    <t xml:space="preserve">    增值税税收返还收入</t>
  </si>
  <si>
    <t>　　外交</t>
  </si>
  <si>
    <t xml:space="preserve">    消费税税收返还收入</t>
  </si>
  <si>
    <t>　　国防</t>
  </si>
  <si>
    <t xml:space="preserve">    增值税“五五分享”税收返还收入</t>
  </si>
  <si>
    <t>　　公共安全</t>
  </si>
  <si>
    <t xml:space="preserve">    其他返还性收入</t>
  </si>
  <si>
    <t>　　教育</t>
  </si>
  <si>
    <t>二、一般性转移支付收入</t>
  </si>
  <si>
    <t>　　科学技术</t>
  </si>
  <si>
    <t xml:space="preserve">    体制补助收入</t>
  </si>
  <si>
    <t xml:space="preserve">    文化旅游体育与传媒</t>
  </si>
  <si>
    <t xml:space="preserve">    均衡性转移支付收入</t>
  </si>
  <si>
    <t>　　社会保障和就业</t>
  </si>
  <si>
    <t xml:space="preserve">    县级基本财力保障机制奖补资金收入</t>
  </si>
  <si>
    <t xml:space="preserve">    卫生健康</t>
  </si>
  <si>
    <t xml:space="preserve">    结算补助收入</t>
  </si>
  <si>
    <t>　　节能环保</t>
  </si>
  <si>
    <t xml:space="preserve">    资源枯竭型城市转移支付补助收入</t>
  </si>
  <si>
    <t>　　城乡社区</t>
  </si>
  <si>
    <t xml:space="preserve">    企业事业单位划转补助收入</t>
  </si>
  <si>
    <t>　　农林水</t>
  </si>
  <si>
    <t xml:space="preserve">    产粮(油)大县奖励资金收入</t>
  </si>
  <si>
    <t>　　交通运输</t>
  </si>
  <si>
    <t xml:space="preserve">    重点生态功能区转移支付收入</t>
  </si>
  <si>
    <t>　　资源勘探工业信息等</t>
  </si>
  <si>
    <t xml:space="preserve">    固定数额补助收入</t>
  </si>
  <si>
    <t>　　商业服务业等</t>
  </si>
  <si>
    <t xml:space="preserve">    革命老区转移支付收入</t>
  </si>
  <si>
    <t>　　金融</t>
  </si>
  <si>
    <t xml:space="preserve">    民族地区转移支付收入</t>
  </si>
  <si>
    <t xml:space="preserve">    自然资源海洋气象等</t>
  </si>
  <si>
    <t xml:space="preserve">    边境地区转移支付收入</t>
  </si>
  <si>
    <t>　　住房保障</t>
  </si>
  <si>
    <t xml:space="preserve">    贫困地区转移支付收入</t>
  </si>
  <si>
    <t>　　粮油物资储备</t>
  </si>
  <si>
    <t xml:space="preserve">    一般公共服务共同财政事权转移支付收入  </t>
  </si>
  <si>
    <t xml:space="preserve">    灾害防治及应急管理</t>
  </si>
  <si>
    <t xml:space="preserve">    外交共同财政事权转移支付收入  </t>
  </si>
  <si>
    <t>　　其他收入</t>
  </si>
  <si>
    <t xml:space="preserve">    国防共同财政事权转移支付收入  </t>
  </si>
  <si>
    <t>四、债务(转贷)收入</t>
  </si>
  <si>
    <t xml:space="preserve">    公共安全共同财政事权转移支付收入  </t>
  </si>
  <si>
    <t xml:space="preserve">    地方政府一般债券(转贷)收入</t>
  </si>
  <si>
    <t xml:space="preserve">    教育共同财政事权转移支付收入  </t>
  </si>
  <si>
    <t xml:space="preserve">    地方政府向外国政府借款(转贷)收入</t>
  </si>
  <si>
    <t xml:space="preserve">    科学技术共同财政事权转移支付收入  </t>
  </si>
  <si>
    <t xml:space="preserve">    地方政府向国际组织借款(转贷)收入</t>
  </si>
  <si>
    <t xml:space="preserve">    文化旅游体育与传媒共同财政事权转移支付收入  </t>
  </si>
  <si>
    <t xml:space="preserve">    地方政府其他一般债务(转贷)收入</t>
  </si>
  <si>
    <t xml:space="preserve">    社会保障和就业共同财政事权转移支付收入  </t>
  </si>
  <si>
    <t>五、调入资金</t>
  </si>
  <si>
    <t xml:space="preserve">    医疗卫生共同财政事权转移支付收入  </t>
  </si>
  <si>
    <t xml:space="preserve">    从政府性基金预算调入 </t>
  </si>
  <si>
    <t xml:space="preserve">    节能环保共同财政事权转移支付收入  </t>
  </si>
  <si>
    <t xml:space="preserve">    从国有资本经营预算调入</t>
  </si>
  <si>
    <t xml:space="preserve">    城乡社区共同财政事权转移支付收入  </t>
  </si>
  <si>
    <t xml:space="preserve">    从其他资金调入</t>
  </si>
  <si>
    <t xml:space="preserve">    农林水共同财政事权转移支付收入  </t>
  </si>
  <si>
    <t>六、上解上级支出</t>
  </si>
  <si>
    <t xml:space="preserve">    交通运输共同财政事权转移支付收入  </t>
  </si>
  <si>
    <t>　  体制上解支出</t>
  </si>
  <si>
    <t xml:space="preserve">    资源勘探工业信息等共同财政事权转移支付收入  </t>
  </si>
  <si>
    <t>　  专项上解支出</t>
  </si>
  <si>
    <t xml:space="preserve">    商业服务业等共同财政事权转移支付收入  </t>
  </si>
  <si>
    <t>七、债务还本支出</t>
  </si>
  <si>
    <t xml:space="preserve">    金融共同财政事权转移支付收入  </t>
  </si>
  <si>
    <t xml:space="preserve">    地方政府一般债券还本支出</t>
  </si>
  <si>
    <t xml:space="preserve">    自然资源海洋气象等共同财政事权转移支付收入  </t>
  </si>
  <si>
    <t xml:space="preserve">    地方政府向外国政府借款还本支出</t>
  </si>
  <si>
    <t xml:space="preserve">    住房保障共同财政事权转移支付收入  </t>
  </si>
  <si>
    <t xml:space="preserve">    地方政府向国际组织借款还本支出</t>
  </si>
  <si>
    <t xml:space="preserve">    粮油物资储备共同财政事权转移支付收入  </t>
  </si>
  <si>
    <t xml:space="preserve">    地方政府其他一般债务还本支出</t>
  </si>
  <si>
    <t xml:space="preserve">    灾害防治及应急管理共同财政事权转移支付收入  </t>
  </si>
  <si>
    <t xml:space="preserve">    其他共同财政事权转移支付收入  </t>
  </si>
  <si>
    <t>项目</t>
  </si>
  <si>
    <t>上年末地方政府债务余额</t>
  </si>
  <si>
    <t>本年地方政府债务余额限额</t>
  </si>
  <si>
    <t>本年地方政府债务(转贷)收入</t>
  </si>
  <si>
    <t>本年地方政府债务还本支出</t>
  </si>
  <si>
    <t>年末地方政府债务余额</t>
  </si>
  <si>
    <t>2021年度台安县地方政府一般债务限额余额情况决算表</t>
    <phoneticPr fontId="5" type="noConversion"/>
  </si>
  <si>
    <t>科学技术支出</t>
  </si>
  <si>
    <t>文化旅游体育与传媒支出</t>
  </si>
  <si>
    <t>社会保障和就业支出</t>
  </si>
  <si>
    <t>节能环保支出</t>
  </si>
  <si>
    <t>城乡社区支出</t>
  </si>
  <si>
    <t>农林水支出</t>
  </si>
  <si>
    <t>交通运输支出</t>
  </si>
  <si>
    <t>资源勘探工业信息等支出</t>
  </si>
  <si>
    <t>债务付息支出</t>
  </si>
  <si>
    <t>债务发行费用支出</t>
  </si>
  <si>
    <t>抗疫特别国债安排的支出</t>
  </si>
  <si>
    <t>上级补助收入</t>
  </si>
  <si>
    <t>上解上级支出</t>
  </si>
  <si>
    <t xml:space="preserve">  政府性基金转移支付收入</t>
  </si>
  <si>
    <t xml:space="preserve">    科学技术</t>
  </si>
  <si>
    <t xml:space="preserve">    社会保障和就业</t>
  </si>
  <si>
    <t xml:space="preserve">    节能环保</t>
  </si>
  <si>
    <t xml:space="preserve">    城乡社区</t>
  </si>
  <si>
    <t xml:space="preserve">    农林水</t>
  </si>
  <si>
    <t xml:space="preserve">    交通运输</t>
  </si>
  <si>
    <t xml:space="preserve">    资源勘探工业信息等</t>
  </si>
  <si>
    <t>待偿债置换专项债券上年结余</t>
  </si>
  <si>
    <t>上年结余</t>
  </si>
  <si>
    <t>调出资金</t>
  </si>
  <si>
    <t>债务还本支出</t>
  </si>
  <si>
    <t>省补助计划单列市收入</t>
  </si>
  <si>
    <t>计划单列市上解省支出</t>
  </si>
  <si>
    <t>待偿债置换专项债券结余</t>
  </si>
  <si>
    <t>年终结余</t>
  </si>
  <si>
    <t xml:space="preserve">      城市基础设施配套费收入</t>
    <phoneticPr fontId="5" type="noConversion"/>
  </si>
  <si>
    <t xml:space="preserve">      污水处理费收入</t>
    <phoneticPr fontId="5" type="noConversion"/>
  </si>
  <si>
    <t>2021年度台安县政府性基金预算收入决算总表</t>
    <phoneticPr fontId="5" type="noConversion"/>
  </si>
  <si>
    <t xml:space="preserve">    其中：  国有土地使用权出让收入</t>
    <phoneticPr fontId="5" type="noConversion"/>
  </si>
  <si>
    <t>2021年度台安县政府性基金预算支出决算总表</t>
    <phoneticPr fontId="5" type="noConversion"/>
  </si>
  <si>
    <t>收入项目</t>
  </si>
  <si>
    <t>国有土地使用权出让相关收入</t>
  </si>
  <si>
    <t>国有土地收益基金相关收入</t>
  </si>
  <si>
    <t>农业土地开发资金相关收入</t>
  </si>
  <si>
    <t>城市基础设施配套费相关收入</t>
  </si>
  <si>
    <t>污水处理费相关收入</t>
  </si>
  <si>
    <t>车辆通行费相关收入</t>
  </si>
  <si>
    <t>彩票公益金收入</t>
  </si>
  <si>
    <t>其他各项政府性基金相关收入</t>
  </si>
  <si>
    <t>2021年度台安县本级政府性基金预算收入决算表</t>
    <phoneticPr fontId="5" type="noConversion"/>
  </si>
  <si>
    <t>单位：万元</t>
    <phoneticPr fontId="5" type="noConversion"/>
  </si>
  <si>
    <t>支出项目</t>
  </si>
  <si>
    <t>国有土地使用权出让相关支出</t>
  </si>
  <si>
    <t>国有土地收益基金相关支出</t>
  </si>
  <si>
    <t>农业土地开发资金相关支出</t>
  </si>
  <si>
    <t>城市基础设施配套费相关支出</t>
  </si>
  <si>
    <t>污水处理费相关支出</t>
  </si>
  <si>
    <t>车辆通行费相关支出</t>
  </si>
  <si>
    <t>彩票公益金安排的支出</t>
  </si>
  <si>
    <t>其他各项政府性基金相关支出</t>
  </si>
  <si>
    <t>2021年度台安县本级政府性基金预算支出决算表</t>
    <phoneticPr fontId="5" type="noConversion"/>
  </si>
  <si>
    <t>2021年度台安县政府性基金预算转移性收支决算录入表</t>
  </si>
  <si>
    <t>单位：万元</t>
  </si>
  <si>
    <t>政府性基金预算收入</t>
  </si>
  <si>
    <t>政府性基金预算支出</t>
  </si>
  <si>
    <t>政府性基金预算上级补助收入</t>
  </si>
  <si>
    <t>政府性基金预算补助下级支出</t>
  </si>
  <si>
    <t xml:space="preserve">  政府性基金转移支付支出</t>
  </si>
  <si>
    <t xml:space="preserve">    其他支出</t>
  </si>
  <si>
    <t>政府性基金预算下级上解收入</t>
  </si>
  <si>
    <t>政府性基金预算上解上级支出</t>
  </si>
  <si>
    <t>政府性基金预算上年结余</t>
  </si>
  <si>
    <t>政府性基金预算调入资金</t>
  </si>
  <si>
    <t>政府性基金预算调出资金</t>
  </si>
  <si>
    <t xml:space="preserve">  一般公共预算调入</t>
  </si>
  <si>
    <t xml:space="preserve">  其他调入资金</t>
  </si>
  <si>
    <t>债务收入</t>
  </si>
  <si>
    <t xml:space="preserve">  地方政府债务收入</t>
  </si>
  <si>
    <t xml:space="preserve">  地方政府专项债务还本支出</t>
  </si>
  <si>
    <t xml:space="preserve">    专项债务收入</t>
  </si>
  <si>
    <t xml:space="preserve">  抗疫特别国债还本支出</t>
  </si>
  <si>
    <t>债务转贷收入</t>
  </si>
  <si>
    <t>债务转贷支出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</si>
  <si>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</si>
  <si>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</si>
  <si>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</si>
  <si>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</si>
  <si>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</si>
  <si>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政府性基金预算年终结余</t>
  </si>
  <si>
    <t>收　　入　　总　　计　</t>
  </si>
  <si>
    <t>支　　出　　总　　计　</t>
  </si>
  <si>
    <t>2021年度台安县地方政府专项债务限额余额情况表</t>
    <phoneticPr fontId="1" type="noConversion"/>
  </si>
  <si>
    <t>利润收入</t>
  </si>
  <si>
    <t>解决历史遗留问题及改革成本支出</t>
  </si>
  <si>
    <t>股利、股息收入</t>
  </si>
  <si>
    <t>国有企业资本金注入</t>
  </si>
  <si>
    <t>产权转让收入</t>
  </si>
  <si>
    <t>国有企业政策性补贴</t>
  </si>
  <si>
    <t>清算收入</t>
  </si>
  <si>
    <t>其他国有资本经营预算支出</t>
  </si>
  <si>
    <t>其他国有资本经营预算收入</t>
  </si>
  <si>
    <t/>
  </si>
  <si>
    <t>收  入  总  计</t>
  </si>
  <si>
    <t>支  出  总  计</t>
  </si>
  <si>
    <t>单位：万元</t>
    <phoneticPr fontId="1" type="noConversion"/>
  </si>
  <si>
    <t>2021年度台安县国有资本经营预算收入决算总表</t>
    <phoneticPr fontId="1" type="noConversion"/>
  </si>
  <si>
    <t>2021年度台安县国有资本经营预算支出决算总表</t>
    <phoneticPr fontId="1" type="noConversion"/>
  </si>
  <si>
    <t xml:space="preserve">                                                              单位:万元</t>
    <phoneticPr fontId="1" type="noConversion"/>
  </si>
  <si>
    <t>2021年度台安县本级国有资本经营预算收入决算表</t>
    <phoneticPr fontId="1" type="noConversion"/>
  </si>
  <si>
    <t>项    目</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</si>
  <si>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</si>
  <si>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</si>
  <si>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</si>
  <si>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</si>
  <si>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</si>
  <si>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</si>
  <si>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</si>
  <si>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</si>
  <si>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</si>
  <si>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</si>
  <si>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</si>
  <si>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</si>
  <si>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</si>
  <si>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</si>
  <si>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</si>
  <si>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中央调剂资金收入</t>
  </si>
  <si>
    <t>二、支出</t>
  </si>
  <si>
    <t xml:space="preserve">   其中:社会保险待遇支出</t>
  </si>
  <si>
    <t xml:space="preserve">        转移支出</t>
  </si>
  <si>
    <t xml:space="preserve">        其他支出</t>
  </si>
  <si>
    <t xml:space="preserve">        中央调剂资金支出</t>
  </si>
  <si>
    <t>2021年度台安县社会保险基金预算收入决算表</t>
    <phoneticPr fontId="1" type="noConversion"/>
  </si>
  <si>
    <t>2021年度台安县社会保险基金预算支出决算表</t>
    <phoneticPr fontId="1" type="noConversion"/>
  </si>
  <si>
    <t>2021年度台安县本级社会保险基金预算收入决算表</t>
    <phoneticPr fontId="1" type="noConversion"/>
  </si>
  <si>
    <t>2021年度台安县本级社会保险基金预算支出决算表</t>
    <phoneticPr fontId="1" type="noConversion"/>
  </si>
  <si>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</si>
  <si>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</si>
  <si>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</si>
  <si>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</si>
  <si>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</si>
  <si>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</si>
  <si>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</si>
  <si>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</si>
  <si>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</si>
  <si>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</si>
  <si>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</si>
  <si>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</si>
  <si>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</si>
  <si>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</si>
  <si>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</si>
  <si>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</si>
  <si>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</si>
  <si>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</si>
  <si>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</si>
  <si>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</si>
  <si>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</si>
  <si>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</si>
  <si>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</si>
  <si>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</si>
  <si>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</si>
  <si>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</si>
  <si>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</si>
  <si>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</si>
  <si>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</si>
  <si>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</si>
  <si>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</si>
  <si>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</si>
  <si>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</si>
  <si>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</si>
  <si>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</si>
  <si>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</si>
  <si>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</si>
  <si>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</si>
  <si>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</si>
  <si>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</si>
  <si>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</si>
  <si>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</si>
  <si>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</si>
  <si>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</si>
  <si>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</si>
  <si>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</si>
  <si>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</si>
  <si>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</si>
  <si>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</si>
  <si>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</si>
  <si>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</si>
  <si>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</si>
  <si>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</si>
  <si>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</si>
  <si>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</si>
  <si>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</si>
  <si>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</si>
  <si>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</si>
  <si>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</si>
  <si>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</si>
  <si>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</si>
  <si>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</si>
  <si>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</si>
  <si>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</si>
  <si>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</si>
  <si>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</si>
  <si>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</si>
  <si>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</si>
  <si>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</si>
  <si>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</si>
  <si>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</si>
  <si>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</si>
  <si>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</si>
  <si>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</si>
  <si>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</si>
  <si>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</si>
  <si>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</si>
  <si>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</si>
  <si>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</si>
  <si>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</si>
  <si>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</si>
  <si>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</si>
  <si>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</si>
  <si>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</si>
  <si>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</si>
  <si>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</si>
  <si>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</si>
  <si>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</si>
  <si>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</si>
  <si>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</si>
  <si>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</si>
  <si>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</si>
  <si>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</si>
  <si>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</si>
  <si>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</si>
  <si>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</si>
  <si>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</si>
  <si>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</si>
  <si>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</si>
  <si>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</si>
  <si>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</si>
  <si>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</si>
  <si>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</si>
  <si>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</si>
  <si>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</si>
  <si>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</si>
  <si>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</si>
  <si>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</si>
  <si>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</si>
  <si>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</si>
  <si>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</si>
  <si>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</si>
  <si>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</si>
  <si>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</si>
  <si>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</si>
  <si>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</si>
  <si>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</si>
  <si>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</si>
  <si>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</si>
  <si>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</si>
  <si>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</si>
  <si>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</si>
  <si>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</si>
  <si>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</si>
  <si>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</si>
  <si>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</si>
  <si>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</si>
  <si>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</si>
  <si>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</si>
  <si>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</si>
  <si>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</si>
  <si>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</si>
  <si>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</si>
  <si>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</si>
  <si>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</si>
  <si>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</si>
  <si>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</si>
  <si>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</si>
  <si>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</si>
  <si>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</si>
  <si>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</si>
  <si>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</si>
  <si>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</si>
  <si>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</si>
  <si>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</si>
  <si>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</si>
  <si>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</si>
  <si>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</si>
  <si>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</si>
  <si>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</si>
  <si>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</si>
  <si>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</si>
  <si>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</si>
  <si>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</si>
  <si>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</si>
  <si>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</si>
  <si>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</si>
  <si>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</si>
  <si>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</si>
  <si>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</si>
  <si>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</si>
  <si>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</si>
  <si>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</si>
  <si>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</si>
  <si>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</si>
  <si>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</si>
  <si>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</si>
  <si>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</si>
  <si>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</si>
  <si>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</si>
  <si>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</si>
  <si>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</si>
  <si>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</si>
  <si>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</si>
  <si>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</si>
  <si>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</si>
  <si>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</si>
  <si>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</si>
  <si>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</si>
  <si>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</si>
  <si>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</si>
  <si>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</si>
  <si>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</si>
  <si>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</si>
  <si>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</si>
  <si>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</si>
  <si>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</si>
  <si>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</si>
  <si>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</si>
  <si>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</si>
  <si>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</si>
  <si>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</si>
  <si>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</si>
  <si>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</si>
  <si>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</si>
  <si>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</si>
  <si>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</si>
  <si>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</si>
  <si>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</si>
  <si>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</si>
  <si>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</si>
  <si>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</si>
  <si>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</si>
  <si>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</si>
  <si>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</si>
  <si>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</si>
  <si>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</si>
  <si>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</si>
  <si>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</si>
  <si>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</si>
  <si>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</si>
  <si>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</si>
  <si>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</si>
  <si>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</si>
  <si>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</si>
  <si>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</si>
  <si>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</si>
  <si>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</si>
  <si>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</si>
  <si>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</si>
  <si>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</si>
  <si>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</si>
  <si>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</si>
  <si>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</si>
  <si>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</si>
  <si>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</si>
  <si>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</si>
  <si>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</si>
  <si>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</si>
  <si>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</si>
  <si>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</si>
  <si>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</si>
  <si>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</si>
  <si>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</si>
  <si>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</si>
  <si>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</si>
  <si>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</si>
  <si>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</si>
  <si>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</si>
  <si>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</si>
  <si>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</si>
  <si>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</si>
  <si>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</si>
  <si>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</si>
  <si>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</si>
  <si>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</si>
  <si>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</si>
  <si>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</si>
  <si>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</si>
  <si>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</si>
  <si>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</si>
  <si>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</si>
  <si>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</si>
  <si>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</si>
  <si>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</si>
  <si>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</si>
  <si>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</si>
  <si>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</si>
  <si>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</si>
  <si>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</si>
  <si>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</si>
  <si>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</si>
  <si>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</si>
  <si>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</si>
  <si>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</si>
  <si>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</si>
  <si>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</si>
  <si>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</si>
  <si>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</si>
  <si>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</si>
  <si>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</si>
  <si>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</si>
  <si>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</si>
  <si>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</si>
  <si>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</si>
  <si>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</si>
  <si>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</si>
  <si>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</si>
  <si>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</si>
  <si>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</si>
  <si>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</si>
  <si>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</si>
  <si>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</si>
  <si>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</si>
  <si>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</si>
  <si>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</si>
  <si>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</si>
  <si>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</si>
  <si>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</si>
  <si>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</si>
  <si>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</si>
  <si>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</si>
  <si>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</si>
  <si>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</si>
  <si>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</si>
  <si>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</si>
  <si>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</si>
  <si>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</si>
  <si>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</si>
  <si>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</si>
  <si>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</si>
  <si>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</si>
  <si>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</si>
  <si>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</si>
  <si>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</si>
  <si>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</si>
  <si>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</si>
  <si>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</si>
  <si>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</si>
  <si>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</si>
  <si>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</si>
  <si>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</si>
  <si>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</si>
  <si>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</si>
  <si>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</si>
  <si>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</si>
  <si>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</si>
  <si>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</si>
  <si>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</si>
  <si>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</si>
  <si>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</si>
  <si>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</si>
  <si>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</si>
  <si>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</si>
  <si>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</si>
  <si>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</si>
  <si>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</si>
  <si>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</si>
  <si>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</si>
  <si>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</si>
  <si>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</si>
  <si>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</si>
  <si>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</si>
  <si>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</si>
  <si>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</si>
  <si>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</si>
  <si>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</si>
  <si>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</si>
  <si>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</si>
  <si>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</si>
  <si>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</si>
  <si>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</si>
  <si>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</si>
  <si>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</si>
  <si>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</si>
  <si>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</si>
  <si>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</si>
  <si>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</si>
  <si>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</si>
  <si>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</si>
  <si>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</si>
  <si>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</si>
  <si>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</si>
  <si>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</si>
  <si>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</si>
  <si>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</si>
  <si>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</si>
  <si>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</si>
  <si>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</si>
  <si>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</si>
  <si>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</si>
  <si>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</si>
  <si>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</si>
  <si>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</si>
  <si>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</si>
  <si>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</si>
  <si>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</si>
  <si>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</si>
  <si>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</si>
  <si>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</si>
  <si>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</si>
  <si>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</si>
  <si>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</si>
  <si>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</si>
  <si>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</si>
  <si>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</si>
  <si>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</si>
  <si>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</si>
  <si>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</si>
  <si>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</si>
  <si>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</si>
  <si>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</si>
  <si>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</si>
  <si>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</si>
  <si>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</si>
  <si>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</si>
  <si>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</si>
  <si>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</si>
  <si>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</si>
  <si>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</si>
  <si>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</si>
  <si>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</si>
  <si>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</si>
  <si>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</si>
  <si>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</si>
  <si>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</si>
  <si>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</si>
  <si>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</si>
  <si>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</si>
  <si>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</si>
  <si>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</si>
  <si>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</si>
  <si>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</si>
  <si>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</si>
  <si>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</si>
  <si>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</si>
  <si>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</si>
  <si>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</si>
  <si>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</si>
  <si>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</si>
  <si>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</si>
  <si>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</si>
  <si>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</si>
  <si>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</si>
  <si>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</si>
  <si>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</si>
  <si>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</si>
  <si>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</si>
  <si>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</si>
  <si>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</si>
  <si>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</si>
  <si>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</si>
  <si>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</si>
  <si>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</si>
  <si>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</si>
  <si>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</si>
  <si>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</si>
  <si>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</si>
  <si>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</si>
  <si>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</si>
  <si>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</si>
  <si>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</si>
  <si>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</si>
  <si>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</si>
  <si>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</si>
  <si>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</si>
  <si>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</si>
  <si>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</si>
  <si>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</si>
  <si>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</si>
  <si>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</si>
  <si>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</si>
  <si>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</si>
  <si>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</si>
  <si>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</si>
  <si>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</si>
  <si>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</si>
  <si>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</si>
  <si>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</si>
  <si>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</si>
  <si>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</si>
  <si>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</si>
  <si>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</si>
  <si>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</si>
  <si>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</si>
  <si>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</si>
  <si>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</si>
  <si>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</si>
  <si>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</si>
  <si>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</si>
  <si>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</si>
  <si>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</si>
  <si>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</si>
  <si>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</si>
  <si>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</si>
  <si>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</si>
  <si>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</si>
  <si>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</si>
  <si>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</si>
  <si>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</si>
  <si>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</si>
  <si>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</si>
  <si>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</si>
  <si>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</si>
  <si>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</si>
  <si>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</si>
  <si>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</si>
  <si>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</si>
  <si>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</si>
  <si>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</si>
  <si>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</si>
  <si>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</si>
  <si>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</si>
  <si>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</si>
  <si>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</si>
  <si>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</si>
  <si>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</si>
  <si>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</si>
  <si>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</si>
  <si>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</si>
  <si>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</si>
  <si>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</si>
  <si>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</si>
  <si>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</si>
  <si>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</si>
  <si>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</si>
  <si>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</si>
  <si>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</si>
  <si>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</si>
  <si>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</si>
  <si>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</si>
  <si>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</si>
  <si>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</si>
  <si>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</si>
  <si>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</si>
  <si>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</si>
  <si>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</si>
  <si>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</si>
  <si>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</si>
  <si>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</si>
  <si>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</si>
  <si>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</si>
  <si>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</si>
  <si>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</si>
  <si>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</si>
  <si>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</si>
  <si>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</si>
  <si>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</si>
  <si>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</si>
  <si>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</si>
  <si>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</si>
  <si>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</si>
  <si>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</si>
  <si>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</si>
  <si>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</si>
  <si>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</si>
  <si>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</si>
  <si>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</si>
  <si>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</si>
  <si>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</si>
  <si>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</si>
  <si>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</si>
  <si>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</si>
  <si>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</si>
  <si>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</si>
  <si>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</si>
  <si>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</si>
  <si>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</si>
  <si>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</si>
  <si>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</si>
  <si>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</si>
  <si>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</si>
  <si>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</si>
  <si>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</si>
  <si>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</si>
  <si>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</si>
  <si>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</si>
  <si>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</si>
  <si>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</si>
  <si>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</si>
  <si>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</si>
  <si>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</si>
  <si>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</si>
  <si>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</si>
  <si>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</si>
  <si>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</si>
  <si>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</si>
  <si>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</si>
  <si>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</si>
  <si>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</si>
  <si>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</si>
  <si>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</si>
  <si>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</si>
  <si>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</si>
  <si>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</si>
  <si>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</si>
  <si>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</si>
  <si>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</si>
  <si>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</si>
  <si>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</si>
  <si>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</si>
  <si>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</si>
  <si>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</si>
  <si>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</si>
  <si>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</si>
  <si>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</si>
  <si>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</si>
  <si>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</si>
  <si>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</si>
  <si>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</si>
  <si>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</si>
  <si>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</si>
  <si>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</si>
  <si>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</si>
  <si>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</si>
  <si>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</si>
  <si>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</si>
  <si>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</si>
  <si>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</si>
  <si>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</si>
  <si>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</si>
  <si>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</si>
  <si>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</si>
  <si>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</si>
  <si>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</si>
  <si>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</si>
  <si>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</si>
  <si>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</si>
  <si>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</si>
  <si>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</si>
  <si>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</si>
  <si>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</si>
  <si>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</si>
  <si>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</si>
  <si>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</si>
  <si>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</si>
  <si>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</si>
  <si>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</si>
  <si>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</si>
  <si>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</si>
  <si>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</si>
  <si>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</si>
  <si>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</si>
  <si>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</si>
  <si>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</si>
  <si>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</si>
  <si>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</si>
  <si>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</si>
  <si>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</si>
  <si>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</si>
  <si>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</si>
  <si>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</si>
  <si>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</si>
  <si>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</si>
  <si>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</si>
  <si>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</si>
  <si>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</si>
  <si>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</si>
  <si>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</si>
  <si>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</si>
  <si>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</si>
  <si>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</si>
  <si>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</si>
  <si>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</si>
  <si>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</si>
  <si>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</si>
  <si>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</si>
  <si>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</si>
  <si>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</si>
  <si>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</si>
  <si>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</si>
  <si>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</si>
  <si>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</si>
  <si>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</si>
  <si>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</si>
  <si>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</si>
  <si>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</si>
  <si>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</si>
  <si>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</si>
  <si>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</si>
  <si>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</si>
  <si>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</si>
  <si>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</si>
  <si>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</si>
  <si>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</si>
  <si>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</si>
  <si>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</si>
  <si>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</si>
  <si>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</si>
  <si>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</si>
  <si>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</si>
  <si>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</si>
  <si>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</si>
  <si>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</si>
  <si>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</si>
  <si>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</si>
  <si>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</si>
  <si>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</si>
  <si>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</si>
  <si>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</si>
  <si>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</si>
  <si>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</si>
  <si>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</si>
  <si>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</si>
  <si>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</si>
  <si>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</si>
  <si>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</si>
  <si>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</si>
  <si>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</si>
  <si>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</si>
  <si>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</si>
  <si>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</si>
  <si>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</si>
  <si>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</si>
  <si>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</si>
  <si>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</si>
  <si>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</si>
  <si>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</si>
  <si>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</si>
  <si>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</si>
  <si>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</si>
  <si>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</si>
  <si>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</si>
  <si>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</si>
  <si>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</si>
  <si>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</si>
  <si>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</si>
  <si>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</si>
  <si>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</si>
  <si>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</si>
  <si>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</si>
  <si>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</si>
  <si>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</si>
  <si>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</si>
  <si>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</si>
  <si>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</si>
  <si>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</si>
  <si>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</si>
  <si>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</si>
  <si>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</si>
  <si>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</si>
  <si>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</si>
  <si>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</si>
  <si>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</si>
  <si>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</si>
  <si>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</si>
  <si>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</si>
  <si>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</si>
  <si>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</si>
  <si>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</si>
  <si>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</si>
  <si>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</si>
  <si>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</si>
  <si>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</si>
  <si>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</si>
  <si>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</si>
  <si>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</si>
  <si>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</si>
  <si>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</si>
  <si>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</si>
  <si>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</si>
  <si>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</si>
  <si>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</si>
  <si>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</si>
  <si>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</si>
  <si>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</si>
  <si>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</si>
  <si>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</si>
  <si>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</si>
  <si>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</si>
  <si>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</si>
  <si>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</si>
  <si>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</si>
  <si>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</si>
  <si>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</si>
  <si>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</si>
  <si>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</si>
  <si>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</si>
  <si>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</si>
  <si>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</si>
  <si>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</si>
  <si>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</si>
  <si>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</si>
  <si>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</si>
  <si>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</si>
  <si>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</si>
  <si>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</si>
  <si>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</si>
  <si>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</si>
  <si>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</si>
  <si>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</si>
  <si>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</si>
  <si>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</si>
  <si>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</si>
  <si>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</si>
  <si>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</si>
  <si>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</si>
  <si>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</si>
  <si>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</si>
  <si>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</si>
  <si>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</si>
  <si>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</si>
  <si>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</si>
  <si>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</si>
  <si>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</si>
  <si>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</si>
  <si>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</si>
  <si>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</si>
  <si>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</si>
  <si>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</si>
  <si>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</si>
  <si>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</si>
  <si>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</si>
  <si>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</si>
  <si>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</si>
  <si>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</si>
  <si>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</si>
  <si>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</si>
  <si>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</si>
  <si>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</si>
  <si>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</si>
  <si>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</si>
  <si>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</si>
  <si>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</si>
  <si>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</si>
  <si>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</si>
  <si>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</si>
  <si>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</si>
  <si>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</si>
  <si>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</si>
  <si>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</si>
  <si>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</si>
  <si>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</si>
  <si>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</si>
  <si>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</si>
  <si>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</si>
  <si>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</si>
  <si>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</si>
  <si>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</si>
  <si>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</si>
  <si>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</si>
  <si>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</si>
  <si>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</si>
  <si>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</si>
  <si>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</si>
  <si>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</si>
  <si>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</si>
  <si>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</si>
  <si>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</si>
  <si>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</si>
  <si>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</si>
  <si>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</si>
  <si>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</si>
  <si>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</si>
  <si>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</si>
  <si>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</si>
  <si>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</si>
  <si>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</si>
  <si>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</si>
  <si>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</si>
  <si>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</si>
  <si>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</si>
  <si>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</si>
  <si>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</si>
  <si>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</si>
  <si>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</si>
  <si>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</si>
  <si>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</si>
  <si>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</si>
  <si>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</si>
  <si>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</si>
  <si>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</si>
  <si>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</si>
  <si>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</si>
  <si>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</si>
  <si>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</si>
  <si>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</si>
  <si>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</si>
  <si>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</si>
  <si>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</si>
  <si>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</si>
  <si>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</si>
  <si>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</si>
  <si>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</si>
  <si>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</si>
  <si>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</si>
  <si>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</si>
  <si>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</si>
  <si>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</si>
  <si>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</si>
  <si>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</si>
  <si>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</si>
  <si>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</si>
  <si>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</si>
  <si>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</si>
  <si>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</si>
  <si>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</si>
  <si>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</si>
  <si>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</si>
  <si>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</si>
  <si>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</si>
  <si>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</si>
  <si>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</si>
  <si>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</si>
  <si>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</si>
  <si>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</si>
  <si>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</si>
  <si>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</si>
  <si>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</si>
  <si>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</si>
  <si>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</si>
  <si>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</si>
  <si>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</si>
  <si>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</si>
  <si>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</si>
  <si>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</si>
  <si>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</si>
  <si>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</si>
  <si>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</si>
  <si>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</si>
  <si>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</si>
  <si>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</si>
  <si>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</si>
  <si>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</si>
  <si>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</si>
  <si>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</si>
  <si>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</si>
  <si>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</si>
  <si>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</si>
  <si>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</si>
  <si>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</si>
  <si>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</si>
  <si>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</si>
  <si>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</si>
  <si>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</si>
  <si>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</si>
  <si>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</si>
  <si>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</si>
  <si>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</si>
  <si>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</si>
  <si>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</si>
  <si>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</si>
  <si>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</si>
  <si>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</si>
  <si>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</si>
  <si>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</si>
  <si>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</si>
  <si>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</si>
  <si>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</si>
  <si>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</si>
  <si>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</si>
  <si>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</si>
  <si>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</si>
  <si>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</si>
  <si>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</si>
  <si>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</si>
  <si>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</si>
  <si>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</si>
  <si>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</si>
  <si>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</si>
  <si>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</si>
  <si>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</si>
  <si>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</si>
  <si>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</si>
  <si>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</si>
  <si>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</si>
  <si>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</si>
  <si>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</si>
  <si>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</si>
  <si>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</si>
  <si>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</si>
  <si>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</si>
  <si>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</si>
  <si>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</si>
  <si>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</si>
  <si>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</si>
  <si>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</si>
  <si>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</si>
  <si>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</si>
  <si>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</si>
  <si>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</si>
  <si>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</si>
  <si>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</si>
  <si>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</si>
  <si>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</si>
  <si>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</si>
  <si>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</si>
  <si>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</si>
  <si>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</si>
  <si>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</si>
  <si>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</si>
  <si>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</si>
  <si>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</si>
  <si>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</si>
  <si>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</si>
  <si>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</si>
  <si>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</si>
  <si>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</si>
  <si>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</si>
  <si>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</si>
  <si>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</si>
  <si>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</si>
  <si>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</si>
  <si>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</si>
  <si>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</si>
  <si>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</si>
  <si>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</si>
  <si>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</si>
  <si>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</si>
  <si>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</si>
  <si>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</si>
  <si>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</si>
  <si>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</si>
  <si>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</si>
  <si>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</si>
  <si>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</si>
  <si>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</si>
  <si>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</si>
  <si>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</si>
  <si>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</si>
  <si>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</si>
  <si>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</si>
  <si>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</si>
  <si>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</si>
  <si>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</si>
  <si>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</si>
  <si>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</si>
  <si>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</si>
  <si>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</si>
  <si>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</si>
  <si>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</si>
  <si>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</si>
  <si>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</si>
  <si>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</si>
  <si>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</si>
  <si>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</si>
  <si>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</si>
  <si>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</si>
  <si>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</si>
  <si>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</si>
  <si>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中央政府国内债务发行费用支出</t>
  </si>
  <si>
    <t xml:space="preserve">  中央政府国外债务发行费用支出</t>
  </si>
  <si>
    <t xml:space="preserve">  地方政府一般债务发行费用支出</t>
  </si>
  <si>
    <t>2021年度台安县一般公共预算支出决算功能分类决算表</t>
    <phoneticPr fontId="1" type="noConversion"/>
  </si>
  <si>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</si>
  <si>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</si>
  <si>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</si>
  <si>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</si>
  <si>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</si>
  <si>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</si>
  <si>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</si>
  <si>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</si>
  <si>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</si>
  <si>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</si>
  <si>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</si>
  <si>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</si>
  <si>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</si>
  <si>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</si>
  <si>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</si>
  <si>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</si>
  <si>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</si>
  <si>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</si>
  <si>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</si>
  <si>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</si>
  <si>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</si>
  <si>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</si>
  <si>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</si>
  <si>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</si>
  <si>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</si>
  <si>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</si>
  <si>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</si>
  <si>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</si>
  <si>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</si>
  <si>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</si>
  <si>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</si>
  <si>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</si>
  <si>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</si>
  <si>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</si>
  <si>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</si>
  <si>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</si>
  <si>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</si>
  <si>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</si>
  <si>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</si>
  <si>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</si>
  <si>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</si>
  <si>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</si>
  <si>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</si>
  <si>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</si>
  <si>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</si>
  <si>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</si>
  <si>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</si>
  <si>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</si>
  <si>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</si>
  <si>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</si>
  <si>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</si>
  <si>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</si>
  <si>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</si>
  <si>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</si>
  <si>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</si>
  <si>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</si>
  <si>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</si>
  <si>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</si>
  <si>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</si>
  <si>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</si>
  <si>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</si>
  <si>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</si>
  <si>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</si>
  <si>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</si>
  <si>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</si>
  <si>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</si>
  <si>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</si>
  <si>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</si>
  <si>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</si>
  <si>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</si>
  <si>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</si>
  <si>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</si>
  <si>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</si>
  <si>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</si>
  <si>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</si>
  <si>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</si>
  <si>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</si>
  <si>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</si>
  <si>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</si>
  <si>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</si>
  <si>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</si>
  <si>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</si>
  <si>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</si>
  <si>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</si>
  <si>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</si>
  <si>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</si>
  <si>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</si>
  <si>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</si>
  <si>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</si>
  <si>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</si>
  <si>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</si>
  <si>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</si>
  <si>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</si>
  <si>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</si>
  <si>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</si>
  <si>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</si>
  <si>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</si>
  <si>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</si>
  <si>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</si>
  <si>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</si>
  <si>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</si>
  <si>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</si>
  <si>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</si>
  <si>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</si>
  <si>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</si>
  <si>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</si>
  <si>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</si>
  <si>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</si>
  <si>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</si>
  <si>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</si>
  <si>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</si>
  <si>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</si>
  <si>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</si>
  <si>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</si>
  <si>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</si>
  <si>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</si>
  <si>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</si>
  <si>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</si>
  <si>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</si>
  <si>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</si>
  <si>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</si>
  <si>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</si>
  <si>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</si>
  <si>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</si>
  <si>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</si>
  <si>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</si>
  <si>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</si>
  <si>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</si>
  <si>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</si>
  <si>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</si>
  <si>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</si>
  <si>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</si>
  <si>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</si>
  <si>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</si>
  <si>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</si>
  <si>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</si>
  <si>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</si>
  <si>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</si>
  <si>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</si>
  <si>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</si>
  <si>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</si>
  <si>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</si>
  <si>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</si>
  <si>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</si>
  <si>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</si>
  <si>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</si>
  <si>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</si>
  <si>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</si>
  <si>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</si>
  <si>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</si>
  <si>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</si>
  <si>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</si>
  <si>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</si>
  <si>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</si>
  <si>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</si>
  <si>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</si>
  <si>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</si>
  <si>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</si>
  <si>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</si>
  <si>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</si>
  <si>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</si>
  <si>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</si>
  <si>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</si>
  <si>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</si>
  <si>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</si>
  <si>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</si>
  <si>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</si>
  <si>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</si>
  <si>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</si>
  <si>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</si>
  <si>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</si>
  <si>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</si>
  <si>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</si>
  <si>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</si>
  <si>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</si>
  <si>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</si>
  <si>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</si>
  <si>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</si>
  <si>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</si>
  <si>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</si>
  <si>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</si>
  <si>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</si>
  <si>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</si>
  <si>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</si>
  <si>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</si>
  <si>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</si>
  <si>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</si>
  <si>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</si>
  <si>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</si>
  <si>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</si>
  <si>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</si>
  <si>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</si>
  <si>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</si>
  <si>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</si>
  <si>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</si>
  <si>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</si>
  <si>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</si>
  <si>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</si>
  <si>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</si>
  <si>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</si>
  <si>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</si>
  <si>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</si>
  <si>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</si>
  <si>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</si>
  <si>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</si>
  <si>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</si>
  <si>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</si>
  <si>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</si>
  <si>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</si>
  <si>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</si>
  <si>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</si>
  <si>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</si>
  <si>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</si>
  <si>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</si>
  <si>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</si>
  <si>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</si>
  <si>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</si>
  <si>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</si>
  <si>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</si>
  <si>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</si>
  <si>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</si>
  <si>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</si>
  <si>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</si>
  <si>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</si>
  <si>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</si>
  <si>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</si>
  <si>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</si>
  <si>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</si>
  <si>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</si>
  <si>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</si>
  <si>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</si>
  <si>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</si>
  <si>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</si>
  <si>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2021年度台安县政府性基金预算支出决算功能分类决算表</t>
    <phoneticPr fontId="1" type="noConversion"/>
  </si>
  <si>
    <t>决算数</t>
    <phoneticPr fontId="1" type="noConversion"/>
  </si>
  <si>
    <t>2021年度台安县本级一般公共预算支出决算表</t>
    <phoneticPr fontId="5" type="noConversion"/>
  </si>
  <si>
    <t>2021年度台安县本级国有资本经营预算支出决算表</t>
    <phoneticPr fontId="1" type="noConversion"/>
  </si>
  <si>
    <t xml:space="preserve">                                                                                 单位：万元</t>
    <phoneticPr fontId="1" type="noConversion"/>
  </si>
  <si>
    <t xml:space="preserve">                                                         单位:万元</t>
    <phoneticPr fontId="1" type="noConversion"/>
  </si>
  <si>
    <t>2021年台安县本级一般公共预算支出决算功能分类决算表</t>
    <phoneticPr fontId="5" type="noConversion"/>
  </si>
  <si>
    <t xml:space="preserve">               单位：万元</t>
    <phoneticPr fontId="5" type="noConversion"/>
  </si>
  <si>
    <t>科目编码</t>
    <phoneticPr fontId="5" type="noConversion"/>
  </si>
  <si>
    <t>决算数</t>
    <phoneticPr fontId="5" type="noConversion"/>
  </si>
  <si>
    <t>201</t>
  </si>
  <si>
    <t>20101</t>
  </si>
  <si>
    <t>人大事务</t>
  </si>
  <si>
    <t>2010101</t>
  </si>
  <si>
    <t xml:space="preserve">  行政运行</t>
  </si>
  <si>
    <t>2010104</t>
  </si>
  <si>
    <t xml:space="preserve">  人大会议</t>
  </si>
  <si>
    <t>2010108</t>
  </si>
  <si>
    <t xml:space="preserve">  代表工作</t>
  </si>
  <si>
    <t>2010199</t>
  </si>
  <si>
    <t xml:space="preserve">  其他人大事务支出</t>
  </si>
  <si>
    <t>20102</t>
  </si>
  <si>
    <t>政协事务</t>
  </si>
  <si>
    <t>2010201</t>
  </si>
  <si>
    <t>2010204</t>
  </si>
  <si>
    <t xml:space="preserve">  政协会议</t>
  </si>
  <si>
    <t>2010205</t>
  </si>
  <si>
    <t xml:space="preserve">  委员视察</t>
  </si>
  <si>
    <t>2010299</t>
  </si>
  <si>
    <t xml:space="preserve">  其他政协事务支出</t>
  </si>
  <si>
    <t>20103</t>
  </si>
  <si>
    <t>政府办公厅（室）及相关机构事务</t>
  </si>
  <si>
    <t>2010301</t>
  </si>
  <si>
    <t>2010302</t>
  </si>
  <si>
    <t xml:space="preserve">  一般行政管理事务</t>
  </si>
  <si>
    <t>2010303</t>
  </si>
  <si>
    <t xml:space="preserve">  机关服务</t>
  </si>
  <si>
    <t>2010305</t>
  </si>
  <si>
    <t xml:space="preserve">  专项业务及机关事务管理</t>
  </si>
  <si>
    <t>2010308</t>
  </si>
  <si>
    <t xml:space="preserve">  信访事务</t>
  </si>
  <si>
    <t>2010350</t>
  </si>
  <si>
    <t xml:space="preserve">  事业运行</t>
  </si>
  <si>
    <t>2010399</t>
  </si>
  <si>
    <t xml:space="preserve">  其他政府办公厅（室）及相关机构事务支出</t>
  </si>
  <si>
    <t>20104</t>
  </si>
  <si>
    <t>发展与改革事务</t>
  </si>
  <si>
    <t>2010401</t>
  </si>
  <si>
    <t>2010402</t>
  </si>
  <si>
    <t>2010450</t>
  </si>
  <si>
    <t>2010499</t>
  </si>
  <si>
    <t xml:space="preserve">  其他发展与改革事务支出</t>
  </si>
  <si>
    <t>20105</t>
  </si>
  <si>
    <t>统计信息事务</t>
  </si>
  <si>
    <t>2010501</t>
  </si>
  <si>
    <t>2010507</t>
  </si>
  <si>
    <t xml:space="preserve">  专项普查活动</t>
  </si>
  <si>
    <t>2010508</t>
  </si>
  <si>
    <t xml:space="preserve">  统计抽样调查</t>
  </si>
  <si>
    <t>20106</t>
  </si>
  <si>
    <t>财政事务</t>
  </si>
  <si>
    <t>2010601</t>
  </si>
  <si>
    <t>2010607</t>
  </si>
  <si>
    <t xml:space="preserve">  信息化建设</t>
  </si>
  <si>
    <t>2010608</t>
  </si>
  <si>
    <t xml:space="preserve">  财政委托业务支出</t>
  </si>
  <si>
    <t>2010650</t>
  </si>
  <si>
    <t>2010699</t>
  </si>
  <si>
    <t xml:space="preserve">  其他财政事务支出</t>
  </si>
  <si>
    <t>20107</t>
  </si>
  <si>
    <t>税收事务</t>
  </si>
  <si>
    <t>2010710</t>
  </si>
  <si>
    <t xml:space="preserve">  税收业务</t>
  </si>
  <si>
    <t>20108</t>
  </si>
  <si>
    <t>审计事务</t>
  </si>
  <si>
    <t>2010801</t>
  </si>
  <si>
    <t>2010804</t>
  </si>
  <si>
    <t xml:space="preserve">  审计业务</t>
  </si>
  <si>
    <t>20111</t>
  </si>
  <si>
    <t>纪检监察事务</t>
  </si>
  <si>
    <t>2011101</t>
  </si>
  <si>
    <t>2011102</t>
  </si>
  <si>
    <t>2011104</t>
  </si>
  <si>
    <t xml:space="preserve">  大案要案查处</t>
  </si>
  <si>
    <t>2011150</t>
  </si>
  <si>
    <t>2011199</t>
  </si>
  <si>
    <t xml:space="preserve">  其他纪检监察事务支出</t>
  </si>
  <si>
    <t>20113</t>
  </si>
  <si>
    <t>商贸事务</t>
  </si>
  <si>
    <t>2011308</t>
  </si>
  <si>
    <t xml:space="preserve">  招商引资</t>
  </si>
  <si>
    <t>2011350</t>
  </si>
  <si>
    <t>20123</t>
  </si>
  <si>
    <t>民族事务</t>
  </si>
  <si>
    <t>2012301</t>
  </si>
  <si>
    <t>2012302</t>
  </si>
  <si>
    <t>20126</t>
  </si>
  <si>
    <t>档案事务</t>
  </si>
  <si>
    <t>2012603</t>
  </si>
  <si>
    <t>2012604</t>
  </si>
  <si>
    <t xml:space="preserve">  档案馆</t>
  </si>
  <si>
    <t>2012699</t>
  </si>
  <si>
    <t xml:space="preserve">  其他档案事务支出</t>
  </si>
  <si>
    <t>20128</t>
  </si>
  <si>
    <t>民主党派及工商联事务</t>
  </si>
  <si>
    <t>2012801</t>
  </si>
  <si>
    <t>2012899</t>
  </si>
  <si>
    <t xml:space="preserve">  其他民主党派及工商联事务支出</t>
  </si>
  <si>
    <t>20129</t>
  </si>
  <si>
    <t>群众团体事务</t>
  </si>
  <si>
    <t>2012901</t>
  </si>
  <si>
    <t>2012902</t>
  </si>
  <si>
    <t>2012906</t>
  </si>
  <si>
    <t xml:space="preserve">  工会事务</t>
  </si>
  <si>
    <t>2012950</t>
  </si>
  <si>
    <t>2012999</t>
  </si>
  <si>
    <t xml:space="preserve">  其他群众团体事务支出</t>
  </si>
  <si>
    <t>20131</t>
  </si>
  <si>
    <t>党委办公厅（室）及相关机构事务</t>
  </si>
  <si>
    <t>2013101</t>
  </si>
  <si>
    <t>2013105</t>
  </si>
  <si>
    <t xml:space="preserve">  专项业务</t>
  </si>
  <si>
    <t>2013150</t>
  </si>
  <si>
    <t>2013199</t>
  </si>
  <si>
    <t xml:space="preserve">  其他党委办公厅（室）及相关机构事务支出</t>
  </si>
  <si>
    <t>20132</t>
  </si>
  <si>
    <t>组织事务</t>
  </si>
  <si>
    <t>2013201</t>
  </si>
  <si>
    <t>2013202</t>
  </si>
  <si>
    <t>2013250</t>
  </si>
  <si>
    <t>2013299</t>
  </si>
  <si>
    <t xml:space="preserve">  其他组织事务支出</t>
  </si>
  <si>
    <t>20133</t>
  </si>
  <si>
    <t>宣传事务</t>
  </si>
  <si>
    <t>2013301</t>
  </si>
  <si>
    <t>2013302</t>
  </si>
  <si>
    <t>2013399</t>
  </si>
  <si>
    <t xml:space="preserve">  其他宣传事务支出</t>
  </si>
  <si>
    <t>20134</t>
  </si>
  <si>
    <t>统战事务</t>
  </si>
  <si>
    <t>2013401</t>
  </si>
  <si>
    <t>2013402</t>
  </si>
  <si>
    <t>2013404</t>
  </si>
  <si>
    <t xml:space="preserve">  宗教事务</t>
  </si>
  <si>
    <t>2013499</t>
  </si>
  <si>
    <t xml:space="preserve">  其他统战事务支出</t>
  </si>
  <si>
    <t>20136</t>
  </si>
  <si>
    <t>其他共产党事务支出</t>
  </si>
  <si>
    <t>2013601</t>
  </si>
  <si>
    <t>2013602</t>
  </si>
  <si>
    <t>2013650</t>
  </si>
  <si>
    <t>2013699</t>
  </si>
  <si>
    <t xml:space="preserve">  其他共产党事务支出</t>
  </si>
  <si>
    <t>20138</t>
  </si>
  <si>
    <t>市场监督管理事务</t>
  </si>
  <si>
    <t>2013801</t>
  </si>
  <si>
    <t>2013802</t>
  </si>
  <si>
    <t>2013812</t>
  </si>
  <si>
    <t xml:space="preserve">  药品事务</t>
  </si>
  <si>
    <t>2013850</t>
  </si>
  <si>
    <t>2013899</t>
  </si>
  <si>
    <t xml:space="preserve">  其他市场监督管理事务</t>
  </si>
  <si>
    <t>20199</t>
  </si>
  <si>
    <t>其他一般公共服务支出</t>
  </si>
  <si>
    <t>2019999</t>
  </si>
  <si>
    <t xml:space="preserve">  其他一般公共服务支出</t>
  </si>
  <si>
    <t>204</t>
  </si>
  <si>
    <t>20402</t>
  </si>
  <si>
    <t>公安</t>
  </si>
  <si>
    <t>2040201</t>
  </si>
  <si>
    <t>2040202</t>
  </si>
  <si>
    <t>2040220</t>
  </si>
  <si>
    <t xml:space="preserve">  执法办案</t>
  </si>
  <si>
    <t>2040299</t>
  </si>
  <si>
    <t xml:space="preserve">  其他公安支出</t>
  </si>
  <si>
    <t>20404</t>
  </si>
  <si>
    <t>检察</t>
  </si>
  <si>
    <t>2040401</t>
  </si>
  <si>
    <t>2040499</t>
  </si>
  <si>
    <t xml:space="preserve">  其他检察支出</t>
  </si>
  <si>
    <t>20405</t>
  </si>
  <si>
    <t>法院</t>
  </si>
  <si>
    <t>2040501</t>
  </si>
  <si>
    <t>2040599</t>
  </si>
  <si>
    <t xml:space="preserve">  其他法院支出</t>
  </si>
  <si>
    <t>20406</t>
  </si>
  <si>
    <t>司法</t>
  </si>
  <si>
    <t>2040601</t>
  </si>
  <si>
    <t>2040602</t>
  </si>
  <si>
    <t>2040604</t>
  </si>
  <si>
    <t xml:space="preserve">  基层司法业务</t>
  </si>
  <si>
    <t>2040699</t>
  </si>
  <si>
    <t xml:space="preserve">  其他司法支出</t>
  </si>
  <si>
    <t>205</t>
  </si>
  <si>
    <t>20501</t>
  </si>
  <si>
    <t>教育管理事务</t>
  </si>
  <si>
    <t>2050101</t>
  </si>
  <si>
    <t>2050103</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</si>
  <si>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</si>
  <si>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</si>
  <si>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</si>
  <si>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</si>
  <si>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</si>
  <si>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</si>
  <si>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</si>
  <si>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</si>
  <si>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</si>
  <si>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</si>
  <si>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</si>
  <si>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</si>
  <si>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</si>
  <si>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</si>
  <si>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20503</t>
  </si>
  <si>
    <t>职业教育</t>
  </si>
  <si>
    <t>2050302</t>
  </si>
  <si>
    <t xml:space="preserve">  中等职业教育</t>
  </si>
  <si>
    <t>2050399</t>
  </si>
  <si>
    <t xml:space="preserve">  其他职业教育支出</t>
  </si>
  <si>
    <t>20505</t>
  </si>
  <si>
    <t>广播电视教育</t>
  </si>
  <si>
    <t>2050501</t>
  </si>
  <si>
    <t xml:space="preserve">  广播电视学校</t>
  </si>
  <si>
    <t>20507</t>
  </si>
  <si>
    <t>特殊教育</t>
  </si>
  <si>
    <t>2050701</t>
  </si>
  <si>
    <t xml:space="preserve">  特殊学校教育</t>
  </si>
  <si>
    <t>20508</t>
  </si>
  <si>
    <t>进修及培训</t>
  </si>
  <si>
    <t>2050801</t>
  </si>
  <si>
    <t xml:space="preserve">  教师进修</t>
  </si>
  <si>
    <t>2050802</t>
  </si>
  <si>
    <t xml:space="preserve">  干部教育</t>
  </si>
  <si>
    <t>20509</t>
  </si>
  <si>
    <t>教育费附加安排的支出</t>
  </si>
  <si>
    <t>2050999</t>
  </si>
  <si>
    <t xml:space="preserve">  其他教育费附加安排的支出</t>
  </si>
  <si>
    <t>20599</t>
  </si>
  <si>
    <t>其他教育支出</t>
  </si>
  <si>
    <t>2059999</t>
  </si>
  <si>
    <t xml:space="preserve">  其他教育支出</t>
  </si>
  <si>
    <t>206</t>
  </si>
  <si>
    <t>20601</t>
  </si>
  <si>
    <t>科学技术管理事务</t>
  </si>
  <si>
    <t>2060101</t>
  </si>
  <si>
    <t>20604</t>
  </si>
  <si>
    <t>技术研究与开发</t>
  </si>
  <si>
    <t>2060499</t>
  </si>
  <si>
    <t xml:space="preserve">  其他技术研究与开发支出</t>
  </si>
  <si>
    <t>20607</t>
  </si>
  <si>
    <t>科学技术普及</t>
  </si>
  <si>
    <t>2060701</t>
  </si>
  <si>
    <t xml:space="preserve">  机构运行</t>
  </si>
  <si>
    <t>2060702</t>
  </si>
  <si>
    <t xml:space="preserve">  科普活动</t>
  </si>
  <si>
    <t>20608</t>
  </si>
  <si>
    <t>科技交流与合作</t>
  </si>
  <si>
    <t>2060899</t>
  </si>
  <si>
    <t xml:space="preserve">  其他科技交流与合作支出</t>
  </si>
  <si>
    <t>207</t>
  </si>
  <si>
    <t>20701</t>
  </si>
  <si>
    <t>文化和旅游</t>
  </si>
  <si>
    <t>2070101</t>
  </si>
  <si>
    <t>2070199</t>
  </si>
  <si>
    <t xml:space="preserve">  其他文化和旅游支出</t>
  </si>
  <si>
    <t>20702</t>
  </si>
  <si>
    <t>文物</t>
  </si>
  <si>
    <t>2070204</t>
  </si>
  <si>
    <t xml:space="preserve">  文物保护</t>
  </si>
  <si>
    <t>20703</t>
  </si>
  <si>
    <t>体育</t>
  </si>
  <si>
    <t>2070307</t>
  </si>
  <si>
    <t xml:space="preserve">  体育场馆</t>
  </si>
  <si>
    <t>20706</t>
  </si>
  <si>
    <t>新闻出版电影</t>
  </si>
  <si>
    <t>2070603</t>
  </si>
  <si>
    <t>2070699</t>
  </si>
  <si>
    <t xml:space="preserve">  其他新闻出版电影支出</t>
  </si>
  <si>
    <t>20708</t>
  </si>
  <si>
    <t>广播电视</t>
  </si>
  <si>
    <t>2070803</t>
  </si>
  <si>
    <t>2070808</t>
  </si>
  <si>
    <t xml:space="preserve">  广播电视事务</t>
  </si>
  <si>
    <t>2070899</t>
  </si>
  <si>
    <t xml:space="preserve">  其他广播电视支出</t>
  </si>
  <si>
    <t>20799</t>
  </si>
  <si>
    <t>其他文化旅游体育与传媒支出</t>
  </si>
  <si>
    <t>2079903</t>
  </si>
  <si>
    <t xml:space="preserve">  文化产业发展专项支出</t>
  </si>
  <si>
    <t>2079999</t>
  </si>
  <si>
    <t xml:space="preserve">  其他文化旅游体育与传媒支出</t>
  </si>
  <si>
    <t>208</t>
  </si>
  <si>
    <t>20801</t>
  </si>
  <si>
    <t>人力资源和社会保障管理事务</t>
  </si>
  <si>
    <t>2080101</t>
  </si>
  <si>
    <t>2080102</t>
  </si>
  <si>
    <t>2080109</t>
  </si>
  <si>
    <t xml:space="preserve">  社会保险经办机构</t>
  </si>
  <si>
    <t>2080199</t>
  </si>
  <si>
    <t xml:space="preserve">  其他人力资源和社会保障管理事务支出</t>
  </si>
  <si>
    <t>20802</t>
  </si>
  <si>
    <t>民政管理事务</t>
  </si>
  <si>
    <t>2080203</t>
  </si>
  <si>
    <t>2080207</t>
  </si>
  <si>
    <t xml:space="preserve">  行政区划和地名管理</t>
  </si>
  <si>
    <t>2080208</t>
  </si>
  <si>
    <t xml:space="preserve">  基层政权建设和社区治理</t>
  </si>
  <si>
    <t>2080299</t>
  </si>
  <si>
    <t xml:space="preserve">  其他民政管理事务支出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</si>
  <si>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</si>
  <si>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</si>
  <si>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</si>
  <si>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</si>
  <si>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</si>
  <si>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</si>
  <si>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</si>
  <si>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</si>
  <si>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</si>
  <si>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</si>
  <si>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</si>
  <si>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</si>
  <si>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20807</t>
  </si>
  <si>
    <t>就业补助</t>
  </si>
  <si>
    <t>2080701</t>
  </si>
  <si>
    <t xml:space="preserve">  就业创业服务补贴</t>
  </si>
  <si>
    <t>2080704</t>
  </si>
  <si>
    <t xml:space="preserve">  社会保险补贴</t>
  </si>
  <si>
    <t>2080705</t>
  </si>
  <si>
    <t xml:space="preserve">  公益性岗位补贴</t>
  </si>
  <si>
    <t>2080799</t>
  </si>
  <si>
    <t xml:space="preserve">  其他就业补助支出</t>
  </si>
  <si>
    <t>20808</t>
  </si>
  <si>
    <t>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</si>
  <si>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</si>
  <si>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</si>
  <si>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</si>
  <si>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</si>
  <si>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</si>
  <si>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</si>
  <si>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</si>
  <si>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</si>
  <si>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</si>
  <si>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</si>
  <si>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</si>
  <si>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</si>
  <si>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2080899</t>
  </si>
  <si>
    <t xml:space="preserve">  其他优抚支出</t>
  </si>
  <si>
    <t>20809</t>
  </si>
  <si>
    <t>退役安置</t>
  </si>
  <si>
    <t>2080901</t>
  </si>
  <si>
    <t xml:space="preserve">  退役士兵安置</t>
  </si>
  <si>
    <t>2080902</t>
  </si>
  <si>
    <t xml:space="preserve">  军队移交政府的离退休人员安置</t>
  </si>
  <si>
    <t>2080903</t>
  </si>
  <si>
    <t xml:space="preserve">  军队移交政府离退休干部管理机构</t>
  </si>
  <si>
    <t>2080905</t>
  </si>
  <si>
    <t xml:space="preserve">  军队转业干部安置</t>
  </si>
  <si>
    <t>2080999</t>
  </si>
  <si>
    <t xml:space="preserve">  其他退役安置支出</t>
  </si>
  <si>
    <t>20810</t>
  </si>
  <si>
    <t>社会福利</t>
  </si>
  <si>
    <t>2081001</t>
  </si>
  <si>
    <t xml:space="preserve">  儿童福利</t>
  </si>
  <si>
    <t>2081002</t>
  </si>
  <si>
    <t xml:space="preserve">  老年福利</t>
  </si>
  <si>
    <t>2081006</t>
  </si>
  <si>
    <t xml:space="preserve">  养老服务</t>
  </si>
  <si>
    <t>2081099</t>
  </si>
  <si>
    <t xml:space="preserve">  其他社会福利支出</t>
  </si>
  <si>
    <t>20811</t>
  </si>
  <si>
    <t>残疾人事业</t>
  </si>
  <si>
    <t>2081101</t>
  </si>
  <si>
    <t>2081104</t>
  </si>
  <si>
    <t xml:space="preserve">  残疾人康复</t>
  </si>
  <si>
    <t>2081105</t>
  </si>
  <si>
    <t xml:space="preserve">  残疾人就业和扶贫</t>
  </si>
  <si>
    <t>2081107</t>
  </si>
  <si>
    <t xml:space="preserve">  残疾人生活和护理补贴</t>
  </si>
  <si>
    <t>2081199</t>
  </si>
  <si>
    <t xml:space="preserve">  其他残疾人事业支出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</si>
  <si>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</si>
  <si>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</si>
  <si>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</si>
  <si>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</si>
  <si>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</si>
  <si>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</si>
  <si>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</si>
  <si>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</si>
  <si>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</si>
  <si>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</si>
  <si>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2082002</t>
  </si>
  <si>
    <t xml:space="preserve">  流浪乞讨人员救助支出</t>
  </si>
  <si>
    <t>20821</t>
  </si>
  <si>
    <t>特困人员救助供养</t>
  </si>
  <si>
    <t>2082102</t>
  </si>
  <si>
    <t xml:space="preserve">  农村特困人员救助供养支出</t>
  </si>
  <si>
    <t>20825</t>
  </si>
  <si>
    <t>其他生活救助</t>
  </si>
  <si>
    <t>2082501</t>
  </si>
  <si>
    <t xml:space="preserve">  其他城市生活救助</t>
  </si>
  <si>
    <t>20826</t>
  </si>
  <si>
    <t>财政对基本养老保险基金的补助</t>
  </si>
  <si>
    <t>2082601</t>
  </si>
  <si>
    <t xml:space="preserve">  财政对企业职工基本养老保险基金的补助</t>
  </si>
  <si>
    <t>2082602</t>
  </si>
  <si>
    <t xml:space="preserve">  财政对城乡居民基本养老保险基金的补助</t>
  </si>
  <si>
    <t>20828</t>
  </si>
  <si>
    <t>退役军人管理事务</t>
  </si>
  <si>
    <t>2082801</t>
  </si>
  <si>
    <t>2082804</t>
  </si>
  <si>
    <t xml:space="preserve">  拥军优属</t>
  </si>
  <si>
    <t>2082850</t>
  </si>
  <si>
    <t>2082899</t>
  </si>
  <si>
    <t xml:space="preserve">  其他退役军人事务管理支出</t>
  </si>
  <si>
    <t>20899</t>
  </si>
  <si>
    <t>其他社会保障和就业支出</t>
  </si>
  <si>
    <t>2089999</t>
  </si>
  <si>
    <t xml:space="preserve">  其他社会保障和就业支出</t>
  </si>
  <si>
    <t>210</t>
  </si>
  <si>
    <t>21001</t>
  </si>
  <si>
    <t>卫生健康管理事务</t>
  </si>
  <si>
    <t>2100101</t>
  </si>
  <si>
    <t>2100102</t>
  </si>
  <si>
    <t>2100103</t>
  </si>
  <si>
    <t>2100199</t>
  </si>
  <si>
    <t xml:space="preserve">  其他卫生健康管理事务支出</t>
  </si>
  <si>
    <t>21002</t>
  </si>
  <si>
    <t>公立医院</t>
  </si>
  <si>
    <t>2100201</t>
  </si>
  <si>
    <t xml:space="preserve">  综合医院</t>
  </si>
  <si>
    <t>2100203</t>
  </si>
  <si>
    <t xml:space="preserve">  传染病医院</t>
  </si>
  <si>
    <t>2100206</t>
  </si>
  <si>
    <t xml:space="preserve">  妇幼保健医院</t>
  </si>
  <si>
    <t>2100299</t>
  </si>
  <si>
    <t xml:space="preserve">  其他公立医院支出</t>
  </si>
  <si>
    <t>21003</t>
  </si>
  <si>
    <t>基层医疗卫生机构</t>
  </si>
  <si>
    <t>2100302</t>
  </si>
  <si>
    <t xml:space="preserve">  乡镇卫生院</t>
  </si>
  <si>
    <t>2100399</t>
  </si>
  <si>
    <t xml:space="preserve">  其他基层医疗卫生机构支出</t>
  </si>
  <si>
    <t>21004</t>
  </si>
  <si>
    <t>公共卫生</t>
  </si>
  <si>
    <t>2100401</t>
  </si>
  <si>
    <t xml:space="preserve">  疾病预防控制机构</t>
  </si>
  <si>
    <t>2100402</t>
  </si>
  <si>
    <t xml:space="preserve">  卫生监督机构</t>
  </si>
  <si>
    <t>2100403</t>
  </si>
  <si>
    <t xml:space="preserve">  妇幼保健机构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</si>
  <si>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</si>
  <si>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</si>
  <si>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</si>
  <si>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</si>
  <si>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</si>
  <si>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</si>
  <si>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</si>
  <si>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</si>
  <si>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21007</t>
  </si>
  <si>
    <t>计划生育事务</t>
  </si>
  <si>
    <t>2100717</t>
  </si>
  <si>
    <t xml:space="preserve">  计划生育服务</t>
  </si>
  <si>
    <t>21011</t>
  </si>
  <si>
    <t>行政事业单位医疗</t>
  </si>
  <si>
    <t>2101101</t>
  </si>
  <si>
    <t xml:space="preserve">  行政单位医疗</t>
  </si>
  <si>
    <t>2101102</t>
  </si>
  <si>
    <t xml:space="preserve">  事业单位医疗</t>
  </si>
  <si>
    <t>21013</t>
  </si>
  <si>
    <t>医疗救助</t>
  </si>
  <si>
    <t>2101399</t>
  </si>
  <si>
    <t xml:space="preserve">  其他医疗救助支出</t>
  </si>
  <si>
    <t>21014</t>
  </si>
  <si>
    <t>优抚对象医疗</t>
  </si>
  <si>
    <t>2101401</t>
  </si>
  <si>
    <t xml:space="preserve">  优抚对象医疗补助</t>
  </si>
  <si>
    <t>21015</t>
  </si>
  <si>
    <t>医疗保障管理事务</t>
  </si>
  <si>
    <t>2101501</t>
  </si>
  <si>
    <t>2101599</t>
  </si>
  <si>
    <t xml:space="preserve">  其他医疗保障管理事务支出</t>
  </si>
  <si>
    <t>21099</t>
  </si>
  <si>
    <t>其他卫生健康支出</t>
  </si>
  <si>
    <t>2109999</t>
  </si>
  <si>
    <t xml:space="preserve">  其他卫生健康支出</t>
  </si>
  <si>
    <t>211</t>
  </si>
  <si>
    <t>21101</t>
  </si>
  <si>
    <t>环境保护管理事务</t>
  </si>
  <si>
    <t>2110101</t>
  </si>
  <si>
    <t>2110199</t>
  </si>
  <si>
    <t xml:space="preserve">  其他环境保护管理事务支出</t>
  </si>
  <si>
    <t>21103</t>
  </si>
  <si>
    <t>污染防治</t>
  </si>
  <si>
    <t>2110302</t>
  </si>
  <si>
    <t xml:space="preserve">  水体</t>
  </si>
  <si>
    <t>2110304</t>
  </si>
  <si>
    <t xml:space="preserve">  固体废弃物与化学品</t>
  </si>
  <si>
    <t>21104</t>
  </si>
  <si>
    <t>自然生态保护</t>
  </si>
  <si>
    <t>2110401</t>
  </si>
  <si>
    <t xml:space="preserve">  生态保护</t>
  </si>
  <si>
    <t>2110402</t>
  </si>
  <si>
    <t xml:space="preserve">  农村环境保护</t>
  </si>
  <si>
    <t>21105</t>
  </si>
  <si>
    <t>天然林保护</t>
  </si>
  <si>
    <t>2110506</t>
  </si>
  <si>
    <t xml:space="preserve">  天然林保护工程建设</t>
  </si>
  <si>
    <t>21106</t>
  </si>
  <si>
    <t>退耕还林还草</t>
  </si>
  <si>
    <t>2110602</t>
  </si>
  <si>
    <t xml:space="preserve">  退耕现金</t>
  </si>
  <si>
    <t>2110605</t>
  </si>
  <si>
    <t xml:space="preserve">  退耕还林工程建设</t>
  </si>
  <si>
    <t>21111</t>
  </si>
  <si>
    <t>污染减排</t>
  </si>
  <si>
    <t>2111103</t>
  </si>
  <si>
    <t xml:space="preserve">  减排专项支出</t>
  </si>
  <si>
    <t>21199</t>
  </si>
  <si>
    <t>其他节能环保支出</t>
  </si>
  <si>
    <t>2119999</t>
  </si>
  <si>
    <t xml:space="preserve">  其他节能环保支出</t>
  </si>
  <si>
    <t>212</t>
  </si>
  <si>
    <t>21201</t>
  </si>
  <si>
    <t>城乡社区管理事务</t>
  </si>
  <si>
    <t>2120101</t>
  </si>
  <si>
    <t>2120102</t>
  </si>
  <si>
    <t>2120103</t>
  </si>
  <si>
    <t>2120104</t>
  </si>
  <si>
    <t xml:space="preserve">  城管执法</t>
  </si>
  <si>
    <t>2120106</t>
  </si>
  <si>
    <t xml:space="preserve">  工程建设管理</t>
  </si>
  <si>
    <t>2120199</t>
  </si>
  <si>
    <t xml:space="preserve">  其他城乡社区管理事务支出</t>
  </si>
  <si>
    <t>21202</t>
  </si>
  <si>
    <t>城乡社区规划与管理</t>
  </si>
  <si>
    <t>2120201</t>
  </si>
  <si>
    <t xml:space="preserve">  城乡社区规划与管理</t>
  </si>
  <si>
    <t>21203</t>
  </si>
  <si>
    <t>城乡社区公共设施</t>
  </si>
  <si>
    <t>2120399</t>
  </si>
  <si>
    <t xml:space="preserve">  其他城乡社区公共设施支出</t>
  </si>
  <si>
    <t>21205</t>
  </si>
  <si>
    <t>城乡社区环境卫生</t>
  </si>
  <si>
    <t>2120501</t>
  </si>
  <si>
    <t xml:space="preserve">  城乡社区环境卫生</t>
  </si>
  <si>
    <t>21299</t>
  </si>
  <si>
    <t>其他城乡社区支出</t>
  </si>
  <si>
    <t>2129999</t>
  </si>
  <si>
    <t xml:space="preserve">  其他城乡社区支出</t>
  </si>
  <si>
    <t>213</t>
  </si>
  <si>
    <t>21301</t>
  </si>
  <si>
    <t>农业农村</t>
  </si>
  <si>
    <t>2130101</t>
  </si>
  <si>
    <t>2130102</t>
  </si>
  <si>
    <t>2130104</t>
  </si>
  <si>
    <t>2130106</t>
  </si>
  <si>
    <t xml:space="preserve">  科技转化与推广服务</t>
  </si>
  <si>
    <t>2130108</t>
  </si>
  <si>
    <t xml:space="preserve">  病虫害控制</t>
  </si>
  <si>
    <t>2130119</t>
  </si>
  <si>
    <t xml:space="preserve">  防灾救灾</t>
  </si>
  <si>
    <t>2130121</t>
  </si>
  <si>
    <t xml:space="preserve">  农业结构调整补贴</t>
  </si>
  <si>
    <t>2130122</t>
  </si>
  <si>
    <t xml:space="preserve">  农业生产发展</t>
  </si>
  <si>
    <t>2130124</t>
  </si>
  <si>
    <t xml:space="preserve">  农村合作经济</t>
  </si>
  <si>
    <t>2130126</t>
  </si>
  <si>
    <t xml:space="preserve">  农村社会事业</t>
  </si>
  <si>
    <t>2130135</t>
  </si>
  <si>
    <t xml:space="preserve">  农业资源保护修复与利用</t>
  </si>
  <si>
    <t>2130153</t>
  </si>
  <si>
    <t xml:space="preserve">  农田建设</t>
  </si>
  <si>
    <t>2130199</t>
  </si>
  <si>
    <t xml:space="preserve">  其他农业农村支出</t>
  </si>
  <si>
    <t>21302</t>
  </si>
  <si>
    <t>林业和草原</t>
  </si>
  <si>
    <t>2130201</t>
  </si>
  <si>
    <t>2130205</t>
  </si>
  <si>
    <t xml:space="preserve">  森林资源培育</t>
  </si>
  <si>
    <t>2130209</t>
  </si>
  <si>
    <t xml:space="preserve">  森林生态效益补偿</t>
  </si>
  <si>
    <t>2130210</t>
  </si>
  <si>
    <t xml:space="preserve">  自然保护区等管理</t>
  </si>
  <si>
    <t>2130212</t>
  </si>
  <si>
    <t xml:space="preserve">  湿地保护</t>
  </si>
  <si>
    <t>2130213</t>
  </si>
  <si>
    <t xml:space="preserve">  执法与监督</t>
  </si>
  <si>
    <t>2130234</t>
  </si>
  <si>
    <t xml:space="preserve">  林业草原防灾减灾</t>
  </si>
  <si>
    <t>2130299</t>
  </si>
  <si>
    <t xml:space="preserve">  其他林业和草原支出</t>
  </si>
  <si>
    <t>21303</t>
  </si>
  <si>
    <t>水利</t>
  </si>
  <si>
    <t>2130301</t>
  </si>
  <si>
    <t>2130302</t>
  </si>
  <si>
    <t>2130303</t>
  </si>
  <si>
    <t>2130304</t>
  </si>
  <si>
    <t xml:space="preserve">  水利行业业务管理</t>
  </si>
  <si>
    <t>2130305</t>
  </si>
  <si>
    <t xml:space="preserve">  水利工程建设</t>
  </si>
  <si>
    <t>2130306</t>
  </si>
  <si>
    <t xml:space="preserve">  水利工程运行与维护</t>
  </si>
  <si>
    <t>2130310</t>
  </si>
  <si>
    <t xml:space="preserve">  水土保持</t>
  </si>
  <si>
    <t>2130311</t>
  </si>
  <si>
    <t xml:space="preserve">  水资源节约管理与保护</t>
  </si>
  <si>
    <t>2130314</t>
  </si>
  <si>
    <t xml:space="preserve">  防汛</t>
  </si>
  <si>
    <t>2130316</t>
  </si>
  <si>
    <t xml:space="preserve">  农村水利</t>
  </si>
  <si>
    <t>2130319</t>
  </si>
  <si>
    <t xml:space="preserve">  江河湖库水系综合整治</t>
  </si>
  <si>
    <t>2130321</t>
  </si>
  <si>
    <t xml:space="preserve">  大中型水库移民后期扶持专项支出</t>
  </si>
  <si>
    <t>2130335</t>
  </si>
  <si>
    <t xml:space="preserve">  农村人畜饮水</t>
  </si>
  <si>
    <t>2130399</t>
  </si>
  <si>
    <t xml:space="preserve">  其他水利支出</t>
  </si>
  <si>
    <t>21305</t>
  </si>
  <si>
    <t>扶贫</t>
  </si>
  <si>
    <t>2130504</t>
  </si>
  <si>
    <t xml:space="preserve">  农村基础设施建设</t>
  </si>
  <si>
    <t>2130550</t>
  </si>
  <si>
    <t xml:space="preserve">  扶贫事业机构</t>
  </si>
  <si>
    <t>2130599</t>
  </si>
  <si>
    <t xml:space="preserve">  其他扶贫支出</t>
  </si>
  <si>
    <t>21307</t>
  </si>
  <si>
    <t>农村综合改革</t>
  </si>
  <si>
    <t>2130701</t>
  </si>
  <si>
    <t xml:space="preserve">  对村级公益事业建设的补助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</si>
  <si>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</si>
  <si>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</si>
  <si>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</si>
  <si>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</si>
  <si>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</si>
  <si>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</si>
  <si>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</si>
  <si>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</si>
  <si>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</si>
  <si>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普惠金融发展支出</t>
  </si>
  <si>
    <t>2130803</t>
  </si>
  <si>
    <t xml:space="preserve">  农业保险保费补贴</t>
  </si>
  <si>
    <t>2130804</t>
  </si>
  <si>
    <t xml:space="preserve">  创业担保贷款贴息</t>
  </si>
  <si>
    <t>2130899</t>
  </si>
  <si>
    <t xml:space="preserve">  其他普惠金融发展支出</t>
  </si>
  <si>
    <t>21309</t>
  </si>
  <si>
    <t>目标价格补贴</t>
  </si>
  <si>
    <t>2130999</t>
  </si>
  <si>
    <t xml:space="preserve">  其他目标价格补贴</t>
  </si>
  <si>
    <t>21399</t>
  </si>
  <si>
    <t>其他农林水支出</t>
  </si>
  <si>
    <t>2139999</t>
  </si>
  <si>
    <t xml:space="preserve">  其他农林水支出</t>
  </si>
  <si>
    <t>214</t>
  </si>
  <si>
    <t>21401</t>
  </si>
  <si>
    <t>公路水路运输</t>
  </si>
  <si>
    <t>2140101</t>
  </si>
  <si>
    <t>2140102</t>
  </si>
  <si>
    <t>2140103</t>
  </si>
  <si>
    <t>2140199</t>
  </si>
  <si>
    <t xml:space="preserve">  其他公路水路运输支出</t>
  </si>
  <si>
    <t>21404</t>
  </si>
  <si>
    <t>成品油价格改革对交通运输的补贴</t>
  </si>
  <si>
    <t>2140499</t>
  </si>
  <si>
    <t xml:space="preserve">  成品油价格改革补贴其他支出</t>
  </si>
  <si>
    <t>21406</t>
  </si>
  <si>
    <t>车辆购置税支出</t>
  </si>
  <si>
    <t>2140601</t>
  </si>
  <si>
    <t xml:space="preserve">  车辆购置税用于公路等基础设施建设支出</t>
  </si>
  <si>
    <t>21499</t>
  </si>
  <si>
    <t>其他交通运输支出</t>
  </si>
  <si>
    <t>2149999</t>
  </si>
  <si>
    <t xml:space="preserve">  其他交通运输支出</t>
  </si>
  <si>
    <t>215</t>
  </si>
  <si>
    <t>21505</t>
  </si>
  <si>
    <t>工业和信息产业监管</t>
  </si>
  <si>
    <t>2150501</t>
  </si>
  <si>
    <t>2150599</t>
  </si>
  <si>
    <t xml:space="preserve">  其他工业和信息产业监管支出</t>
  </si>
  <si>
    <t>21508</t>
  </si>
  <si>
    <t>支持中小企业发展和管理支出</t>
  </si>
  <si>
    <t>2150805</t>
  </si>
  <si>
    <t xml:space="preserve">  中小企业发展专项</t>
  </si>
  <si>
    <t>2150899</t>
  </si>
  <si>
    <t xml:space="preserve">  其他支持中小企业发展和管理支出</t>
  </si>
  <si>
    <t>21599</t>
  </si>
  <si>
    <t>其他资源勘探工业信息等支出</t>
  </si>
  <si>
    <t>2159999</t>
  </si>
  <si>
    <t xml:space="preserve">  其他资源勘探工业信息等支出</t>
  </si>
  <si>
    <t>216</t>
  </si>
  <si>
    <t>21602</t>
  </si>
  <si>
    <t>商业流通事务</t>
  </si>
  <si>
    <t>2160201</t>
  </si>
  <si>
    <t>2160299</t>
  </si>
  <si>
    <t xml:space="preserve">  其他商业流通事务支出</t>
  </si>
  <si>
    <t>21606</t>
  </si>
  <si>
    <t>涉外发展服务支出</t>
  </si>
  <si>
    <t>2160699</t>
  </si>
  <si>
    <t xml:space="preserve">  其他涉外发展服务支出</t>
  </si>
  <si>
    <t>217</t>
  </si>
  <si>
    <t>21799</t>
  </si>
  <si>
    <t>其他金融支出</t>
  </si>
  <si>
    <t>2179999</t>
  </si>
  <si>
    <t xml:space="preserve">  其他金融支出</t>
  </si>
  <si>
    <t>220</t>
  </si>
  <si>
    <t>22001</t>
  </si>
  <si>
    <t>自然资源事务</t>
  </si>
  <si>
    <t>2200101</t>
  </si>
  <si>
    <t>2200106</t>
  </si>
  <si>
    <t xml:space="preserve">  自然资源利用与保护</t>
  </si>
  <si>
    <t>2200150</t>
  </si>
  <si>
    <t>2200199</t>
  </si>
  <si>
    <t xml:space="preserve">  其他自然资源事务支出</t>
  </si>
  <si>
    <t>22005</t>
  </si>
  <si>
    <t>气象事务</t>
  </si>
  <si>
    <t>2200504</t>
  </si>
  <si>
    <t xml:space="preserve">  气象事业机构</t>
  </si>
  <si>
    <t>2200509</t>
  </si>
  <si>
    <t xml:space="preserve">  气象服务</t>
  </si>
  <si>
    <t>221</t>
  </si>
  <si>
    <t>22101</t>
  </si>
  <si>
    <t>保障性安居工程支出</t>
  </si>
  <si>
    <t>2210103</t>
  </si>
  <si>
    <t xml:space="preserve">  棚户区改造</t>
  </si>
  <si>
    <t>2210105</t>
  </si>
  <si>
    <t xml:space="preserve">  农村危房改造</t>
  </si>
  <si>
    <t>2210106</t>
  </si>
  <si>
    <t xml:space="preserve">  公共租赁住房</t>
  </si>
  <si>
    <t>2210108</t>
  </si>
  <si>
    <t xml:space="preserve">  老旧小区改造</t>
  </si>
  <si>
    <t>2210199</t>
  </si>
  <si>
    <t xml:space="preserve">  其他保障性安居工程支出</t>
  </si>
  <si>
    <t>22102</t>
  </si>
  <si>
    <t>住房改革支出</t>
  </si>
  <si>
    <t>2210201</t>
  </si>
  <si>
    <t>222</t>
  </si>
  <si>
    <t>22201</t>
  </si>
  <si>
    <t>粮油物资事务</t>
  </si>
  <si>
    <t>2220112</t>
  </si>
  <si>
    <t xml:space="preserve">  粮食财务挂账利息补贴</t>
  </si>
  <si>
    <t>2220150</t>
  </si>
  <si>
    <t>2220199</t>
  </si>
  <si>
    <t xml:space="preserve">  其他粮油物资事务支出</t>
  </si>
  <si>
    <t>224</t>
  </si>
  <si>
    <t>22401</t>
  </si>
  <si>
    <t>应急管理事务</t>
  </si>
  <si>
    <t>2240101</t>
  </si>
  <si>
    <t>2240102</t>
  </si>
  <si>
    <t>2240109</t>
  </si>
  <si>
    <t xml:space="preserve">  应急管理</t>
  </si>
  <si>
    <t>2240150</t>
  </si>
  <si>
    <t>22402</t>
  </si>
  <si>
    <t>消防事务</t>
  </si>
  <si>
    <t>2240201</t>
  </si>
  <si>
    <t>2240204</t>
  </si>
  <si>
    <t xml:space="preserve">  消防应急救援</t>
  </si>
  <si>
    <t>2240299</t>
  </si>
  <si>
    <t xml:space="preserve">  其他消防事务支出</t>
  </si>
  <si>
    <t>22406</t>
  </si>
  <si>
    <t>自然灾害防治</t>
  </si>
  <si>
    <t>2240699</t>
  </si>
  <si>
    <t xml:space="preserve">  其他自然灾害防治支出</t>
  </si>
  <si>
    <t>22407</t>
  </si>
  <si>
    <t>自然灾害救灾及恢复重建支出</t>
  </si>
  <si>
    <t>2240703</t>
  </si>
  <si>
    <t xml:space="preserve">  自然灾害救灾补助</t>
  </si>
  <si>
    <t>2240704</t>
  </si>
  <si>
    <t xml:space="preserve">  自然灾害灾后重建补助</t>
  </si>
  <si>
    <t>22499</t>
  </si>
  <si>
    <t>其他灾害防治及应急管理支出</t>
  </si>
  <si>
    <t>2249999</t>
  </si>
  <si>
    <t xml:space="preserve">  其他灾害防治及应急管理支出</t>
  </si>
  <si>
    <t>229</t>
  </si>
  <si>
    <t>22999</t>
  </si>
  <si>
    <t>2299999</t>
  </si>
  <si>
    <t>232</t>
  </si>
  <si>
    <t>23203</t>
  </si>
  <si>
    <t>地方政府一般债务付息支出</t>
  </si>
  <si>
    <t>2320301</t>
  </si>
  <si>
    <t xml:space="preserve">  地方政府一般债券付息支出</t>
  </si>
  <si>
    <t>233</t>
  </si>
  <si>
    <t>23303</t>
  </si>
  <si>
    <t>2330301</t>
  </si>
  <si>
    <t>20822</t>
  </si>
  <si>
    <t>大中型水库移民后期扶持基金支出</t>
  </si>
  <si>
    <t>2082201</t>
  </si>
  <si>
    <t xml:space="preserve">  移民补助</t>
  </si>
  <si>
    <t>2082202</t>
  </si>
  <si>
    <t xml:space="preserve">  基础设施建设和经济发展</t>
  </si>
  <si>
    <t>21208</t>
  </si>
  <si>
    <t>国有土地使用权出让收入安排的支出</t>
  </si>
  <si>
    <t>2120801</t>
  </si>
  <si>
    <t xml:space="preserve">  征地和拆迁补偿支出</t>
  </si>
  <si>
    <t>21214</t>
  </si>
  <si>
    <t>污水处理费安排的支出</t>
  </si>
  <si>
    <t>2121499</t>
  </si>
  <si>
    <t xml:space="preserve">  其他污水处理费安排的支出</t>
  </si>
  <si>
    <t>21369</t>
  </si>
  <si>
    <t>国家重大水利工程建设基金安排的支出</t>
  </si>
  <si>
    <t>2136903</t>
  </si>
  <si>
    <t xml:space="preserve">  地方重大水利工程建设</t>
  </si>
  <si>
    <t>2136999</t>
  </si>
  <si>
    <t xml:space="preserve">  其他重大水利工程建设基金支出</t>
  </si>
  <si>
    <t>21469</t>
  </si>
  <si>
    <t>民航发展基金支出</t>
  </si>
  <si>
    <t>2146907</t>
  </si>
  <si>
    <t xml:space="preserve">  通用航空发展</t>
  </si>
  <si>
    <t>22904</t>
  </si>
  <si>
    <t>其他政府性基金及对应专项债务收入安排的支出</t>
  </si>
  <si>
    <t>2290402</t>
  </si>
  <si>
    <t xml:space="preserve">  其他地方自行试点项目收益专项债券收入安排的支出</t>
  </si>
  <si>
    <t>22960</t>
  </si>
  <si>
    <t>2296001</t>
  </si>
  <si>
    <t xml:space="preserve">  用于补充全国社会保障基金的彩票公益金支出</t>
  </si>
  <si>
    <t>2296002</t>
  </si>
  <si>
    <t xml:space="preserve">  用于社会福利的彩票公益金支出</t>
  </si>
  <si>
    <t>2296003</t>
  </si>
  <si>
    <t xml:space="preserve">  用于体育事业的彩票公益金支出</t>
  </si>
  <si>
    <t>2296004</t>
  </si>
  <si>
    <t xml:space="preserve">  用于教育事业的彩票公益金支出</t>
  </si>
  <si>
    <t>2296006</t>
  </si>
  <si>
    <t xml:space="preserve">  用于残疾人事业的彩票公益金支出</t>
  </si>
  <si>
    <t>23204</t>
  </si>
  <si>
    <t>地方政府专项债务付息支出</t>
  </si>
  <si>
    <t>2320416</t>
  </si>
  <si>
    <t xml:space="preserve">  城市基础设施配套费债务付息支出</t>
  </si>
  <si>
    <t>2320433</t>
  </si>
  <si>
    <t xml:space="preserve">  棚户区改造专项债券付息支出</t>
  </si>
  <si>
    <t>234</t>
  </si>
  <si>
    <t>23401</t>
  </si>
  <si>
    <t>基础设施建设</t>
  </si>
  <si>
    <t>2340110</t>
  </si>
  <si>
    <t xml:space="preserve">  市政设施建设</t>
  </si>
  <si>
    <t>23402</t>
  </si>
  <si>
    <t>抗疫相关支出</t>
  </si>
  <si>
    <t>2340299</t>
  </si>
  <si>
    <t xml:space="preserve">  其他抗疫相关支出</t>
  </si>
  <si>
    <t>2021年台安县本级政府性基金预算支出决算功能分类决算表</t>
    <phoneticPr fontId="5" type="noConversion"/>
  </si>
  <si>
    <t>单位：万元</t>
    <phoneticPr fontId="5" type="noConversion"/>
  </si>
  <si>
    <t>科目编码</t>
    <phoneticPr fontId="5" type="noConversion"/>
  </si>
  <si>
    <t>科目名称</t>
    <phoneticPr fontId="5" type="noConversion"/>
  </si>
  <si>
    <t>合计</t>
    <phoneticPr fontId="5" type="noConversion"/>
  </si>
  <si>
    <t>决算数</t>
    <phoneticPr fontId="5" type="noConversion"/>
  </si>
  <si>
    <t>地方政府一般债务费用支出</t>
  </si>
</sst>
</file>

<file path=xl/styles.xml><?xml version="1.0" encoding="utf-8"?>
<styleSheet xmlns="http://schemas.openxmlformats.org/spreadsheetml/2006/main">
  <fonts count="20">
    <font>
      <sz val="11"/>
      <color theme="1"/>
      <name val="宋体"/>
      <family val="2"/>
      <charset val="134"/>
      <scheme val="minor"/>
    </font>
    <font>
      <sz val="9"/>
      <name val="宋体"/>
      <family val="2"/>
      <charset val="134"/>
      <scheme val="minor"/>
    </font>
    <font>
      <sz val="10"/>
      <name val="宋体"/>
      <charset val="134"/>
    </font>
    <font>
      <sz val="12"/>
      <name val="宋体"/>
      <charset val="134"/>
    </font>
    <font>
      <b/>
      <sz val="18"/>
      <name val="宋体"/>
      <charset val="134"/>
    </font>
    <font>
      <sz val="9"/>
      <name val="宋体"/>
      <charset val="134"/>
    </font>
    <font>
      <b/>
      <sz val="10"/>
      <name val="宋体"/>
      <charset val="134"/>
    </font>
    <font>
      <b/>
      <sz val="18"/>
      <color indexed="8"/>
      <name val="宋体"/>
      <charset val="134"/>
    </font>
    <font>
      <sz val="10"/>
      <name val="宋体"/>
      <family val="3"/>
      <charset val="134"/>
    </font>
    <font>
      <sz val="11"/>
      <name val="宋体"/>
      <family val="3"/>
      <charset val="134"/>
    </font>
    <font>
      <b/>
      <sz val="18"/>
      <name val="宋体"/>
      <family val="3"/>
      <charset val="134"/>
    </font>
    <font>
      <sz val="12"/>
      <name val="宋体"/>
      <family val="3"/>
      <charset val="134"/>
    </font>
    <font>
      <sz val="11"/>
      <color theme="1"/>
      <name val="宋体"/>
      <family val="3"/>
      <charset val="134"/>
      <scheme val="minor"/>
    </font>
    <font>
      <b/>
      <sz val="10"/>
      <name val="宋体"/>
      <family val="3"/>
      <charset val="134"/>
    </font>
    <font>
      <sz val="14"/>
      <color indexed="8"/>
      <name val="黑体"/>
      <charset val="134"/>
    </font>
    <font>
      <sz val="11"/>
      <color indexed="8"/>
      <name val="宋体"/>
      <charset val="134"/>
    </font>
    <font>
      <sz val="10"/>
      <color indexed="8"/>
      <name val="Arial"/>
      <family val="2"/>
    </font>
    <font>
      <sz val="11"/>
      <color indexed="16"/>
      <name val="宋体"/>
      <charset val="134"/>
    </font>
    <font>
      <sz val="11"/>
      <color indexed="17"/>
      <name val="宋体"/>
      <charset val="134"/>
    </font>
    <font>
      <sz val="10"/>
      <color indexed="8"/>
      <name val="宋体"/>
      <charset val="134"/>
    </font>
  </fonts>
  <fills count="10">
    <fill>
      <patternFill patternType="none"/>
    </fill>
    <fill>
      <patternFill patternType="gray125"/>
    </fill>
    <fill>
      <patternFill patternType="solid">
        <fgColor theme="0"/>
        <bgColor indexed="64"/>
      </patternFill>
    </fill>
    <fill>
      <patternFill patternType="solid">
        <fgColor indexed="9"/>
      </patternFill>
    </fill>
    <fill>
      <patternFill patternType="solid">
        <fgColor indexed="9"/>
        <bgColor indexed="64"/>
      </patternFill>
    </fill>
    <fill>
      <patternFill patternType="solid">
        <fgColor theme="0"/>
      </patternFill>
    </fill>
    <fill>
      <patternFill patternType="mediumGray">
        <fgColor indexed="9"/>
        <bgColor theme="0"/>
      </patternFill>
    </fill>
    <fill>
      <patternFill patternType="solid">
        <fgColor indexed="42"/>
        <bgColor indexed="64"/>
      </patternFill>
    </fill>
    <fill>
      <patternFill patternType="solid">
        <fgColor indexed="45"/>
        <bgColor indexed="64"/>
      </patternFill>
    </fill>
    <fill>
      <patternFill patternType="solid">
        <fgColor theme="0"/>
        <bgColor indexed="9"/>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thin">
        <color indexed="8"/>
      </left>
      <right style="thin">
        <color indexed="8"/>
      </right>
      <top/>
      <bottom/>
      <diagonal/>
    </border>
    <border>
      <left/>
      <right style="thin">
        <color indexed="8"/>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5">
    <xf numFmtId="0" fontId="0" fillId="0" borderId="0">
      <alignment vertical="center"/>
    </xf>
    <xf numFmtId="0" fontId="12" fillId="0" borderId="0">
      <alignment vertical="center"/>
    </xf>
    <xf numFmtId="0" fontId="17" fillId="8" borderId="0" applyNumberFormat="0" applyBorder="0" applyAlignment="0" applyProtection="0">
      <alignment vertical="center"/>
    </xf>
    <xf numFmtId="0" fontId="16" fillId="0" borderId="0"/>
    <xf numFmtId="0" fontId="18" fillId="7" borderId="0" applyNumberFormat="0" applyBorder="0" applyAlignment="0" applyProtection="0">
      <alignment vertical="center"/>
    </xf>
  </cellStyleXfs>
  <cellXfs count="131">
    <xf numFmtId="0" fontId="0" fillId="0" borderId="0" xfId="0">
      <alignment vertical="center"/>
    </xf>
    <xf numFmtId="0" fontId="3" fillId="0" borderId="0" xfId="0" applyFont="1" applyAlignment="1"/>
    <xf numFmtId="0" fontId="0" fillId="0" borderId="0" xfId="0" applyAlignment="1"/>
    <xf numFmtId="0" fontId="2" fillId="2" borderId="1"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left" vertical="center"/>
    </xf>
    <xf numFmtId="3" fontId="2" fillId="2" borderId="1" xfId="0" applyNumberFormat="1" applyFont="1" applyFill="1" applyBorder="1" applyAlignment="1" applyProtection="1">
      <alignment horizontal="right" vertical="center"/>
    </xf>
    <xf numFmtId="0" fontId="3" fillId="2" borderId="1" xfId="0" applyNumberFormat="1" applyFont="1" applyFill="1" applyBorder="1" applyAlignment="1" applyProtection="1"/>
    <xf numFmtId="0" fontId="3" fillId="2" borderId="0" xfId="0" applyFont="1" applyFill="1" applyAlignment="1"/>
    <xf numFmtId="0" fontId="2" fillId="0" borderId="0" xfId="0" applyNumberFormat="1" applyFont="1" applyFill="1" applyAlignment="1" applyProtection="1">
      <alignment horizontal="right" vertical="center"/>
    </xf>
    <xf numFmtId="0" fontId="0" fillId="0" borderId="0" xfId="0" applyAlignment="1">
      <alignment wrapText="1"/>
    </xf>
    <xf numFmtId="0" fontId="6" fillId="2" borderId="1" xfId="0" applyNumberFormat="1" applyFont="1" applyFill="1" applyBorder="1" applyAlignment="1" applyProtection="1">
      <alignment horizontal="center" vertical="center"/>
    </xf>
    <xf numFmtId="3" fontId="2" fillId="2" borderId="7" xfId="0" applyNumberFormat="1" applyFont="1" applyFill="1" applyBorder="1" applyAlignment="1" applyProtection="1">
      <alignment horizontal="right" vertical="center"/>
    </xf>
    <xf numFmtId="0" fontId="6" fillId="2" borderId="1" xfId="0" applyNumberFormat="1" applyFont="1" applyFill="1" applyBorder="1" applyAlignment="1" applyProtection="1">
      <alignment horizontal="left" vertical="center"/>
    </xf>
    <xf numFmtId="3" fontId="2" fillId="2" borderId="3" xfId="0" applyNumberFormat="1" applyFont="1" applyFill="1" applyBorder="1" applyAlignment="1" applyProtection="1">
      <alignment horizontal="right" vertical="center"/>
    </xf>
    <xf numFmtId="0" fontId="2" fillId="2" borderId="3" xfId="0" applyNumberFormat="1" applyFont="1" applyFill="1" applyBorder="1" applyAlignment="1" applyProtection="1">
      <alignment horizontal="left" vertical="center"/>
    </xf>
    <xf numFmtId="3" fontId="2" fillId="2" borderId="2" xfId="0" applyNumberFormat="1" applyFont="1" applyFill="1" applyBorder="1" applyAlignment="1" applyProtection="1">
      <alignment horizontal="right" vertical="center"/>
    </xf>
    <xf numFmtId="0" fontId="2" fillId="2" borderId="0" xfId="0" applyFont="1" applyFill="1" applyAlignment="1">
      <alignment vertical="center"/>
    </xf>
    <xf numFmtId="0" fontId="3" fillId="2" borderId="0" xfId="0" applyFont="1" applyFill="1" applyAlignment="1">
      <alignment horizontal="center" vertical="center"/>
    </xf>
    <xf numFmtId="0" fontId="2" fillId="2" borderId="0" xfId="0" applyFont="1" applyFill="1" applyAlignment="1">
      <alignment horizontal="right" vertical="center"/>
    </xf>
    <xf numFmtId="0" fontId="2" fillId="2" borderId="8" xfId="0" applyNumberFormat="1" applyFont="1" applyFill="1" applyBorder="1" applyAlignment="1" applyProtection="1">
      <alignment horizontal="left" vertical="center"/>
    </xf>
    <xf numFmtId="3" fontId="2" fillId="2" borderId="8" xfId="0" applyNumberFormat="1" applyFont="1" applyFill="1" applyBorder="1" applyAlignment="1" applyProtection="1">
      <alignment horizontal="right" vertical="center"/>
    </xf>
    <xf numFmtId="3" fontId="2" fillId="2" borderId="5" xfId="0" applyNumberFormat="1" applyFont="1" applyFill="1" applyBorder="1" applyAlignment="1" applyProtection="1">
      <alignment horizontal="right" vertical="center"/>
    </xf>
    <xf numFmtId="3" fontId="2" fillId="2" borderId="4" xfId="0" applyNumberFormat="1" applyFont="1" applyFill="1" applyBorder="1" applyAlignment="1" applyProtection="1">
      <alignment horizontal="right" vertical="center"/>
    </xf>
    <xf numFmtId="0" fontId="2" fillId="0" borderId="0" xfId="0" applyNumberFormat="1" applyFont="1" applyFill="1" applyAlignment="1" applyProtection="1">
      <alignment horizontal="center" vertical="center"/>
    </xf>
    <xf numFmtId="0" fontId="2" fillId="3" borderId="0" xfId="0" applyNumberFormat="1" applyFont="1" applyFill="1" applyAlignment="1" applyProtection="1">
      <alignment horizontal="center" vertical="center"/>
    </xf>
    <xf numFmtId="0" fontId="3" fillId="0" borderId="0" xfId="0" applyNumberFormat="1" applyFont="1" applyFill="1" applyAlignment="1" applyProtection="1"/>
    <xf numFmtId="0" fontId="2" fillId="3" borderId="0" xfId="0" applyNumberFormat="1" applyFont="1" applyFill="1" applyAlignment="1" applyProtection="1">
      <alignment horizontal="right" vertical="center"/>
    </xf>
    <xf numFmtId="0" fontId="3" fillId="0" borderId="0" xfId="0" applyNumberFormat="1" applyFont="1" applyFill="1" applyAlignment="1" applyProtection="1">
      <alignment vertical="center"/>
    </xf>
    <xf numFmtId="0" fontId="2" fillId="2" borderId="8" xfId="0" applyNumberFormat="1" applyFont="1" applyFill="1" applyBorder="1" applyAlignment="1" applyProtection="1">
      <alignment horizontal="center" vertical="center"/>
    </xf>
    <xf numFmtId="0" fontId="2" fillId="4" borderId="1" xfId="0" applyNumberFormat="1" applyFont="1" applyFill="1" applyBorder="1" applyAlignment="1" applyProtection="1">
      <alignment horizontal="center" vertical="center"/>
    </xf>
    <xf numFmtId="0" fontId="2" fillId="4" borderId="1" xfId="0" applyNumberFormat="1" applyFont="1" applyFill="1" applyBorder="1" applyAlignment="1" applyProtection="1">
      <alignment horizontal="left" vertical="center"/>
    </xf>
    <xf numFmtId="3" fontId="2" fillId="4" borderId="1" xfId="0" applyNumberFormat="1" applyFont="1" applyFill="1" applyBorder="1" applyAlignment="1" applyProtection="1">
      <alignment horizontal="right" vertical="center"/>
    </xf>
    <xf numFmtId="3" fontId="0" fillId="0" borderId="0" xfId="0" applyNumberFormat="1">
      <alignment vertical="center"/>
    </xf>
    <xf numFmtId="0" fontId="2" fillId="2" borderId="0" xfId="0" applyNumberFormat="1" applyFont="1" applyFill="1" applyAlignment="1" applyProtection="1">
      <alignment vertical="center"/>
    </xf>
    <xf numFmtId="0" fontId="2" fillId="2" borderId="0" xfId="0" applyNumberFormat="1" applyFont="1" applyFill="1" applyAlignment="1" applyProtection="1">
      <alignment horizontal="right" vertical="center"/>
    </xf>
    <xf numFmtId="0" fontId="2" fillId="2" borderId="6" xfId="0" applyNumberFormat="1" applyFont="1" applyFill="1" applyBorder="1" applyAlignment="1" applyProtection="1">
      <alignment horizontal="left" vertical="center"/>
    </xf>
    <xf numFmtId="0" fontId="0" fillId="2" borderId="0" xfId="0" applyFill="1">
      <alignment vertical="center"/>
    </xf>
    <xf numFmtId="0" fontId="0" fillId="4" borderId="0" xfId="0" applyFill="1">
      <alignment vertical="center"/>
    </xf>
    <xf numFmtId="0" fontId="0" fillId="4" borderId="0" xfId="0" applyFill="1" applyAlignment="1">
      <alignment horizontal="right" vertical="center"/>
    </xf>
    <xf numFmtId="0" fontId="6" fillId="5" borderId="1" xfId="0" applyNumberFormat="1" applyFont="1" applyFill="1" applyBorder="1" applyAlignment="1" applyProtection="1">
      <alignment horizontal="center" vertical="center"/>
    </xf>
    <xf numFmtId="0" fontId="2" fillId="5" borderId="1" xfId="0" applyNumberFormat="1" applyFont="1" applyFill="1" applyBorder="1" applyAlignment="1" applyProtection="1">
      <alignment vertical="center"/>
    </xf>
    <xf numFmtId="3" fontId="2" fillId="5" borderId="1" xfId="0" applyNumberFormat="1" applyFont="1" applyFill="1" applyBorder="1" applyAlignment="1" applyProtection="1">
      <alignment horizontal="right" vertical="center"/>
    </xf>
    <xf numFmtId="3" fontId="2" fillId="6" borderId="1" xfId="0" applyNumberFormat="1" applyFont="1" applyFill="1" applyBorder="1" applyAlignment="1" applyProtection="1">
      <alignment horizontal="right" vertical="center"/>
    </xf>
    <xf numFmtId="0" fontId="2" fillId="5" borderId="1" xfId="0" applyNumberFormat="1" applyFont="1" applyFill="1" applyBorder="1" applyAlignment="1" applyProtection="1">
      <alignment horizontal="right" vertical="center"/>
    </xf>
    <xf numFmtId="0" fontId="0" fillId="5" borderId="1" xfId="0" applyNumberFormat="1" applyFont="1" applyFill="1" applyBorder="1" applyAlignment="1" applyProtection="1"/>
    <xf numFmtId="0" fontId="8" fillId="0" borderId="0" xfId="0" applyFont="1" applyAlignment="1">
      <alignment horizontal="center" vertical="center"/>
    </xf>
    <xf numFmtId="0" fontId="11" fillId="0" borderId="0" xfId="0" applyFont="1" applyAlignment="1"/>
    <xf numFmtId="0" fontId="8" fillId="0" borderId="0" xfId="0" applyNumberFormat="1" applyFont="1" applyFill="1" applyAlignment="1" applyProtection="1">
      <alignment horizontal="center" vertical="center"/>
    </xf>
    <xf numFmtId="0" fontId="8" fillId="3" borderId="9" xfId="0" applyNumberFormat="1" applyFont="1" applyFill="1" applyBorder="1" applyAlignment="1" applyProtection="1">
      <alignment horizontal="center" vertical="center"/>
    </xf>
    <xf numFmtId="0" fontId="8" fillId="0" borderId="9" xfId="0" applyNumberFormat="1" applyFont="1" applyFill="1" applyBorder="1" applyAlignment="1" applyProtection="1">
      <alignment horizontal="center" vertical="center"/>
    </xf>
    <xf numFmtId="0" fontId="8" fillId="3" borderId="0" xfId="0" applyNumberFormat="1" applyFont="1" applyFill="1" applyAlignment="1" applyProtection="1">
      <alignment horizontal="center" vertical="center"/>
    </xf>
    <xf numFmtId="0" fontId="11" fillId="0" borderId="0" xfId="0" applyNumberFormat="1" applyFont="1" applyFill="1" applyAlignment="1" applyProtection="1"/>
    <xf numFmtId="0" fontId="8" fillId="3" borderId="0" xfId="0" applyNumberFormat="1" applyFont="1" applyFill="1" applyAlignment="1" applyProtection="1">
      <alignment horizontal="right" vertical="center"/>
    </xf>
    <xf numFmtId="0" fontId="8" fillId="2" borderId="7" xfId="0" applyNumberFormat="1" applyFont="1" applyFill="1" applyBorder="1" applyAlignment="1" applyProtection="1">
      <alignment horizontal="center" vertical="center"/>
    </xf>
    <xf numFmtId="0" fontId="8" fillId="2" borderId="1" xfId="0" applyNumberFormat="1" applyFont="1" applyFill="1" applyBorder="1" applyAlignment="1" applyProtection="1">
      <alignment horizontal="left" vertical="center"/>
    </xf>
    <xf numFmtId="3" fontId="8" fillId="2" borderId="1" xfId="0" applyNumberFormat="1" applyFont="1" applyFill="1" applyBorder="1" applyAlignment="1" applyProtection="1">
      <alignment horizontal="right" vertical="center"/>
    </xf>
    <xf numFmtId="0" fontId="8" fillId="2" borderId="1" xfId="0" applyNumberFormat="1" applyFont="1" applyFill="1" applyBorder="1" applyAlignment="1" applyProtection="1">
      <alignment horizontal="center" vertical="center"/>
    </xf>
    <xf numFmtId="0" fontId="11" fillId="2" borderId="0" xfId="0" applyFont="1" applyFill="1" applyAlignment="1"/>
    <xf numFmtId="0" fontId="0" fillId="2" borderId="0" xfId="0" applyFill="1" applyAlignment="1"/>
    <xf numFmtId="3" fontId="8" fillId="2" borderId="8" xfId="0" applyNumberFormat="1" applyFont="1" applyFill="1" applyBorder="1" applyAlignment="1" applyProtection="1">
      <alignment horizontal="right" vertical="center"/>
    </xf>
    <xf numFmtId="0" fontId="8" fillId="2" borderId="3" xfId="0" applyNumberFormat="1" applyFont="1" applyFill="1" applyBorder="1" applyAlignment="1" applyProtection="1">
      <alignment horizontal="left" vertical="center"/>
    </xf>
    <xf numFmtId="3" fontId="8" fillId="2" borderId="7" xfId="0" applyNumberFormat="1" applyFont="1" applyFill="1" applyBorder="1" applyAlignment="1" applyProtection="1">
      <alignment horizontal="right" vertical="center"/>
    </xf>
    <xf numFmtId="0" fontId="8" fillId="2" borderId="0" xfId="1" applyNumberFormat="1" applyFont="1" applyFill="1" applyAlignment="1" applyProtection="1">
      <alignment horizontal="right" vertical="center"/>
    </xf>
    <xf numFmtId="0" fontId="8" fillId="2" borderId="0" xfId="1" applyNumberFormat="1" applyFont="1" applyFill="1" applyAlignment="1" applyProtection="1">
      <alignment horizontal="center" vertical="center"/>
    </xf>
    <xf numFmtId="0" fontId="13" fillId="5" borderId="1" xfId="0" applyNumberFormat="1" applyFont="1" applyFill="1" applyBorder="1" applyAlignment="1" applyProtection="1">
      <alignment horizontal="center" vertical="center"/>
    </xf>
    <xf numFmtId="0" fontId="13" fillId="5" borderId="1" xfId="0" applyNumberFormat="1" applyFont="1" applyFill="1" applyBorder="1" applyAlignment="1" applyProtection="1">
      <alignment horizontal="center" vertical="center" wrapText="1"/>
    </xf>
    <xf numFmtId="0" fontId="13" fillId="5" borderId="1" xfId="0" applyNumberFormat="1" applyFont="1" applyFill="1" applyBorder="1" applyAlignment="1" applyProtection="1">
      <alignment vertical="center"/>
    </xf>
    <xf numFmtId="3" fontId="8" fillId="5" borderId="1" xfId="0" applyNumberFormat="1" applyFont="1" applyFill="1" applyBorder="1" applyAlignment="1" applyProtection="1">
      <alignment horizontal="right" vertical="center"/>
    </xf>
    <xf numFmtId="3" fontId="8" fillId="6" borderId="1" xfId="0" applyNumberFormat="1" applyFont="1" applyFill="1" applyBorder="1" applyAlignment="1" applyProtection="1">
      <alignment horizontal="right" vertical="center"/>
    </xf>
    <xf numFmtId="0" fontId="8" fillId="5" borderId="1" xfId="0" applyNumberFormat="1" applyFont="1" applyFill="1" applyBorder="1" applyAlignment="1" applyProtection="1">
      <alignment vertical="center"/>
    </xf>
    <xf numFmtId="3" fontId="8" fillId="5" borderId="8" xfId="0" applyNumberFormat="1" applyFont="1" applyFill="1" applyBorder="1" applyAlignment="1" applyProtection="1">
      <alignment horizontal="right" vertical="center"/>
    </xf>
    <xf numFmtId="0" fontId="8" fillId="5" borderId="3" xfId="0" applyNumberFormat="1" applyFont="1" applyFill="1" applyBorder="1" applyAlignment="1" applyProtection="1">
      <alignment vertical="center"/>
    </xf>
    <xf numFmtId="3" fontId="8" fillId="6" borderId="2" xfId="0" applyNumberFormat="1" applyFont="1" applyFill="1" applyBorder="1" applyAlignment="1" applyProtection="1">
      <alignment horizontal="right" vertical="center"/>
    </xf>
    <xf numFmtId="3" fontId="8" fillId="5" borderId="7" xfId="0" applyNumberFormat="1" applyFont="1" applyFill="1" applyBorder="1" applyAlignment="1" applyProtection="1">
      <alignment horizontal="right" vertical="center"/>
    </xf>
    <xf numFmtId="0" fontId="13" fillId="2" borderId="1" xfId="0" applyNumberFormat="1" applyFont="1" applyFill="1" applyBorder="1" applyAlignment="1" applyProtection="1">
      <alignment horizontal="center" vertical="center"/>
    </xf>
    <xf numFmtId="0" fontId="13" fillId="2" borderId="1" xfId="0" applyNumberFormat="1" applyFont="1" applyFill="1" applyBorder="1" applyAlignment="1" applyProtection="1">
      <alignment horizontal="left" vertical="center"/>
    </xf>
    <xf numFmtId="0" fontId="13" fillId="2" borderId="1" xfId="0" applyNumberFormat="1" applyFont="1" applyFill="1" applyBorder="1" applyAlignment="1" applyProtection="1">
      <alignment vertical="center"/>
    </xf>
    <xf numFmtId="0" fontId="8" fillId="2" borderId="1" xfId="0" applyNumberFormat="1" applyFont="1" applyFill="1" applyBorder="1" applyAlignment="1" applyProtection="1">
      <alignment vertical="center"/>
    </xf>
    <xf numFmtId="4" fontId="15" fillId="0" borderId="11" xfId="0" applyNumberFormat="1" applyFont="1" applyBorder="1" applyAlignment="1">
      <alignment horizontal="right" vertical="center" shrinkToFit="1"/>
    </xf>
    <xf numFmtId="0" fontId="15" fillId="0" borderId="11" xfId="0" applyFont="1" applyBorder="1" applyAlignment="1">
      <alignment horizontal="left" vertical="center" shrinkToFit="1"/>
    </xf>
    <xf numFmtId="0" fontId="15" fillId="0" borderId="13" xfId="0" applyFont="1" applyBorder="1" applyAlignment="1">
      <alignment horizontal="left" vertical="center" shrinkToFit="1"/>
    </xf>
    <xf numFmtId="4" fontId="15" fillId="0" borderId="13" xfId="0" applyNumberFormat="1" applyFont="1" applyBorder="1" applyAlignment="1">
      <alignment horizontal="right" vertical="center" shrinkToFit="1"/>
    </xf>
    <xf numFmtId="0" fontId="16" fillId="0" borderId="0" xfId="3"/>
    <xf numFmtId="0" fontId="19" fillId="0" borderId="0" xfId="3" applyFont="1"/>
    <xf numFmtId="0" fontId="15" fillId="0" borderId="1" xfId="3" applyFont="1" applyFill="1" applyBorder="1" applyAlignment="1">
      <alignment horizontal="center" vertical="center" wrapText="1" shrinkToFit="1"/>
    </xf>
    <xf numFmtId="4" fontId="15" fillId="0" borderId="1" xfId="3" applyNumberFormat="1" applyFont="1" applyFill="1" applyBorder="1" applyAlignment="1">
      <alignment horizontal="right" vertical="center" shrinkToFit="1"/>
    </xf>
    <xf numFmtId="0" fontId="15" fillId="0" borderId="11" xfId="3" applyFont="1" applyBorder="1" applyAlignment="1">
      <alignment horizontal="left" vertical="center" shrinkToFit="1"/>
    </xf>
    <xf numFmtId="4" fontId="15" fillId="0" borderId="11" xfId="3" applyNumberFormat="1" applyFont="1" applyBorder="1" applyAlignment="1">
      <alignment horizontal="right" vertical="center" shrinkToFit="1"/>
    </xf>
    <xf numFmtId="0" fontId="15" fillId="0" borderId="15" xfId="3" applyFont="1" applyBorder="1" applyAlignment="1">
      <alignment horizontal="left" vertical="center" shrinkToFit="1"/>
    </xf>
    <xf numFmtId="4" fontId="15" fillId="0" borderId="15" xfId="3" applyNumberFormat="1" applyFont="1" applyBorder="1" applyAlignment="1">
      <alignment horizontal="right" vertical="center" shrinkToFit="1"/>
    </xf>
    <xf numFmtId="0" fontId="16" fillId="0" borderId="1" xfId="3" applyBorder="1"/>
    <xf numFmtId="4" fontId="15" fillId="0" borderId="1" xfId="3" applyNumberFormat="1" applyFont="1" applyBorder="1"/>
    <xf numFmtId="0" fontId="4" fillId="0" borderId="0" xfId="0" applyNumberFormat="1" applyFont="1" applyFill="1" applyAlignment="1" applyProtection="1">
      <alignment horizontal="center" vertical="center"/>
    </xf>
    <xf numFmtId="0" fontId="2" fillId="0" borderId="0" xfId="0" applyNumberFormat="1" applyFont="1" applyFill="1" applyAlignment="1" applyProtection="1">
      <alignment horizontal="right" vertical="center"/>
    </xf>
    <xf numFmtId="0" fontId="4" fillId="2" borderId="0" xfId="0" applyNumberFormat="1" applyFont="1" applyFill="1" applyAlignment="1" applyProtection="1">
      <alignment horizontal="center" vertical="center"/>
    </xf>
    <xf numFmtId="0" fontId="2" fillId="2" borderId="0" xfId="0" applyNumberFormat="1" applyFont="1" applyFill="1" applyAlignment="1" applyProtection="1">
      <alignment horizontal="right" vertical="center"/>
    </xf>
    <xf numFmtId="0" fontId="6" fillId="2" borderId="1" xfId="0" applyNumberFormat="1" applyFont="1" applyFill="1" applyBorder="1" applyAlignment="1" applyProtection="1">
      <alignment horizontal="center" vertical="center" wrapText="1"/>
    </xf>
    <xf numFmtId="0" fontId="6" fillId="2" borderId="8" xfId="0" applyNumberFormat="1" applyFont="1" applyFill="1" applyBorder="1" applyAlignment="1" applyProtection="1">
      <alignment horizontal="center" vertical="center" wrapText="1"/>
    </xf>
    <xf numFmtId="0" fontId="6" fillId="2" borderId="7" xfId="0" applyNumberFormat="1" applyFont="1" applyFill="1" applyBorder="1" applyAlignment="1" applyProtection="1">
      <alignment horizontal="center" vertical="center" wrapText="1"/>
    </xf>
    <xf numFmtId="0" fontId="2" fillId="4" borderId="0" xfId="0" applyNumberFormat="1" applyFont="1" applyFill="1" applyAlignment="1" applyProtection="1">
      <alignment horizontal="right" vertical="center"/>
    </xf>
    <xf numFmtId="0" fontId="4" fillId="4" borderId="0" xfId="0" applyNumberFormat="1" applyFont="1" applyFill="1" applyAlignment="1" applyProtection="1">
      <alignment horizontal="center" vertical="center"/>
    </xf>
    <xf numFmtId="0" fontId="7" fillId="4" borderId="0" xfId="0" applyFont="1" applyFill="1" applyAlignment="1">
      <alignment horizontal="center" vertical="center"/>
    </xf>
    <xf numFmtId="0" fontId="4" fillId="3" borderId="0" xfId="0" applyNumberFormat="1" applyFont="1" applyFill="1" applyAlignment="1" applyProtection="1">
      <alignment horizontal="center" vertical="center"/>
    </xf>
    <xf numFmtId="0" fontId="9" fillId="0" borderId="0" xfId="0" applyNumberFormat="1" applyFont="1" applyFill="1" applyAlignment="1" applyProtection="1">
      <alignment horizontal="right" vertical="center"/>
    </xf>
    <xf numFmtId="0" fontId="10" fillId="0" borderId="0" xfId="0" applyNumberFormat="1" applyFont="1" applyFill="1" applyAlignment="1" applyProtection="1">
      <alignment horizontal="center" vertical="center"/>
    </xf>
    <xf numFmtId="0" fontId="10" fillId="2" borderId="0" xfId="1" applyNumberFormat="1" applyFont="1" applyFill="1" applyAlignment="1" applyProtection="1">
      <alignment horizontal="center" vertical="center"/>
    </xf>
    <xf numFmtId="0" fontId="8" fillId="2" borderId="9" xfId="1" applyNumberFormat="1" applyFont="1" applyFill="1" applyBorder="1" applyAlignment="1" applyProtection="1">
      <alignment horizontal="left" vertical="center"/>
    </xf>
    <xf numFmtId="0" fontId="8" fillId="0" borderId="0" xfId="0" applyNumberFormat="1" applyFont="1" applyFill="1" applyAlignment="1" applyProtection="1">
      <alignment horizontal="right" vertical="center"/>
    </xf>
    <xf numFmtId="0" fontId="8" fillId="0" borderId="9" xfId="0" applyNumberFormat="1" applyFont="1" applyFill="1" applyBorder="1" applyAlignment="1" applyProtection="1">
      <alignment horizontal="center" vertical="center"/>
    </xf>
    <xf numFmtId="0" fontId="8" fillId="2" borderId="0" xfId="1" applyNumberFormat="1" applyFont="1" applyFill="1" applyAlignment="1" applyProtection="1">
      <alignment horizontal="right" vertical="center"/>
    </xf>
    <xf numFmtId="0" fontId="15" fillId="0" borderId="10" xfId="0" applyFont="1" applyBorder="1" applyAlignment="1">
      <alignment horizontal="left" vertical="center" shrinkToFit="1"/>
    </xf>
    <xf numFmtId="0" fontId="15" fillId="0" borderId="11" xfId="0" applyFont="1" applyBorder="1" applyAlignment="1">
      <alignment horizontal="left" vertical="center" shrinkToFit="1"/>
    </xf>
    <xf numFmtId="0" fontId="14" fillId="0" borderId="0" xfId="0" applyFont="1" applyAlignment="1">
      <alignment horizontal="center"/>
    </xf>
    <xf numFmtId="0" fontId="15" fillId="0" borderId="1" xfId="0" applyFont="1" applyFill="1" applyBorder="1" applyAlignment="1">
      <alignment horizontal="center" vertical="center" wrapText="1" shrinkToFit="1"/>
    </xf>
    <xf numFmtId="0" fontId="15" fillId="0" borderId="12" xfId="0" applyFont="1" applyBorder="1" applyAlignment="1">
      <alignment horizontal="left" vertical="center" shrinkToFit="1"/>
    </xf>
    <xf numFmtId="0" fontId="15" fillId="0" borderId="13" xfId="0" applyFont="1" applyBorder="1" applyAlignment="1">
      <alignment horizontal="left" vertical="center" shrinkToFit="1"/>
    </xf>
    <xf numFmtId="0" fontId="15" fillId="0" borderId="10" xfId="3" applyFont="1" applyBorder="1" applyAlignment="1">
      <alignment horizontal="left" vertical="center" shrinkToFit="1"/>
    </xf>
    <xf numFmtId="0" fontId="15" fillId="0" borderId="11" xfId="3" applyFont="1" applyBorder="1" applyAlignment="1">
      <alignment horizontal="left" vertical="center" shrinkToFit="1"/>
    </xf>
    <xf numFmtId="0" fontId="15" fillId="0" borderId="16" xfId="3" applyFont="1" applyBorder="1" applyAlignment="1">
      <alignment horizontal="left" vertical="center" shrinkToFit="1"/>
    </xf>
    <xf numFmtId="0" fontId="15" fillId="0" borderId="17" xfId="3" applyFont="1" applyBorder="1" applyAlignment="1">
      <alignment horizontal="left" vertical="center" shrinkToFit="1"/>
    </xf>
    <xf numFmtId="0" fontId="19" fillId="0" borderId="3" xfId="3" applyFont="1" applyBorder="1" applyAlignment="1">
      <alignment horizontal="center"/>
    </xf>
    <xf numFmtId="0" fontId="16" fillId="0" borderId="5" xfId="3" applyBorder="1" applyAlignment="1">
      <alignment horizontal="center"/>
    </xf>
    <xf numFmtId="0" fontId="16" fillId="0" borderId="2" xfId="3" applyBorder="1" applyAlignment="1">
      <alignment horizontal="center"/>
    </xf>
    <xf numFmtId="0" fontId="15" fillId="0" borderId="14" xfId="3" applyFont="1" applyBorder="1" applyAlignment="1">
      <alignment horizontal="left" vertical="center" shrinkToFit="1"/>
    </xf>
    <xf numFmtId="0" fontId="15" fillId="0" borderId="15" xfId="3" applyFont="1" applyBorder="1" applyAlignment="1">
      <alignment horizontal="left" vertical="center" shrinkToFit="1"/>
    </xf>
    <xf numFmtId="0" fontId="14" fillId="0" borderId="0" xfId="3" applyFont="1" applyAlignment="1">
      <alignment horizontal="center"/>
    </xf>
    <xf numFmtId="0" fontId="15" fillId="0" borderId="3" xfId="3" applyFont="1" applyFill="1" applyBorder="1" applyAlignment="1">
      <alignment horizontal="center" vertical="center" wrapText="1" shrinkToFit="1"/>
    </xf>
    <xf numFmtId="0" fontId="15" fillId="0" borderId="5" xfId="3" applyFont="1" applyFill="1" applyBorder="1" applyAlignment="1">
      <alignment horizontal="center" vertical="center" wrapText="1" shrinkToFit="1"/>
    </xf>
    <xf numFmtId="0" fontId="15" fillId="0" borderId="2" xfId="3" applyFont="1" applyFill="1" applyBorder="1" applyAlignment="1">
      <alignment horizontal="center" vertical="center" wrapText="1" shrinkToFit="1"/>
    </xf>
    <xf numFmtId="0" fontId="9" fillId="9" borderId="10" xfId="0" applyFont="1" applyFill="1" applyBorder="1" applyAlignment="1">
      <alignment horizontal="center" vertical="center" wrapText="1" shrinkToFit="1"/>
    </xf>
    <xf numFmtId="0" fontId="9" fillId="9" borderId="11" xfId="0" applyFont="1" applyFill="1" applyBorder="1" applyAlignment="1">
      <alignment horizontal="center" vertical="center" wrapText="1" shrinkToFit="1"/>
    </xf>
  </cellXfs>
  <cellStyles count="5">
    <cellStyle name="差_Sheet2" xfId="2"/>
    <cellStyle name="常规" xfId="0" builtinId="0"/>
    <cellStyle name="常规 4" xfId="1"/>
    <cellStyle name="常规_Sheet2" xfId="3"/>
    <cellStyle name="好_Sheet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24180;&#20915;&#31639;3.1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16438</v>
          </cell>
          <cell r="O6">
            <v>27297</v>
          </cell>
          <cell r="Y6">
            <v>0</v>
          </cell>
        </row>
        <row r="7">
          <cell r="D7">
            <v>0</v>
          </cell>
          <cell r="P7">
            <v>0</v>
          </cell>
        </row>
        <row r="8">
          <cell r="D8">
            <v>0</v>
          </cell>
          <cell r="P8">
            <v>0</v>
          </cell>
        </row>
        <row r="9">
          <cell r="D9">
            <v>0</v>
          </cell>
          <cell r="P9">
            <v>0</v>
          </cell>
        </row>
        <row r="10">
          <cell r="D10">
            <v>303</v>
          </cell>
          <cell r="P10">
            <v>0</v>
          </cell>
        </row>
        <row r="11">
          <cell r="D11">
            <v>0</v>
          </cell>
          <cell r="P11">
            <v>0</v>
          </cell>
        </row>
        <row r="12">
          <cell r="D12">
            <v>0</v>
          </cell>
          <cell r="P12">
            <v>0</v>
          </cell>
        </row>
        <row r="13">
          <cell r="D13">
            <v>0</v>
          </cell>
          <cell r="P13">
            <v>0</v>
          </cell>
        </row>
        <row r="14">
          <cell r="D14">
            <v>0</v>
          </cell>
          <cell r="P14">
            <v>0</v>
          </cell>
        </row>
        <row r="15">
          <cell r="D15">
            <v>0</v>
          </cell>
          <cell r="P15">
            <v>0</v>
          </cell>
        </row>
        <row r="16">
          <cell r="D16">
            <v>0</v>
          </cell>
          <cell r="P16">
            <v>0</v>
          </cell>
        </row>
        <row r="17">
          <cell r="D17">
            <v>0</v>
          </cell>
          <cell r="P17">
            <v>0</v>
          </cell>
        </row>
        <row r="18">
          <cell r="D18">
            <v>0</v>
          </cell>
          <cell r="P18">
            <v>0</v>
          </cell>
        </row>
        <row r="19">
          <cell r="D19">
            <v>0</v>
          </cell>
          <cell r="P19">
            <v>0</v>
          </cell>
        </row>
        <row r="20">
          <cell r="D20">
            <v>0</v>
          </cell>
          <cell r="P20">
            <v>0</v>
          </cell>
        </row>
        <row r="21">
          <cell r="D21">
            <v>0</v>
          </cell>
          <cell r="P21">
            <v>0</v>
          </cell>
        </row>
        <row r="22">
          <cell r="D22">
            <v>0</v>
          </cell>
          <cell r="P22">
            <v>0</v>
          </cell>
        </row>
        <row r="23">
          <cell r="D23">
            <v>0</v>
          </cell>
          <cell r="P23">
            <v>0</v>
          </cell>
        </row>
        <row r="24">
          <cell r="D24">
            <v>0</v>
          </cell>
          <cell r="P24">
            <v>0</v>
          </cell>
        </row>
        <row r="25">
          <cell r="D25">
            <v>0</v>
          </cell>
          <cell r="P25">
            <v>0</v>
          </cell>
        </row>
        <row r="26">
          <cell r="D26">
            <v>0</v>
          </cell>
          <cell r="P26">
            <v>0</v>
          </cell>
        </row>
        <row r="27">
          <cell r="D27">
            <v>99</v>
          </cell>
          <cell r="P27">
            <v>0</v>
          </cell>
        </row>
        <row r="28">
          <cell r="D28">
            <v>0</v>
          </cell>
          <cell r="P28">
            <v>0</v>
          </cell>
        </row>
        <row r="31">
          <cell r="D31">
            <v>0</v>
          </cell>
          <cell r="P31">
            <v>0</v>
          </cell>
        </row>
        <row r="32">
          <cell r="D32">
            <v>151</v>
          </cell>
          <cell r="P32">
            <v>0</v>
          </cell>
        </row>
        <row r="33">
          <cell r="D33">
            <v>0</v>
          </cell>
          <cell r="P3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D42"/>
  <sheetViews>
    <sheetView workbookViewId="0">
      <selection activeCell="H13" sqref="H13"/>
    </sheetView>
  </sheetViews>
  <sheetFormatPr defaultRowHeight="14.25"/>
  <cols>
    <col min="1" max="1" width="29" style="1" customWidth="1"/>
    <col min="2" max="2" width="15.125" style="1" customWidth="1"/>
    <col min="3" max="3" width="21.375" style="1" customWidth="1"/>
    <col min="4" max="4" width="19.625" style="1" customWidth="1"/>
    <col min="5" max="16384" width="9" style="2"/>
  </cols>
  <sheetData>
    <row r="1" spans="1:4" s="1" customFormat="1" ht="22.5">
      <c r="A1" s="92" t="s">
        <v>56</v>
      </c>
      <c r="B1" s="92"/>
      <c r="C1" s="92"/>
      <c r="D1" s="92"/>
    </row>
    <row r="2" spans="1:4" s="1" customFormat="1">
      <c r="A2" s="93"/>
      <c r="B2" s="93"/>
      <c r="C2" s="93"/>
      <c r="D2" s="93"/>
    </row>
    <row r="3" spans="1:4" s="1" customFormat="1">
      <c r="A3" s="93" t="s">
        <v>28</v>
      </c>
      <c r="B3" s="93"/>
      <c r="C3" s="93"/>
      <c r="D3" s="93"/>
    </row>
    <row r="4" spans="1:4" s="1" customFormat="1" ht="24.95" customHeight="1">
      <c r="A4" s="3" t="s">
        <v>0</v>
      </c>
      <c r="B4" s="3" t="s">
        <v>1</v>
      </c>
      <c r="C4" s="3" t="s">
        <v>2</v>
      </c>
      <c r="D4" s="3" t="s">
        <v>3</v>
      </c>
    </row>
    <row r="5" spans="1:4" s="1" customFormat="1" ht="24.95" customHeight="1">
      <c r="A5" s="4" t="s">
        <v>29</v>
      </c>
      <c r="B5" s="5">
        <v>54820</v>
      </c>
      <c r="C5" s="5">
        <v>54820</v>
      </c>
      <c r="D5" s="5">
        <v>74724</v>
      </c>
    </row>
    <row r="6" spans="1:4" s="1" customFormat="1" ht="24.95" customHeight="1">
      <c r="A6" s="4" t="s">
        <v>5</v>
      </c>
      <c r="B6" s="5">
        <v>22000</v>
      </c>
      <c r="C6" s="5">
        <v>22000</v>
      </c>
      <c r="D6" s="5">
        <v>29010</v>
      </c>
    </row>
    <row r="7" spans="1:4" s="1" customFormat="1" ht="24.95" customHeight="1">
      <c r="A7" s="4" t="s">
        <v>6</v>
      </c>
      <c r="B7" s="5">
        <v>6350</v>
      </c>
      <c r="C7" s="5">
        <v>6350</v>
      </c>
      <c r="D7" s="5">
        <v>5983</v>
      </c>
    </row>
    <row r="8" spans="1:4" s="1" customFormat="1" ht="24.95" customHeight="1">
      <c r="A8" s="4" t="s">
        <v>7</v>
      </c>
      <c r="B8" s="5">
        <v>1450</v>
      </c>
      <c r="C8" s="5">
        <v>1450</v>
      </c>
      <c r="D8" s="5">
        <v>1224</v>
      </c>
    </row>
    <row r="9" spans="1:4" s="1" customFormat="1" ht="24.95" customHeight="1">
      <c r="A9" s="4" t="s">
        <v>8</v>
      </c>
      <c r="B9" s="5">
        <v>3700</v>
      </c>
      <c r="C9" s="5">
        <v>3700</v>
      </c>
      <c r="D9" s="5">
        <v>4118</v>
      </c>
    </row>
    <row r="10" spans="1:4" s="1" customFormat="1" ht="24.95" customHeight="1">
      <c r="A10" s="4" t="s">
        <v>9</v>
      </c>
      <c r="B10" s="5">
        <v>2400</v>
      </c>
      <c r="C10" s="5">
        <v>2400</v>
      </c>
      <c r="D10" s="5">
        <v>3537</v>
      </c>
    </row>
    <row r="11" spans="1:4" s="1" customFormat="1" ht="24.95" customHeight="1">
      <c r="A11" s="4" t="s">
        <v>10</v>
      </c>
      <c r="B11" s="5">
        <v>1900</v>
      </c>
      <c r="C11" s="5">
        <v>1900</v>
      </c>
      <c r="D11" s="5">
        <v>2397</v>
      </c>
    </row>
    <row r="12" spans="1:4" s="1" customFormat="1" ht="24.95" customHeight="1">
      <c r="A12" s="4" t="s">
        <v>11</v>
      </c>
      <c r="B12" s="5">
        <v>1200</v>
      </c>
      <c r="C12" s="5">
        <v>1200</v>
      </c>
      <c r="D12" s="5">
        <v>1760</v>
      </c>
    </row>
    <row r="13" spans="1:4" s="1" customFormat="1" ht="24.95" customHeight="1">
      <c r="A13" s="4" t="s">
        <v>12</v>
      </c>
      <c r="B13" s="5">
        <v>9800</v>
      </c>
      <c r="C13" s="5">
        <v>9800</v>
      </c>
      <c r="D13" s="5">
        <v>10367</v>
      </c>
    </row>
    <row r="14" spans="1:4" s="1" customFormat="1" ht="24.95" customHeight="1">
      <c r="A14" s="4" t="s">
        <v>13</v>
      </c>
      <c r="B14" s="5">
        <v>2400</v>
      </c>
      <c r="C14" s="5">
        <v>2400</v>
      </c>
      <c r="D14" s="5">
        <v>1737</v>
      </c>
    </row>
    <row r="15" spans="1:4" s="1" customFormat="1" ht="24.95" customHeight="1">
      <c r="A15" s="4" t="s">
        <v>14</v>
      </c>
      <c r="B15" s="5">
        <v>600</v>
      </c>
      <c r="C15" s="5">
        <v>600</v>
      </c>
      <c r="D15" s="5">
        <v>11411</v>
      </c>
    </row>
    <row r="16" spans="1:4" s="1" customFormat="1" ht="24.95" customHeight="1">
      <c r="A16" s="4" t="s">
        <v>15</v>
      </c>
      <c r="B16" s="5">
        <v>80</v>
      </c>
      <c r="C16" s="5">
        <v>80</v>
      </c>
      <c r="D16" s="5">
        <v>144</v>
      </c>
    </row>
    <row r="17" spans="1:4" s="1" customFormat="1" ht="24.95" customHeight="1">
      <c r="A17" s="4" t="s">
        <v>16</v>
      </c>
      <c r="B17" s="5">
        <v>2800</v>
      </c>
      <c r="C17" s="5">
        <v>2800</v>
      </c>
      <c r="D17" s="5">
        <v>2857</v>
      </c>
    </row>
    <row r="18" spans="1:4" s="1" customFormat="1" ht="24.95" customHeight="1">
      <c r="A18" s="4" t="s">
        <v>17</v>
      </c>
      <c r="B18" s="5">
        <v>0</v>
      </c>
      <c r="C18" s="5">
        <v>0</v>
      </c>
      <c r="D18" s="5">
        <v>0</v>
      </c>
    </row>
    <row r="19" spans="1:4" s="1" customFormat="1" ht="24.95" customHeight="1">
      <c r="A19" s="4" t="s">
        <v>18</v>
      </c>
      <c r="B19" s="5">
        <v>140</v>
      </c>
      <c r="C19" s="5">
        <v>140</v>
      </c>
      <c r="D19" s="5">
        <v>149</v>
      </c>
    </row>
    <row r="20" spans="1:4" s="1" customFormat="1" ht="24.95" customHeight="1">
      <c r="A20" s="4" t="s">
        <v>19</v>
      </c>
      <c r="B20" s="5">
        <v>0</v>
      </c>
      <c r="C20" s="5">
        <v>0</v>
      </c>
      <c r="D20" s="5">
        <v>30</v>
      </c>
    </row>
    <row r="21" spans="1:4" s="1" customFormat="1" ht="24.95" customHeight="1">
      <c r="A21" s="4" t="s">
        <v>20</v>
      </c>
      <c r="B21" s="5">
        <v>14180</v>
      </c>
      <c r="C21" s="5">
        <v>14180</v>
      </c>
      <c r="D21" s="5">
        <v>12813</v>
      </c>
    </row>
    <row r="22" spans="1:4" s="1" customFormat="1" ht="24.95" customHeight="1">
      <c r="A22" s="4" t="s">
        <v>21</v>
      </c>
      <c r="B22" s="5">
        <v>2300</v>
      </c>
      <c r="C22" s="5">
        <v>2300</v>
      </c>
      <c r="D22" s="5">
        <v>3463</v>
      </c>
    </row>
    <row r="23" spans="1:4" s="1" customFormat="1" ht="24.95" customHeight="1">
      <c r="A23" s="4" t="s">
        <v>22</v>
      </c>
      <c r="B23" s="5">
        <v>5800</v>
      </c>
      <c r="C23" s="5">
        <v>5800</v>
      </c>
      <c r="D23" s="5">
        <v>1265</v>
      </c>
    </row>
    <row r="24" spans="1:4" s="1" customFormat="1" ht="24.95" customHeight="1">
      <c r="A24" s="4" t="s">
        <v>23</v>
      </c>
      <c r="B24" s="5">
        <v>5300</v>
      </c>
      <c r="C24" s="5">
        <v>5300</v>
      </c>
      <c r="D24" s="5">
        <v>2825</v>
      </c>
    </row>
    <row r="25" spans="1:4" s="1" customFormat="1" ht="24.95" customHeight="1">
      <c r="A25" s="4" t="s">
        <v>24</v>
      </c>
      <c r="B25" s="5">
        <v>0</v>
      </c>
      <c r="C25" s="5">
        <v>0</v>
      </c>
      <c r="D25" s="5">
        <v>0</v>
      </c>
    </row>
    <row r="26" spans="1:4" s="1" customFormat="1" ht="24.95" customHeight="1">
      <c r="A26" s="4" t="s">
        <v>25</v>
      </c>
      <c r="B26" s="5">
        <v>750</v>
      </c>
      <c r="C26" s="5">
        <v>750</v>
      </c>
      <c r="D26" s="5">
        <v>5230</v>
      </c>
    </row>
    <row r="27" spans="1:4" s="1" customFormat="1" ht="24.95" customHeight="1">
      <c r="A27" s="4" t="s">
        <v>26</v>
      </c>
      <c r="B27" s="5">
        <v>30</v>
      </c>
      <c r="C27" s="5">
        <v>30</v>
      </c>
      <c r="D27" s="5">
        <v>30</v>
      </c>
    </row>
    <row r="28" spans="1:4" s="1" customFormat="1" ht="24.95" customHeight="1">
      <c r="A28" s="6"/>
      <c r="B28" s="5"/>
      <c r="C28" s="5"/>
      <c r="D28" s="5"/>
    </row>
    <row r="29" spans="1:4" s="1" customFormat="1" ht="24.95" customHeight="1">
      <c r="A29" s="6"/>
      <c r="B29" s="5"/>
      <c r="C29" s="5"/>
      <c r="D29" s="5"/>
    </row>
    <row r="30" spans="1:4" s="1" customFormat="1" ht="24.95" customHeight="1">
      <c r="A30" s="4"/>
      <c r="B30" s="5"/>
      <c r="C30" s="5"/>
      <c r="D30" s="5"/>
    </row>
    <row r="31" spans="1:4" s="1" customFormat="1" ht="24.95" customHeight="1">
      <c r="A31" s="4"/>
      <c r="B31" s="5"/>
      <c r="C31" s="5"/>
      <c r="D31" s="5"/>
    </row>
    <row r="32" spans="1:4" s="1" customFormat="1" ht="24.95" customHeight="1">
      <c r="A32" s="4"/>
      <c r="B32" s="5"/>
      <c r="C32" s="5"/>
      <c r="D32" s="5"/>
    </row>
    <row r="33" spans="1:4" s="1" customFormat="1" ht="24.95" customHeight="1">
      <c r="A33" s="4"/>
      <c r="B33" s="5"/>
      <c r="C33" s="5"/>
      <c r="D33" s="5"/>
    </row>
    <row r="34" spans="1:4" s="1" customFormat="1" ht="24.95" customHeight="1">
      <c r="A34" s="4"/>
      <c r="B34" s="5"/>
      <c r="C34" s="5"/>
      <c r="D34" s="5"/>
    </row>
    <row r="35" spans="1:4" s="1" customFormat="1" ht="24.95" customHeight="1">
      <c r="A35" s="4"/>
      <c r="B35" s="5"/>
      <c r="C35" s="5"/>
      <c r="D35" s="5"/>
    </row>
    <row r="36" spans="1:4" s="1" customFormat="1" ht="24.95" customHeight="1">
      <c r="A36" s="4"/>
      <c r="B36" s="5"/>
      <c r="C36" s="5"/>
      <c r="D36" s="5"/>
    </row>
    <row r="37" spans="1:4" s="1" customFormat="1" ht="24.95" customHeight="1">
      <c r="A37" s="4"/>
      <c r="B37" s="5"/>
      <c r="C37" s="5"/>
      <c r="D37" s="5"/>
    </row>
    <row r="38" spans="1:4" s="1" customFormat="1" ht="24.95" customHeight="1">
      <c r="A38" s="4"/>
      <c r="B38" s="5"/>
      <c r="C38" s="5"/>
      <c r="D38" s="5"/>
    </row>
    <row r="39" spans="1:4" s="1" customFormat="1" ht="24.95" customHeight="1">
      <c r="A39" s="4"/>
      <c r="B39" s="5"/>
      <c r="C39" s="5"/>
      <c r="D39" s="5"/>
    </row>
    <row r="40" spans="1:4" s="1" customFormat="1" ht="24.95" customHeight="1">
      <c r="A40" s="3" t="s">
        <v>27</v>
      </c>
      <c r="B40" s="5">
        <v>69000</v>
      </c>
      <c r="C40" s="5">
        <v>69000</v>
      </c>
      <c r="D40" s="5">
        <v>87537</v>
      </c>
    </row>
    <row r="41" spans="1:4" s="1" customFormat="1" ht="24.95" customHeight="1">
      <c r="A41" s="7"/>
      <c r="B41" s="7"/>
      <c r="C41" s="7"/>
      <c r="D41" s="7"/>
    </row>
    <row r="42" spans="1:4" ht="24.95" customHeight="1">
      <c r="A42" s="7"/>
      <c r="B42" s="7"/>
      <c r="C42" s="7"/>
      <c r="D42" s="7"/>
    </row>
  </sheetData>
  <mergeCells count="3">
    <mergeCell ref="A1:D1"/>
    <mergeCell ref="A2:D2"/>
    <mergeCell ref="A3:D3"/>
  </mergeCells>
  <phoneticPr fontId="1" type="noConversion"/>
  <pageMargins left="0.7" right="0.7" top="0.75" bottom="0.75" header="0.3" footer="0.3"/>
  <pageSetup paperSize="9" orientation="portrait" horizontalDpi="200" verticalDpi="200" r:id="rId1"/>
</worksheet>
</file>

<file path=xl/worksheets/sheet10.xml><?xml version="1.0" encoding="utf-8"?>
<worksheet xmlns="http://schemas.openxmlformats.org/spreadsheetml/2006/main" xmlns:r="http://schemas.openxmlformats.org/officeDocument/2006/relationships">
  <dimension ref="A1:I18"/>
  <sheetViews>
    <sheetView topLeftCell="A2" workbookViewId="0">
      <selection activeCell="B19" sqref="B19"/>
    </sheetView>
  </sheetViews>
  <sheetFormatPr defaultRowHeight="14.25"/>
  <cols>
    <col min="1" max="1" width="23.75" style="1" customWidth="1"/>
    <col min="2" max="2" width="24.75" style="1" customWidth="1"/>
    <col min="3" max="3" width="19.25" style="1" customWidth="1"/>
    <col min="4" max="4" width="20.5" style="1" customWidth="1"/>
    <col min="5" max="9" width="9" style="1"/>
    <col min="10" max="16384" width="9" style="2"/>
  </cols>
  <sheetData>
    <row r="1" spans="1:9" s="1" customFormat="1" ht="22.5">
      <c r="A1" s="92"/>
      <c r="B1" s="92"/>
      <c r="C1" s="92"/>
      <c r="D1" s="92"/>
      <c r="E1" s="92"/>
      <c r="F1" s="92"/>
      <c r="G1" s="92"/>
      <c r="H1" s="92"/>
    </row>
    <row r="2" spans="1:9" s="1" customFormat="1" ht="22.5">
      <c r="A2" s="94" t="s">
        <v>252</v>
      </c>
      <c r="B2" s="94"/>
      <c r="C2" s="94"/>
      <c r="D2" s="94"/>
      <c r="E2" s="23"/>
      <c r="F2" s="23"/>
      <c r="G2" s="23"/>
      <c r="H2" s="23"/>
    </row>
    <row r="3" spans="1:9" s="1" customFormat="1">
      <c r="A3" s="33"/>
      <c r="B3" s="33"/>
      <c r="C3" s="33"/>
      <c r="D3" s="33"/>
      <c r="E3" s="23"/>
      <c r="F3" s="23"/>
      <c r="G3" s="23"/>
      <c r="H3" s="23"/>
    </row>
    <row r="4" spans="1:9" s="1" customFormat="1">
      <c r="A4" s="33"/>
      <c r="B4" s="33"/>
      <c r="C4" s="33"/>
      <c r="D4" s="34" t="s">
        <v>28</v>
      </c>
      <c r="E4" s="24"/>
      <c r="F4" s="24"/>
      <c r="G4" s="24"/>
      <c r="H4" s="24"/>
      <c r="I4" s="25"/>
    </row>
    <row r="5" spans="1:9" s="1" customFormat="1" ht="24.95" customHeight="1">
      <c r="A5" s="28" t="s">
        <v>0</v>
      </c>
      <c r="B5" s="28" t="s">
        <v>1</v>
      </c>
      <c r="C5" s="28" t="s">
        <v>2</v>
      </c>
      <c r="D5" s="28" t="s">
        <v>3</v>
      </c>
      <c r="E5" s="23"/>
      <c r="F5" s="23"/>
      <c r="G5" s="23"/>
      <c r="H5" s="23"/>
      <c r="I5" s="25"/>
    </row>
    <row r="6" spans="1:9" s="1" customFormat="1" ht="24.95" customHeight="1">
      <c r="A6" s="4" t="s">
        <v>219</v>
      </c>
      <c r="B6" s="5">
        <v>0</v>
      </c>
      <c r="C6" s="5">
        <v>0</v>
      </c>
      <c r="D6" s="5">
        <v>0</v>
      </c>
      <c r="E6" s="23"/>
      <c r="F6" s="23"/>
      <c r="G6" s="23"/>
      <c r="H6" s="23"/>
      <c r="I6" s="25"/>
    </row>
    <row r="7" spans="1:9" s="1" customFormat="1" ht="24.95" customHeight="1">
      <c r="A7" s="4" t="s">
        <v>220</v>
      </c>
      <c r="B7" s="5">
        <v>0</v>
      </c>
      <c r="C7" s="5">
        <v>66</v>
      </c>
      <c r="D7" s="5">
        <v>0</v>
      </c>
      <c r="E7" s="26"/>
      <c r="F7" s="26"/>
      <c r="G7" s="26"/>
      <c r="H7" s="26"/>
      <c r="I7" s="27"/>
    </row>
    <row r="8" spans="1:9" s="1" customFormat="1" ht="24.95" customHeight="1">
      <c r="A8" s="35" t="s">
        <v>221</v>
      </c>
      <c r="B8" s="11">
        <v>0</v>
      </c>
      <c r="C8" s="11">
        <v>498</v>
      </c>
      <c r="D8" s="11">
        <v>239</v>
      </c>
      <c r="E8" s="26"/>
      <c r="F8" s="26"/>
      <c r="G8" s="26"/>
      <c r="H8" s="26"/>
      <c r="I8" s="25"/>
    </row>
    <row r="9" spans="1:9" s="1" customFormat="1" ht="24.95" customHeight="1">
      <c r="A9" s="4" t="s">
        <v>222</v>
      </c>
      <c r="B9" s="5">
        <v>0</v>
      </c>
      <c r="C9" s="5">
        <v>0</v>
      </c>
      <c r="D9" s="5">
        <v>0</v>
      </c>
      <c r="E9" s="26"/>
      <c r="F9" s="26"/>
      <c r="G9" s="26"/>
      <c r="H9" s="26"/>
      <c r="I9" s="25"/>
    </row>
    <row r="10" spans="1:9" s="1" customFormat="1" ht="24.95" customHeight="1">
      <c r="A10" s="4" t="s">
        <v>223</v>
      </c>
      <c r="B10" s="5">
        <v>23000</v>
      </c>
      <c r="C10" s="5">
        <v>15760</v>
      </c>
      <c r="D10" s="5">
        <v>14967</v>
      </c>
      <c r="E10" s="26"/>
      <c r="F10" s="26"/>
      <c r="G10" s="26"/>
      <c r="H10" s="26"/>
      <c r="I10" s="25"/>
    </row>
    <row r="11" spans="1:9" s="1" customFormat="1" ht="24.95" customHeight="1">
      <c r="A11" s="4" t="s">
        <v>224</v>
      </c>
      <c r="B11" s="5">
        <v>0</v>
      </c>
      <c r="C11" s="5">
        <v>400</v>
      </c>
      <c r="D11" s="5">
        <v>400</v>
      </c>
      <c r="E11" s="26"/>
      <c r="F11" s="26"/>
      <c r="G11" s="26"/>
      <c r="H11" s="26"/>
      <c r="I11" s="25"/>
    </row>
    <row r="12" spans="1:9" s="1" customFormat="1" ht="24.95" customHeight="1">
      <c r="A12" s="4" t="s">
        <v>225</v>
      </c>
      <c r="B12" s="5">
        <v>0</v>
      </c>
      <c r="C12" s="5">
        <v>99</v>
      </c>
      <c r="D12" s="5">
        <v>99</v>
      </c>
      <c r="E12" s="26"/>
      <c r="F12" s="26"/>
      <c r="G12" s="26"/>
      <c r="H12" s="26"/>
      <c r="I12" s="25"/>
    </row>
    <row r="13" spans="1:9" s="1" customFormat="1" ht="24.95" customHeight="1">
      <c r="A13" s="4" t="s">
        <v>226</v>
      </c>
      <c r="B13" s="5">
        <v>0</v>
      </c>
      <c r="C13" s="5">
        <v>0</v>
      </c>
      <c r="D13" s="5">
        <v>0</v>
      </c>
      <c r="E13" s="26"/>
      <c r="F13" s="26"/>
      <c r="G13" s="26"/>
      <c r="H13" s="26"/>
      <c r="I13" s="25"/>
    </row>
    <row r="14" spans="1:9" s="1" customFormat="1" ht="24.95" customHeight="1">
      <c r="A14" s="4" t="s">
        <v>119</v>
      </c>
      <c r="B14" s="5">
        <v>0</v>
      </c>
      <c r="C14" s="5">
        <v>5619</v>
      </c>
      <c r="D14" s="5">
        <v>5361</v>
      </c>
      <c r="E14" s="26"/>
      <c r="F14" s="26"/>
      <c r="G14" s="26"/>
      <c r="H14" s="26"/>
      <c r="I14" s="25"/>
    </row>
    <row r="15" spans="1:9" s="1" customFormat="1" ht="24.95" customHeight="1">
      <c r="A15" s="4" t="s">
        <v>227</v>
      </c>
      <c r="B15" s="5">
        <v>0</v>
      </c>
      <c r="C15" s="5">
        <v>6031</v>
      </c>
      <c r="D15" s="5">
        <v>6031</v>
      </c>
      <c r="E15" s="26"/>
      <c r="F15" s="26"/>
      <c r="G15" s="26"/>
      <c r="H15" s="26"/>
      <c r="I15" s="25"/>
    </row>
    <row r="16" spans="1:9" s="1" customFormat="1" ht="24.95" customHeight="1">
      <c r="A16" s="4" t="s">
        <v>228</v>
      </c>
      <c r="B16" s="5">
        <v>0</v>
      </c>
      <c r="C16" s="5">
        <v>0</v>
      </c>
      <c r="D16" s="5">
        <v>0</v>
      </c>
      <c r="E16" s="8"/>
      <c r="F16" s="8"/>
      <c r="G16" s="8"/>
      <c r="H16" s="8"/>
      <c r="I16" s="25"/>
    </row>
    <row r="17" spans="1:9" s="1" customFormat="1" ht="24.95" customHeight="1">
      <c r="A17" s="4" t="s">
        <v>229</v>
      </c>
      <c r="B17" s="5">
        <v>0</v>
      </c>
      <c r="C17" s="5">
        <v>1931</v>
      </c>
      <c r="D17" s="5">
        <v>200</v>
      </c>
      <c r="E17" s="26"/>
      <c r="F17" s="26"/>
      <c r="G17" s="26"/>
      <c r="H17" s="26"/>
      <c r="I17" s="25"/>
    </row>
    <row r="18" spans="1:9" ht="24.95" customHeight="1">
      <c r="A18" s="3" t="s">
        <v>55</v>
      </c>
      <c r="B18" s="5">
        <v>23000</v>
      </c>
      <c r="C18" s="5">
        <v>30404</v>
      </c>
      <c r="D18" s="5">
        <v>27297</v>
      </c>
    </row>
  </sheetData>
  <mergeCells count="2">
    <mergeCell ref="A1:H1"/>
    <mergeCell ref="A2:D2"/>
  </mergeCells>
  <phoneticPr fontId="1"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B37"/>
  <sheetViews>
    <sheetView workbookViewId="0">
      <selection activeCell="A26" sqref="A26:A29"/>
    </sheetView>
  </sheetViews>
  <sheetFormatPr defaultColWidth="9" defaultRowHeight="13.5"/>
  <cols>
    <col min="1" max="1" width="41.125" style="36" customWidth="1"/>
    <col min="2" max="2" width="34.75" style="36" customWidth="1"/>
    <col min="3" max="16384" width="9" style="36"/>
  </cols>
  <sheetData>
    <row r="1" spans="1:2" ht="22.5">
      <c r="A1" s="94" t="s">
        <v>262</v>
      </c>
      <c r="B1" s="94"/>
    </row>
    <row r="2" spans="1:2">
      <c r="A2" s="95"/>
      <c r="B2" s="95"/>
    </row>
    <row r="3" spans="1:2">
      <c r="A3" s="95" t="s">
        <v>28</v>
      </c>
      <c r="B3" s="95"/>
    </row>
    <row r="4" spans="1:2" ht="20.100000000000001" customHeight="1">
      <c r="A4" s="3" t="s">
        <v>253</v>
      </c>
      <c r="B4" s="3" t="s">
        <v>125</v>
      </c>
    </row>
    <row r="5" spans="1:2" ht="20.100000000000001" customHeight="1">
      <c r="A5" s="4" t="s">
        <v>254</v>
      </c>
      <c r="B5" s="5">
        <v>14357</v>
      </c>
    </row>
    <row r="6" spans="1:2" ht="20.100000000000001" customHeight="1">
      <c r="A6" s="4" t="s">
        <v>255</v>
      </c>
      <c r="B6" s="5">
        <v>0</v>
      </c>
    </row>
    <row r="7" spans="1:2" ht="20.100000000000001" customHeight="1">
      <c r="A7" s="4" t="s">
        <v>256</v>
      </c>
      <c r="B7" s="5">
        <v>0</v>
      </c>
    </row>
    <row r="8" spans="1:2" ht="20.100000000000001" customHeight="1">
      <c r="A8" s="4" t="s">
        <v>257</v>
      </c>
      <c r="B8" s="5">
        <v>1226</v>
      </c>
    </row>
    <row r="9" spans="1:2" ht="20.100000000000001" customHeight="1">
      <c r="A9" s="4" t="s">
        <v>258</v>
      </c>
      <c r="B9" s="5">
        <v>855</v>
      </c>
    </row>
    <row r="10" spans="1:2" ht="20.100000000000001" customHeight="1">
      <c r="A10" s="4" t="s">
        <v>259</v>
      </c>
      <c r="B10" s="5">
        <v>0</v>
      </c>
    </row>
    <row r="11" spans="1:2" ht="20.100000000000001" customHeight="1">
      <c r="A11" s="4" t="s">
        <v>260</v>
      </c>
      <c r="B11" s="5">
        <v>0</v>
      </c>
    </row>
    <row r="12" spans="1:2" ht="20.100000000000001" customHeight="1">
      <c r="A12" s="4" t="s">
        <v>261</v>
      </c>
      <c r="B12" s="5">
        <v>0</v>
      </c>
    </row>
    <row r="13" spans="1:2" ht="20.100000000000001" customHeight="1">
      <c r="A13" s="4"/>
      <c r="B13" s="5"/>
    </row>
    <row r="14" spans="1:2" ht="20.100000000000001" customHeight="1">
      <c r="A14" s="4"/>
      <c r="B14" s="5"/>
    </row>
    <row r="15" spans="1:2" ht="20.100000000000001" customHeight="1">
      <c r="A15" s="4"/>
      <c r="B15" s="5"/>
    </row>
    <row r="16" spans="1:2" ht="20.100000000000001" customHeight="1">
      <c r="A16" s="4"/>
      <c r="B16" s="5"/>
    </row>
    <row r="17" spans="1:2" ht="20.100000000000001" customHeight="1">
      <c r="A17" s="4"/>
      <c r="B17" s="5"/>
    </row>
    <row r="18" spans="1:2" ht="20.100000000000001" customHeight="1">
      <c r="A18" s="4"/>
      <c r="B18" s="5"/>
    </row>
    <row r="19" spans="1:2" ht="20.100000000000001" customHeight="1">
      <c r="A19" s="4"/>
      <c r="B19" s="5"/>
    </row>
    <row r="20" spans="1:2" ht="20.100000000000001" customHeight="1">
      <c r="A20" s="4"/>
      <c r="B20" s="5"/>
    </row>
    <row r="21" spans="1:2" ht="20.100000000000001" customHeight="1">
      <c r="A21" s="4"/>
      <c r="B21" s="5"/>
    </row>
    <row r="22" spans="1:2" ht="20.100000000000001" customHeight="1">
      <c r="A22" s="4"/>
      <c r="B22" s="5"/>
    </row>
    <row r="23" spans="1:2" ht="20.100000000000001" customHeight="1">
      <c r="A23" s="4"/>
      <c r="B23" s="5"/>
    </row>
    <row r="24" spans="1:2" ht="20.100000000000001" customHeight="1">
      <c r="A24" s="4"/>
      <c r="B24" s="5"/>
    </row>
    <row r="25" spans="1:2" ht="20.100000000000001" customHeight="1">
      <c r="A25" s="4"/>
      <c r="B25" s="5"/>
    </row>
    <row r="26" spans="1:2" ht="20.100000000000001" customHeight="1">
      <c r="A26" s="4"/>
      <c r="B26" s="5"/>
    </row>
    <row r="27" spans="1:2" ht="20.100000000000001" customHeight="1">
      <c r="A27" s="4"/>
      <c r="B27" s="5"/>
    </row>
    <row r="28" spans="1:2" ht="20.100000000000001" customHeight="1">
      <c r="A28" s="4"/>
      <c r="B28" s="5"/>
    </row>
    <row r="29" spans="1:2" ht="20.100000000000001" customHeight="1">
      <c r="A29" s="4"/>
      <c r="B29" s="5"/>
    </row>
    <row r="30" spans="1:2" ht="20.100000000000001" customHeight="1">
      <c r="A30" s="4"/>
      <c r="B30" s="5"/>
    </row>
    <row r="31" spans="1:2" ht="20.100000000000001" customHeight="1">
      <c r="A31" s="4"/>
      <c r="B31" s="5"/>
    </row>
    <row r="32" spans="1:2" ht="20.100000000000001" customHeight="1">
      <c r="A32" s="4"/>
      <c r="B32" s="5"/>
    </row>
    <row r="33" spans="1:2" ht="20.100000000000001" customHeight="1">
      <c r="A33" s="4"/>
      <c r="B33" s="5"/>
    </row>
    <row r="34" spans="1:2" ht="20.100000000000001" customHeight="1">
      <c r="A34" s="4"/>
      <c r="B34" s="5"/>
    </row>
    <row r="35" spans="1:2" ht="20.100000000000001" customHeight="1">
      <c r="A35" s="4"/>
      <c r="B35" s="5"/>
    </row>
    <row r="36" spans="1:2" ht="20.100000000000001" customHeight="1">
      <c r="A36" s="4"/>
      <c r="B36" s="5"/>
    </row>
    <row r="37" spans="1:2" ht="20.100000000000001" customHeight="1">
      <c r="A37" s="3" t="s">
        <v>27</v>
      </c>
      <c r="B37" s="5">
        <v>16438</v>
      </c>
    </row>
  </sheetData>
  <mergeCells count="3">
    <mergeCell ref="A1:B1"/>
    <mergeCell ref="A2:B2"/>
    <mergeCell ref="A3:B3"/>
  </mergeCells>
  <phoneticPr fontId="1"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B37"/>
  <sheetViews>
    <sheetView workbookViewId="0">
      <selection activeCell="B31" sqref="B31"/>
    </sheetView>
  </sheetViews>
  <sheetFormatPr defaultRowHeight="13.5"/>
  <cols>
    <col min="1" max="1" width="32.5" customWidth="1"/>
    <col min="2" max="2" width="40.75" customWidth="1"/>
    <col min="3" max="5" width="33.875" customWidth="1"/>
  </cols>
  <sheetData>
    <row r="1" spans="1:2" ht="22.5">
      <c r="A1" s="101" t="s">
        <v>273</v>
      </c>
      <c r="B1" s="101"/>
    </row>
    <row r="2" spans="1:2">
      <c r="A2" s="37"/>
      <c r="B2" s="37"/>
    </row>
    <row r="3" spans="1:2">
      <c r="A3" s="37"/>
      <c r="B3" s="38" t="s">
        <v>263</v>
      </c>
    </row>
    <row r="4" spans="1:2" ht="20.100000000000001" customHeight="1">
      <c r="A4" s="3" t="s">
        <v>264</v>
      </c>
      <c r="B4" s="3" t="s">
        <v>125</v>
      </c>
    </row>
    <row r="5" spans="1:2" ht="20.100000000000001" customHeight="1">
      <c r="A5" s="4" t="s">
        <v>265</v>
      </c>
      <c r="B5" s="5">
        <v>19459</v>
      </c>
    </row>
    <row r="6" spans="1:2" ht="20.100000000000001" customHeight="1">
      <c r="A6" s="4" t="s">
        <v>266</v>
      </c>
      <c r="B6" s="5">
        <v>0</v>
      </c>
    </row>
    <row r="7" spans="1:2" ht="20.100000000000001" customHeight="1">
      <c r="A7" s="4" t="s">
        <v>267</v>
      </c>
      <c r="B7" s="5">
        <v>0</v>
      </c>
    </row>
    <row r="8" spans="1:2" ht="20.100000000000001" customHeight="1">
      <c r="A8" s="4" t="s">
        <v>268</v>
      </c>
      <c r="B8" s="5">
        <v>0</v>
      </c>
    </row>
    <row r="9" spans="1:2" ht="20.100000000000001" customHeight="1">
      <c r="A9" s="4" t="s">
        <v>269</v>
      </c>
      <c r="B9" s="5">
        <v>1181</v>
      </c>
    </row>
    <row r="10" spans="1:2" ht="20.100000000000001" customHeight="1">
      <c r="A10" s="4" t="s">
        <v>270</v>
      </c>
      <c r="B10" s="5">
        <v>0</v>
      </c>
    </row>
    <row r="11" spans="1:2" ht="20.100000000000001" customHeight="1">
      <c r="A11" s="4" t="s">
        <v>271</v>
      </c>
      <c r="B11" s="5">
        <v>361</v>
      </c>
    </row>
    <row r="12" spans="1:2" ht="20.100000000000001" customHeight="1">
      <c r="A12" s="4" t="s">
        <v>229</v>
      </c>
      <c r="B12" s="5">
        <v>200</v>
      </c>
    </row>
    <row r="13" spans="1:2" ht="20.100000000000001" customHeight="1">
      <c r="A13" s="4" t="s">
        <v>272</v>
      </c>
      <c r="B13" s="5">
        <v>6011</v>
      </c>
    </row>
    <row r="14" spans="1:2" ht="20.100000000000001" customHeight="1">
      <c r="A14" s="4"/>
      <c r="B14" s="5"/>
    </row>
    <row r="15" spans="1:2" ht="20.100000000000001" customHeight="1">
      <c r="A15" s="4"/>
      <c r="B15" s="5"/>
    </row>
    <row r="16" spans="1:2" ht="20.100000000000001" customHeight="1">
      <c r="A16" s="4"/>
      <c r="B16" s="5"/>
    </row>
    <row r="17" spans="1:2" ht="20.100000000000001" customHeight="1">
      <c r="A17" s="4"/>
      <c r="B17" s="5"/>
    </row>
    <row r="18" spans="1:2" ht="20.100000000000001" customHeight="1">
      <c r="A18" s="4"/>
      <c r="B18" s="5"/>
    </row>
    <row r="19" spans="1:2" ht="20.100000000000001" customHeight="1">
      <c r="A19" s="4"/>
      <c r="B19" s="5"/>
    </row>
    <row r="20" spans="1:2" ht="20.100000000000001" customHeight="1">
      <c r="A20" s="4"/>
      <c r="B20" s="5"/>
    </row>
    <row r="21" spans="1:2" ht="20.100000000000001" customHeight="1">
      <c r="A21" s="4"/>
      <c r="B21" s="5"/>
    </row>
    <row r="22" spans="1:2" ht="20.100000000000001" customHeight="1">
      <c r="A22" s="4"/>
      <c r="B22" s="5"/>
    </row>
    <row r="23" spans="1:2" ht="20.100000000000001" customHeight="1">
      <c r="A23" s="4"/>
      <c r="B23" s="5"/>
    </row>
    <row r="24" spans="1:2" ht="20.100000000000001" customHeight="1">
      <c r="A24" s="4"/>
      <c r="B24" s="5"/>
    </row>
    <row r="25" spans="1:2" ht="20.100000000000001" customHeight="1">
      <c r="A25" s="4"/>
      <c r="B25" s="5"/>
    </row>
    <row r="26" spans="1:2" ht="20.100000000000001" customHeight="1">
      <c r="A26" s="4"/>
      <c r="B26" s="5"/>
    </row>
    <row r="27" spans="1:2" ht="20.100000000000001" customHeight="1">
      <c r="A27" s="4"/>
      <c r="B27" s="5"/>
    </row>
    <row r="28" spans="1:2" ht="20.100000000000001" customHeight="1">
      <c r="A28" s="4"/>
      <c r="B28" s="5"/>
    </row>
    <row r="29" spans="1:2" ht="20.100000000000001" customHeight="1">
      <c r="A29" s="4"/>
      <c r="B29" s="5"/>
    </row>
    <row r="30" spans="1:2" ht="20.100000000000001" customHeight="1">
      <c r="A30" s="4"/>
      <c r="B30" s="5"/>
    </row>
    <row r="31" spans="1:2" ht="20.100000000000001" customHeight="1">
      <c r="A31" s="4"/>
      <c r="B31" s="5"/>
    </row>
    <row r="32" spans="1:2" ht="20.100000000000001" customHeight="1">
      <c r="A32" s="4"/>
      <c r="B32" s="5"/>
    </row>
    <row r="33" spans="1:2" ht="20.100000000000001" customHeight="1">
      <c r="A33" s="4"/>
      <c r="B33" s="5"/>
    </row>
    <row r="34" spans="1:2" ht="20.100000000000001" customHeight="1">
      <c r="A34" s="4"/>
      <c r="B34" s="5"/>
    </row>
    <row r="35" spans="1:2" ht="20.100000000000001" customHeight="1">
      <c r="A35" s="4"/>
      <c r="B35" s="5"/>
    </row>
    <row r="36" spans="1:2" ht="20.100000000000001" customHeight="1">
      <c r="A36" s="4"/>
      <c r="B36" s="5"/>
    </row>
    <row r="37" spans="1:2" ht="20.100000000000001" customHeight="1">
      <c r="A37" s="3" t="s">
        <v>55</v>
      </c>
      <c r="B37" s="5">
        <v>27212</v>
      </c>
    </row>
  </sheetData>
  <mergeCells count="1">
    <mergeCell ref="A1:B1"/>
  </mergeCells>
  <phoneticPr fontId="1"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D32"/>
  <sheetViews>
    <sheetView workbookViewId="0">
      <selection activeCell="H14" sqref="H14"/>
    </sheetView>
  </sheetViews>
  <sheetFormatPr defaultRowHeight="13.5"/>
  <cols>
    <col min="1" max="1" width="32.5" style="2" customWidth="1"/>
    <col min="2" max="2" width="24.875" style="2" customWidth="1"/>
    <col min="3" max="3" width="28.125" style="2" customWidth="1"/>
    <col min="4" max="4" width="32.25" style="2" customWidth="1"/>
    <col min="5" max="16384" width="9" style="2"/>
  </cols>
  <sheetData>
    <row r="1" spans="1:4" ht="22.5">
      <c r="A1" s="102" t="s">
        <v>274</v>
      </c>
      <c r="B1" s="102"/>
      <c r="C1" s="102"/>
      <c r="D1" s="102"/>
    </row>
    <row r="2" spans="1:4">
      <c r="A2" s="93"/>
      <c r="B2" s="93"/>
      <c r="C2" s="93"/>
      <c r="D2" s="93"/>
    </row>
    <row r="3" spans="1:4">
      <c r="A3" s="93" t="s">
        <v>275</v>
      </c>
      <c r="B3" s="93"/>
      <c r="C3" s="93"/>
      <c r="D3" s="93"/>
    </row>
    <row r="4" spans="1:4" ht="24.95" customHeight="1">
      <c r="A4" s="39" t="s">
        <v>212</v>
      </c>
      <c r="B4" s="39" t="s">
        <v>3</v>
      </c>
      <c r="C4" s="39" t="s">
        <v>212</v>
      </c>
      <c r="D4" s="39" t="s">
        <v>3</v>
      </c>
    </row>
    <row r="5" spans="1:4" ht="24.95" customHeight="1">
      <c r="A5" s="40" t="s">
        <v>276</v>
      </c>
      <c r="B5" s="41">
        <f>[1]L10!C6</f>
        <v>16438</v>
      </c>
      <c r="C5" s="40" t="s">
        <v>277</v>
      </c>
      <c r="D5" s="41">
        <f>[1]L10!O6</f>
        <v>27297</v>
      </c>
    </row>
    <row r="6" spans="1:4" ht="24.95" customHeight="1">
      <c r="A6" s="40" t="s">
        <v>278</v>
      </c>
      <c r="B6" s="41">
        <f>B7</f>
        <v>553</v>
      </c>
      <c r="C6" s="40" t="s">
        <v>279</v>
      </c>
      <c r="D6" s="41">
        <f>D7</f>
        <v>0</v>
      </c>
    </row>
    <row r="7" spans="1:4" ht="24.95" customHeight="1">
      <c r="A7" s="40" t="s">
        <v>232</v>
      </c>
      <c r="B7" s="41">
        <f>SUM(B8:B16)</f>
        <v>553</v>
      </c>
      <c r="C7" s="40" t="s">
        <v>280</v>
      </c>
      <c r="D7" s="41">
        <f>SUM(D8:D16)</f>
        <v>0</v>
      </c>
    </row>
    <row r="8" spans="1:4" ht="24.95" customHeight="1">
      <c r="A8" s="40" t="s">
        <v>233</v>
      </c>
      <c r="B8" s="41">
        <f>[1]L10!D7</f>
        <v>0</v>
      </c>
      <c r="C8" s="40" t="s">
        <v>233</v>
      </c>
      <c r="D8" s="41">
        <f>[1]L10!P7</f>
        <v>0</v>
      </c>
    </row>
    <row r="9" spans="1:4" ht="24.95" customHeight="1">
      <c r="A9" s="40" t="s">
        <v>147</v>
      </c>
      <c r="B9" s="41">
        <f>[1]L10!D8+[1]L10!D9</f>
        <v>0</v>
      </c>
      <c r="C9" s="40" t="s">
        <v>147</v>
      </c>
      <c r="D9" s="41">
        <f>[1]L10!P8+[1]L10!P9</f>
        <v>0</v>
      </c>
    </row>
    <row r="10" spans="1:4" ht="24.95" customHeight="1">
      <c r="A10" s="40" t="s">
        <v>234</v>
      </c>
      <c r="B10" s="41">
        <f>[1]L10!D10+[1]L10!D11</f>
        <v>303</v>
      </c>
      <c r="C10" s="40" t="s">
        <v>234</v>
      </c>
      <c r="D10" s="41">
        <f>[1]L10!P10+[1]L10!P11</f>
        <v>0</v>
      </c>
    </row>
    <row r="11" spans="1:4" ht="24.95" customHeight="1">
      <c r="A11" s="40" t="s">
        <v>235</v>
      </c>
      <c r="B11" s="41">
        <f>[1]L10!D12+[1]L10!D13</f>
        <v>0</v>
      </c>
      <c r="C11" s="40" t="s">
        <v>235</v>
      </c>
      <c r="D11" s="41">
        <f>[1]L10!P12+[1]L10!P13</f>
        <v>0</v>
      </c>
    </row>
    <row r="12" spans="1:4" ht="24.95" customHeight="1">
      <c r="A12" s="40" t="s">
        <v>236</v>
      </c>
      <c r="B12" s="41">
        <f>[1]L10!D14+[1]L10!D15+[1]L10!D16+[1]L10!D17+[1]L10!D18</f>
        <v>0</v>
      </c>
      <c r="C12" s="40" t="s">
        <v>236</v>
      </c>
      <c r="D12" s="41">
        <f>[1]L10!P14+[1]L10!P15+[1]L10!P16+[1]L10!P17+[1]L10!P18</f>
        <v>0</v>
      </c>
    </row>
    <row r="13" spans="1:4" ht="24.95" customHeight="1">
      <c r="A13" s="40" t="s">
        <v>237</v>
      </c>
      <c r="B13" s="41">
        <f>[1]L10!D19+[1]L10!D20+[1]L10!D21</f>
        <v>0</v>
      </c>
      <c r="C13" s="40" t="s">
        <v>237</v>
      </c>
      <c r="D13" s="41">
        <f>[1]L10!P19+[1]L10!P20+[1]L10!P21</f>
        <v>0</v>
      </c>
    </row>
    <row r="14" spans="1:4" ht="24.95" customHeight="1">
      <c r="A14" s="40" t="s">
        <v>238</v>
      </c>
      <c r="B14" s="41">
        <f>[1]L10!D22+[1]L10!D23+[1]L10!D24+[1]L10!D25+[1]L10!D26+[1]L10!D27</f>
        <v>99</v>
      </c>
      <c r="C14" s="40" t="s">
        <v>238</v>
      </c>
      <c r="D14" s="41">
        <f>[1]L10!P22+[1]L10!P23+[1]L10!P24+[1]L10!P25+[1]L10!P26+[1]L10!P27</f>
        <v>0</v>
      </c>
    </row>
    <row r="15" spans="1:4" ht="24.95" customHeight="1">
      <c r="A15" s="40" t="s">
        <v>239</v>
      </c>
      <c r="B15" s="41">
        <f>[1]L10!D28</f>
        <v>0</v>
      </c>
      <c r="C15" s="40" t="s">
        <v>239</v>
      </c>
      <c r="D15" s="41">
        <f>[1]L10!P28</f>
        <v>0</v>
      </c>
    </row>
    <row r="16" spans="1:4" ht="24.95" customHeight="1">
      <c r="A16" s="40" t="s">
        <v>26</v>
      </c>
      <c r="B16" s="41">
        <f>[1]L10!D31+[1]L10!D32+[1]L10!D33</f>
        <v>151</v>
      </c>
      <c r="C16" s="40" t="s">
        <v>281</v>
      </c>
      <c r="D16" s="41">
        <f>[1]L10!P31+[1]L10!P32+[1]L10!P33</f>
        <v>0</v>
      </c>
    </row>
    <row r="17" spans="1:4" ht="24.95" customHeight="1">
      <c r="A17" s="40" t="s">
        <v>282</v>
      </c>
      <c r="B17" s="42">
        <v>0</v>
      </c>
      <c r="C17" s="40" t="s">
        <v>283</v>
      </c>
      <c r="D17" s="42">
        <v>0</v>
      </c>
    </row>
    <row r="18" spans="1:4" ht="24.95" customHeight="1">
      <c r="A18" s="40" t="s">
        <v>240</v>
      </c>
      <c r="B18" s="41">
        <v>0</v>
      </c>
      <c r="C18" s="40"/>
      <c r="D18" s="43"/>
    </row>
    <row r="19" spans="1:4" ht="24.95" customHeight="1">
      <c r="A19" s="40" t="s">
        <v>284</v>
      </c>
      <c r="B19" s="41">
        <v>8413</v>
      </c>
      <c r="C19" s="40"/>
      <c r="D19" s="43"/>
    </row>
    <row r="20" spans="1:4" ht="24.95" customHeight="1">
      <c r="A20" s="40" t="s">
        <v>285</v>
      </c>
      <c r="B20" s="41">
        <f>B21+B22</f>
        <v>6031</v>
      </c>
      <c r="C20" s="40" t="s">
        <v>286</v>
      </c>
      <c r="D20" s="41">
        <v>6031</v>
      </c>
    </row>
    <row r="21" spans="1:4" ht="24.95" customHeight="1">
      <c r="A21" s="40" t="s">
        <v>287</v>
      </c>
      <c r="B21" s="41">
        <v>0</v>
      </c>
      <c r="C21" s="40"/>
      <c r="D21" s="44"/>
    </row>
    <row r="22" spans="1:4" ht="24.95" customHeight="1">
      <c r="A22" s="40" t="s">
        <v>288</v>
      </c>
      <c r="B22" s="41">
        <v>6031</v>
      </c>
      <c r="C22" s="40"/>
      <c r="D22" s="44"/>
    </row>
    <row r="23" spans="1:4" ht="24.95" customHeight="1">
      <c r="A23" s="40" t="s">
        <v>289</v>
      </c>
      <c r="B23" s="41">
        <f>B24</f>
        <v>0</v>
      </c>
      <c r="C23" s="40" t="s">
        <v>243</v>
      </c>
      <c r="D23" s="41">
        <f>D24</f>
        <v>277</v>
      </c>
    </row>
    <row r="24" spans="1:4" ht="24.95" customHeight="1">
      <c r="A24" s="40" t="s">
        <v>290</v>
      </c>
      <c r="B24" s="41">
        <f>B25</f>
        <v>0</v>
      </c>
      <c r="C24" s="40" t="s">
        <v>291</v>
      </c>
      <c r="D24" s="41">
        <v>277</v>
      </c>
    </row>
    <row r="25" spans="1:4" ht="24.95" customHeight="1">
      <c r="A25" s="40" t="s">
        <v>292</v>
      </c>
      <c r="B25" s="41">
        <v>0</v>
      </c>
      <c r="C25" s="40" t="s">
        <v>293</v>
      </c>
      <c r="D25" s="44"/>
    </row>
    <row r="26" spans="1:4" ht="24.95" customHeight="1">
      <c r="A26" s="40" t="s">
        <v>294</v>
      </c>
      <c r="B26" s="41">
        <f>B27</f>
        <v>5277</v>
      </c>
      <c r="C26" s="40" t="s">
        <v>295</v>
      </c>
      <c r="D26" s="42">
        <v>0</v>
      </c>
    </row>
    <row r="27" spans="1:4" ht="24.95" customHeight="1">
      <c r="A27" s="40" t="s">
        <v>296</v>
      </c>
      <c r="B27" s="42">
        <v>5277</v>
      </c>
      <c r="C27" s="40"/>
      <c r="D27" s="43"/>
    </row>
    <row r="28" spans="1:4" ht="24.95" customHeight="1">
      <c r="A28" s="40" t="s">
        <v>297</v>
      </c>
      <c r="B28" s="42">
        <v>0</v>
      </c>
      <c r="C28" s="40" t="s">
        <v>298</v>
      </c>
      <c r="D28" s="42">
        <v>0</v>
      </c>
    </row>
    <row r="29" spans="1:4" ht="24.95" customHeight="1">
      <c r="A29" s="40" t="s">
        <v>299</v>
      </c>
      <c r="B29" s="42">
        <v>0</v>
      </c>
      <c r="C29" s="40" t="s">
        <v>300</v>
      </c>
      <c r="D29" s="42">
        <v>0</v>
      </c>
    </row>
    <row r="30" spans="1:4" ht="24.95" customHeight="1">
      <c r="A30" s="40"/>
      <c r="B30" s="43"/>
      <c r="C30" s="40" t="s">
        <v>246</v>
      </c>
      <c r="D30" s="41">
        <f>[1]L10!Y6</f>
        <v>0</v>
      </c>
    </row>
    <row r="31" spans="1:4" ht="24.95" customHeight="1">
      <c r="A31" s="40"/>
      <c r="B31" s="43"/>
      <c r="C31" s="40" t="s">
        <v>301</v>
      </c>
      <c r="D31" s="41">
        <f>B32-D5-D6-D17-D20-D23-D26-D28-D29-D30</f>
        <v>3107</v>
      </c>
    </row>
    <row r="32" spans="1:4" ht="24.95" customHeight="1">
      <c r="A32" s="39" t="s">
        <v>302</v>
      </c>
      <c r="B32" s="41">
        <f>SUM(B5,B6,B17:B20,B23,B26,B28,B29)</f>
        <v>36712</v>
      </c>
      <c r="C32" s="39" t="s">
        <v>303</v>
      </c>
      <c r="D32" s="41">
        <f>SUM(D5,D6,D17,D20,D23,D26,D28:D31)</f>
        <v>36712</v>
      </c>
    </row>
  </sheetData>
  <mergeCells count="3">
    <mergeCell ref="A1:D1"/>
    <mergeCell ref="A2:D2"/>
    <mergeCell ref="A3:D3"/>
  </mergeCells>
  <phoneticPr fontId="1"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C10"/>
  <sheetViews>
    <sheetView workbookViewId="0">
      <selection activeCell="C12" sqref="C12"/>
    </sheetView>
  </sheetViews>
  <sheetFormatPr defaultRowHeight="14.25"/>
  <cols>
    <col min="1" max="1" width="34.375" style="1" customWidth="1"/>
    <col min="2" max="3" width="36.25" style="1" customWidth="1"/>
    <col min="4" max="16384" width="9" style="2"/>
  </cols>
  <sheetData>
    <row r="1" spans="1:3" s="1" customFormat="1" ht="22.5">
      <c r="A1" s="92" t="s">
        <v>304</v>
      </c>
      <c r="B1" s="92"/>
      <c r="C1" s="92"/>
    </row>
    <row r="2" spans="1:3" s="1" customFormat="1">
      <c r="A2" s="93"/>
      <c r="B2" s="93"/>
      <c r="C2" s="93"/>
    </row>
    <row r="3" spans="1:3" s="1" customFormat="1" ht="34.5" customHeight="1">
      <c r="A3" s="103" t="s">
        <v>28</v>
      </c>
      <c r="B3" s="103"/>
      <c r="C3" s="103"/>
    </row>
    <row r="4" spans="1:3" s="1" customFormat="1" ht="30" customHeight="1">
      <c r="A4" s="3" t="s">
        <v>212</v>
      </c>
      <c r="B4" s="3" t="s">
        <v>1</v>
      </c>
      <c r="C4" s="3" t="s">
        <v>3</v>
      </c>
    </row>
    <row r="5" spans="1:3" s="1" customFormat="1" ht="30" customHeight="1">
      <c r="A5" s="4" t="s">
        <v>213</v>
      </c>
      <c r="B5" s="5"/>
      <c r="C5" s="5">
        <v>165538</v>
      </c>
    </row>
    <row r="6" spans="1:3" s="1" customFormat="1" ht="30" customHeight="1">
      <c r="A6" s="4" t="s">
        <v>214</v>
      </c>
      <c r="B6" s="5">
        <v>170538</v>
      </c>
      <c r="C6" s="5"/>
    </row>
    <row r="7" spans="1:3" s="1" customFormat="1" ht="30" customHeight="1">
      <c r="A7" s="4" t="s">
        <v>215</v>
      </c>
      <c r="B7" s="5"/>
      <c r="C7" s="5">
        <v>5277</v>
      </c>
    </row>
    <row r="8" spans="1:3" s="1" customFormat="1" ht="30" customHeight="1">
      <c r="A8" s="4" t="s">
        <v>216</v>
      </c>
      <c r="B8" s="5"/>
      <c r="C8" s="5">
        <v>277</v>
      </c>
    </row>
    <row r="9" spans="1:3" s="1" customFormat="1" ht="30" customHeight="1">
      <c r="A9" s="4" t="s">
        <v>217</v>
      </c>
      <c r="B9" s="5"/>
      <c r="C9" s="5">
        <v>170538</v>
      </c>
    </row>
    <row r="10" spans="1:3" s="1" customFormat="1"/>
  </sheetData>
  <mergeCells count="3">
    <mergeCell ref="A1:C1"/>
    <mergeCell ref="A2:C2"/>
    <mergeCell ref="A3:C3"/>
  </mergeCells>
  <phoneticPr fontId="1"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dimension ref="A1:I44"/>
  <sheetViews>
    <sheetView workbookViewId="0">
      <selection activeCell="I13" sqref="I13"/>
    </sheetView>
  </sheetViews>
  <sheetFormatPr defaultRowHeight="14.25"/>
  <cols>
    <col min="1" max="1" width="21.875" style="46" customWidth="1"/>
    <col min="2" max="2" width="18.875" style="46" customWidth="1"/>
    <col min="3" max="3" width="21.5" style="46" customWidth="1"/>
    <col min="4" max="4" width="29.125" style="46" customWidth="1"/>
    <col min="5" max="9" width="9" style="46"/>
    <col min="10" max="16384" width="9" style="2"/>
  </cols>
  <sheetData>
    <row r="1" spans="1:8" s="46" customFormat="1" ht="22.5">
      <c r="A1" s="104" t="s">
        <v>318</v>
      </c>
      <c r="B1" s="104"/>
      <c r="C1" s="104"/>
      <c r="D1" s="104"/>
      <c r="E1" s="45"/>
      <c r="F1" s="45"/>
      <c r="G1" s="45"/>
    </row>
    <row r="2" spans="1:8" s="46" customFormat="1">
      <c r="B2" s="47"/>
      <c r="C2" s="47"/>
      <c r="D2" s="47"/>
      <c r="E2" s="45"/>
      <c r="F2" s="45"/>
      <c r="G2" s="45"/>
    </row>
    <row r="3" spans="1:8" s="46" customFormat="1">
      <c r="A3" s="48"/>
      <c r="B3" s="49"/>
      <c r="C3" s="49"/>
      <c r="D3" s="49" t="s">
        <v>317</v>
      </c>
      <c r="E3" s="45"/>
      <c r="F3" s="45"/>
      <c r="G3" s="45"/>
    </row>
    <row r="4" spans="1:8" s="46" customFormat="1" ht="24.95" customHeight="1">
      <c r="A4" s="53" t="s">
        <v>0</v>
      </c>
      <c r="B4" s="53" t="s">
        <v>1</v>
      </c>
      <c r="C4" s="53" t="s">
        <v>2</v>
      </c>
      <c r="D4" s="53" t="s">
        <v>3</v>
      </c>
      <c r="E4" s="50"/>
      <c r="F4" s="50"/>
      <c r="G4" s="50"/>
      <c r="H4" s="51"/>
    </row>
    <row r="5" spans="1:8" s="46" customFormat="1" ht="24.95" customHeight="1">
      <c r="A5" s="54" t="s">
        <v>305</v>
      </c>
      <c r="B5" s="55">
        <v>0</v>
      </c>
      <c r="C5" s="55">
        <v>0</v>
      </c>
      <c r="D5" s="55">
        <v>0</v>
      </c>
      <c r="E5" s="52"/>
      <c r="F5" s="52"/>
      <c r="G5" s="52"/>
      <c r="H5" s="51"/>
    </row>
    <row r="6" spans="1:8" s="46" customFormat="1" ht="24.95" customHeight="1">
      <c r="A6" s="54" t="s">
        <v>307</v>
      </c>
      <c r="B6" s="55">
        <v>0</v>
      </c>
      <c r="C6" s="55">
        <v>0</v>
      </c>
      <c r="D6" s="55">
        <v>0</v>
      </c>
      <c r="E6" s="52"/>
      <c r="F6" s="52"/>
      <c r="G6" s="52"/>
      <c r="H6" s="51"/>
    </row>
    <row r="7" spans="1:8" s="46" customFormat="1" ht="24.95" customHeight="1">
      <c r="A7" s="54" t="s">
        <v>309</v>
      </c>
      <c r="B7" s="55">
        <v>0</v>
      </c>
      <c r="C7" s="55">
        <v>0</v>
      </c>
      <c r="D7" s="55">
        <v>0</v>
      </c>
      <c r="E7" s="52"/>
      <c r="F7" s="52"/>
      <c r="G7" s="52"/>
      <c r="H7" s="51"/>
    </row>
    <row r="8" spans="1:8" s="46" customFormat="1" ht="24.95" customHeight="1">
      <c r="A8" s="54" t="s">
        <v>311</v>
      </c>
      <c r="B8" s="55">
        <v>0</v>
      </c>
      <c r="C8" s="55">
        <v>0</v>
      </c>
      <c r="D8" s="55">
        <v>0</v>
      </c>
      <c r="E8" s="52"/>
      <c r="F8" s="52"/>
      <c r="G8" s="52"/>
      <c r="H8" s="51"/>
    </row>
    <row r="9" spans="1:8" s="46" customFormat="1" ht="24.95" customHeight="1">
      <c r="A9" s="54" t="s">
        <v>313</v>
      </c>
      <c r="B9" s="55">
        <v>0</v>
      </c>
      <c r="C9" s="55">
        <v>72000</v>
      </c>
      <c r="D9" s="55">
        <v>71073</v>
      </c>
      <c r="E9" s="52"/>
      <c r="F9" s="52"/>
      <c r="G9" s="52"/>
      <c r="H9" s="51"/>
    </row>
    <row r="10" spans="1:8" s="46" customFormat="1" ht="24.95" customHeight="1">
      <c r="A10" s="56" t="s">
        <v>27</v>
      </c>
      <c r="B10" s="55">
        <v>0</v>
      </c>
      <c r="C10" s="55">
        <v>72000</v>
      </c>
      <c r="D10" s="55">
        <v>71073</v>
      </c>
      <c r="E10" s="52"/>
      <c r="F10" s="52"/>
      <c r="G10" s="52"/>
      <c r="H10" s="51"/>
    </row>
    <row r="11" spans="1:8" s="46" customFormat="1" ht="24.95" customHeight="1">
      <c r="A11" s="54" t="s">
        <v>230</v>
      </c>
      <c r="B11" s="55"/>
      <c r="C11" s="55"/>
      <c r="D11" s="55">
        <v>6</v>
      </c>
      <c r="E11" s="52"/>
      <c r="F11" s="52"/>
      <c r="G11" s="52"/>
      <c r="H11" s="51"/>
    </row>
    <row r="12" spans="1:8" s="46" customFormat="1" ht="24.95" customHeight="1">
      <c r="A12" s="54" t="s">
        <v>241</v>
      </c>
      <c r="B12" s="55"/>
      <c r="C12" s="55"/>
      <c r="D12" s="55">
        <v>0</v>
      </c>
      <c r="E12" s="52"/>
      <c r="F12" s="52"/>
      <c r="G12" s="52"/>
      <c r="H12" s="51"/>
    </row>
    <row r="13" spans="1:8" s="46" customFormat="1" ht="24.95" customHeight="1">
      <c r="A13" s="54" t="s">
        <v>244</v>
      </c>
      <c r="B13" s="55"/>
      <c r="C13" s="55"/>
      <c r="D13" s="55">
        <v>0</v>
      </c>
      <c r="E13" s="52"/>
      <c r="F13" s="52"/>
      <c r="G13" s="52"/>
      <c r="H13" s="51"/>
    </row>
    <row r="14" spans="1:8" s="46" customFormat="1" ht="24.95" customHeight="1">
      <c r="A14" s="54"/>
      <c r="B14" s="55"/>
      <c r="C14" s="55"/>
      <c r="D14" s="55"/>
      <c r="E14" s="52"/>
      <c r="F14" s="52"/>
      <c r="G14" s="52"/>
      <c r="H14" s="51"/>
    </row>
    <row r="15" spans="1:8" s="46" customFormat="1" ht="24.95" customHeight="1">
      <c r="A15" s="54"/>
      <c r="B15" s="55"/>
      <c r="C15" s="55"/>
      <c r="D15" s="55"/>
      <c r="E15" s="52"/>
      <c r="F15" s="52"/>
      <c r="G15" s="52"/>
      <c r="H15" s="51"/>
    </row>
    <row r="16" spans="1:8" s="46" customFormat="1" ht="24.95" customHeight="1">
      <c r="A16" s="54"/>
      <c r="B16" s="55"/>
      <c r="C16" s="55"/>
      <c r="D16" s="55"/>
      <c r="E16" s="52"/>
      <c r="F16" s="52"/>
      <c r="G16" s="52"/>
      <c r="H16" s="51"/>
    </row>
    <row r="17" spans="1:8" s="46" customFormat="1" ht="24.95" customHeight="1">
      <c r="A17" s="54"/>
      <c r="B17" s="55"/>
      <c r="C17" s="55"/>
      <c r="D17" s="55"/>
      <c r="E17" s="52"/>
      <c r="F17" s="52"/>
      <c r="G17" s="52"/>
      <c r="H17" s="51"/>
    </row>
    <row r="18" spans="1:8" s="46" customFormat="1" ht="24.95" customHeight="1">
      <c r="A18" s="54"/>
      <c r="B18" s="55"/>
      <c r="C18" s="55"/>
      <c r="D18" s="55"/>
      <c r="E18" s="52"/>
      <c r="F18" s="52"/>
      <c r="G18" s="52"/>
      <c r="H18" s="51"/>
    </row>
    <row r="19" spans="1:8" s="46" customFormat="1" ht="24.95" customHeight="1">
      <c r="A19" s="54"/>
      <c r="B19" s="55"/>
      <c r="C19" s="55"/>
      <c r="D19" s="55"/>
      <c r="E19" s="52"/>
      <c r="F19" s="52"/>
      <c r="G19" s="52"/>
      <c r="H19" s="51"/>
    </row>
    <row r="20" spans="1:8" s="46" customFormat="1" ht="24.95" customHeight="1">
      <c r="A20" s="54"/>
      <c r="B20" s="55"/>
      <c r="C20" s="55"/>
      <c r="D20" s="55"/>
      <c r="E20" s="52"/>
      <c r="F20" s="52"/>
      <c r="G20" s="52"/>
      <c r="H20" s="51"/>
    </row>
    <row r="21" spans="1:8" s="46" customFormat="1" ht="24.95" customHeight="1">
      <c r="A21" s="54"/>
      <c r="B21" s="55"/>
      <c r="C21" s="55"/>
      <c r="D21" s="55"/>
      <c r="E21" s="52"/>
      <c r="F21" s="52"/>
      <c r="G21" s="52"/>
      <c r="H21" s="51"/>
    </row>
    <row r="22" spans="1:8" s="46" customFormat="1" ht="24.95" customHeight="1">
      <c r="A22" s="54"/>
      <c r="B22" s="55"/>
      <c r="C22" s="55"/>
      <c r="D22" s="55"/>
      <c r="E22" s="52"/>
      <c r="F22" s="52"/>
      <c r="G22" s="52"/>
      <c r="H22" s="51"/>
    </row>
    <row r="23" spans="1:8" s="46" customFormat="1" ht="24.95" customHeight="1">
      <c r="A23" s="54"/>
      <c r="B23" s="55"/>
      <c r="C23" s="55"/>
      <c r="D23" s="55"/>
      <c r="E23" s="52"/>
      <c r="F23" s="52"/>
      <c r="G23" s="52"/>
      <c r="H23" s="51"/>
    </row>
    <row r="24" spans="1:8" s="46" customFormat="1" ht="24.95" customHeight="1">
      <c r="A24" s="54"/>
      <c r="B24" s="55"/>
      <c r="C24" s="55"/>
      <c r="D24" s="55"/>
      <c r="E24" s="52"/>
      <c r="F24" s="52"/>
      <c r="G24" s="52"/>
      <c r="H24" s="51"/>
    </row>
    <row r="25" spans="1:8" s="46" customFormat="1" ht="24.95" customHeight="1">
      <c r="A25" s="54"/>
      <c r="B25" s="55"/>
      <c r="C25" s="55"/>
      <c r="D25" s="55"/>
      <c r="E25" s="52"/>
      <c r="F25" s="52"/>
      <c r="G25" s="52"/>
      <c r="H25" s="51"/>
    </row>
    <row r="26" spans="1:8" s="46" customFormat="1" ht="24.95" customHeight="1">
      <c r="A26" s="54"/>
      <c r="B26" s="55"/>
      <c r="C26" s="55"/>
      <c r="D26" s="55"/>
      <c r="E26" s="52"/>
      <c r="F26" s="52"/>
      <c r="G26" s="52"/>
      <c r="H26" s="51"/>
    </row>
    <row r="27" spans="1:8" s="46" customFormat="1" ht="24.95" customHeight="1">
      <c r="A27" s="54"/>
      <c r="B27" s="55"/>
      <c r="C27" s="55"/>
      <c r="D27" s="55"/>
      <c r="E27" s="52"/>
      <c r="F27" s="52"/>
      <c r="G27" s="52"/>
      <c r="H27" s="51"/>
    </row>
    <row r="28" spans="1:8" s="46" customFormat="1" ht="24.95" customHeight="1">
      <c r="A28" s="54"/>
      <c r="B28" s="55"/>
      <c r="C28" s="55"/>
      <c r="D28" s="55"/>
      <c r="E28" s="52"/>
      <c r="F28" s="52"/>
      <c r="G28" s="52"/>
      <c r="H28" s="51"/>
    </row>
    <row r="29" spans="1:8" s="46" customFormat="1" ht="24.95" customHeight="1">
      <c r="A29" s="54"/>
      <c r="B29" s="55"/>
      <c r="C29" s="55"/>
      <c r="D29" s="55"/>
      <c r="E29" s="52"/>
      <c r="F29" s="52"/>
      <c r="G29" s="52"/>
      <c r="H29" s="51"/>
    </row>
    <row r="30" spans="1:8" s="46" customFormat="1" ht="24.95" customHeight="1">
      <c r="A30" s="54"/>
      <c r="B30" s="55"/>
      <c r="C30" s="55"/>
      <c r="D30" s="55"/>
      <c r="E30" s="52"/>
      <c r="F30" s="52"/>
      <c r="G30" s="52"/>
      <c r="H30" s="51"/>
    </row>
    <row r="31" spans="1:8" s="46" customFormat="1" ht="24.95" customHeight="1">
      <c r="A31" s="54"/>
      <c r="B31" s="55"/>
      <c r="C31" s="55"/>
      <c r="D31" s="55"/>
      <c r="E31" s="52"/>
      <c r="F31" s="52"/>
      <c r="G31" s="52"/>
      <c r="H31" s="51"/>
    </row>
    <row r="32" spans="1:8" s="46" customFormat="1" ht="24.95" customHeight="1">
      <c r="A32" s="54"/>
      <c r="B32" s="55"/>
      <c r="C32" s="55"/>
      <c r="D32" s="55"/>
      <c r="E32" s="52"/>
      <c r="F32" s="52"/>
      <c r="G32" s="52"/>
      <c r="H32" s="51"/>
    </row>
    <row r="33" spans="1:8" s="46" customFormat="1" ht="24.95" customHeight="1">
      <c r="A33" s="54"/>
      <c r="B33" s="55"/>
      <c r="C33" s="55"/>
      <c r="D33" s="55"/>
      <c r="E33" s="52"/>
      <c r="F33" s="52"/>
      <c r="G33" s="52"/>
      <c r="H33" s="51"/>
    </row>
    <row r="34" spans="1:8" s="46" customFormat="1" ht="24.95" customHeight="1">
      <c r="A34" s="54"/>
      <c r="B34" s="55"/>
      <c r="C34" s="55"/>
      <c r="D34" s="55"/>
      <c r="E34" s="52"/>
      <c r="F34" s="52"/>
      <c r="G34" s="52"/>
      <c r="H34" s="51"/>
    </row>
    <row r="35" spans="1:8" s="46" customFormat="1" ht="24.95" customHeight="1">
      <c r="A35" s="54"/>
      <c r="B35" s="55"/>
      <c r="C35" s="55"/>
      <c r="D35" s="55"/>
      <c r="E35" s="52"/>
      <c r="F35" s="52"/>
      <c r="G35" s="52"/>
      <c r="H35" s="51"/>
    </row>
    <row r="36" spans="1:8" s="46" customFormat="1" ht="24.95" customHeight="1">
      <c r="A36" s="54"/>
      <c r="B36" s="55"/>
      <c r="C36" s="55"/>
      <c r="D36" s="55"/>
      <c r="E36" s="52"/>
      <c r="F36" s="52"/>
      <c r="G36" s="52"/>
      <c r="H36" s="51"/>
    </row>
    <row r="37" spans="1:8" s="46" customFormat="1" ht="24.95" customHeight="1">
      <c r="A37" s="54"/>
      <c r="B37" s="55"/>
      <c r="C37" s="55"/>
      <c r="D37" s="55"/>
      <c r="E37" s="52"/>
      <c r="F37" s="52"/>
      <c r="G37" s="52"/>
      <c r="H37" s="51"/>
    </row>
    <row r="38" spans="1:8" s="46" customFormat="1" ht="24.95" customHeight="1">
      <c r="A38" s="54"/>
      <c r="B38" s="55"/>
      <c r="C38" s="55"/>
      <c r="D38" s="55"/>
      <c r="E38" s="52"/>
      <c r="F38" s="52"/>
      <c r="G38" s="52"/>
      <c r="H38" s="51"/>
    </row>
    <row r="39" spans="1:8" s="46" customFormat="1" ht="24.95" customHeight="1">
      <c r="A39" s="54"/>
      <c r="B39" s="55"/>
      <c r="C39" s="55"/>
      <c r="D39" s="55"/>
      <c r="E39" s="52"/>
      <c r="F39" s="52"/>
      <c r="G39" s="52"/>
      <c r="H39" s="51"/>
    </row>
    <row r="40" spans="1:8" s="46" customFormat="1" ht="24.95" customHeight="1">
      <c r="A40" s="54"/>
      <c r="B40" s="55"/>
      <c r="C40" s="55"/>
      <c r="D40" s="55"/>
      <c r="E40" s="52"/>
      <c r="F40" s="52"/>
      <c r="G40" s="52"/>
      <c r="H40" s="51"/>
    </row>
    <row r="41" spans="1:8" s="46" customFormat="1" ht="24.95" customHeight="1">
      <c r="A41" s="54"/>
      <c r="B41" s="55"/>
      <c r="C41" s="55"/>
      <c r="D41" s="55"/>
      <c r="E41" s="52"/>
      <c r="F41" s="52"/>
      <c r="G41" s="52"/>
      <c r="H41" s="51"/>
    </row>
    <row r="42" spans="1:8" s="46" customFormat="1" ht="24.95" customHeight="1">
      <c r="A42" s="54"/>
      <c r="B42" s="55"/>
      <c r="C42" s="55"/>
      <c r="D42" s="55"/>
      <c r="E42" s="52"/>
      <c r="F42" s="52"/>
      <c r="G42" s="52"/>
      <c r="H42" s="51"/>
    </row>
    <row r="43" spans="1:8" s="46" customFormat="1" ht="24.95" customHeight="1">
      <c r="A43" s="56" t="s">
        <v>315</v>
      </c>
      <c r="B43" s="55"/>
      <c r="C43" s="55"/>
      <c r="D43" s="55">
        <v>71079</v>
      </c>
      <c r="E43" s="52"/>
      <c r="F43" s="52"/>
      <c r="G43" s="52"/>
      <c r="H43" s="51"/>
    </row>
    <row r="44" spans="1:8" s="46" customFormat="1"/>
  </sheetData>
  <mergeCells count="1">
    <mergeCell ref="A1:D1"/>
  </mergeCells>
  <phoneticPr fontId="1"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I48"/>
  <sheetViews>
    <sheetView workbookViewId="0">
      <selection activeCell="D6" sqref="D6"/>
    </sheetView>
  </sheetViews>
  <sheetFormatPr defaultRowHeight="14.25"/>
  <cols>
    <col min="1" max="1" width="26" style="46" customWidth="1"/>
    <col min="2" max="2" width="20.125" style="46" customWidth="1"/>
    <col min="3" max="3" width="17.25" style="46" customWidth="1"/>
    <col min="4" max="4" width="23.875" style="46" customWidth="1"/>
    <col min="5" max="9" width="9" style="46"/>
    <col min="10" max="16384" width="9" style="2"/>
  </cols>
  <sheetData>
    <row r="1" spans="1:8" s="46" customFormat="1" ht="22.5">
      <c r="A1" s="105" t="s">
        <v>319</v>
      </c>
      <c r="B1" s="105"/>
      <c r="C1" s="105"/>
      <c r="D1" s="105"/>
      <c r="E1" s="45"/>
      <c r="F1" s="45"/>
      <c r="G1" s="45"/>
    </row>
    <row r="2" spans="1:8" s="46" customFormat="1">
      <c r="A2" s="63"/>
      <c r="B2" s="63"/>
      <c r="C2" s="63"/>
      <c r="D2" s="62"/>
      <c r="E2" s="45"/>
      <c r="F2" s="45"/>
      <c r="G2" s="45"/>
    </row>
    <row r="3" spans="1:8" s="46" customFormat="1">
      <c r="A3" s="106" t="s">
        <v>1599</v>
      </c>
      <c r="B3" s="106"/>
      <c r="C3" s="106"/>
      <c r="D3" s="106"/>
      <c r="E3" s="45"/>
      <c r="F3" s="45"/>
      <c r="G3" s="45"/>
    </row>
    <row r="4" spans="1:8" s="46" customFormat="1" ht="24.95" customHeight="1">
      <c r="A4" s="53" t="s">
        <v>0</v>
      </c>
      <c r="B4" s="53" t="s">
        <v>1</v>
      </c>
      <c r="C4" s="53" t="s">
        <v>2</v>
      </c>
      <c r="D4" s="53" t="s">
        <v>3</v>
      </c>
      <c r="E4" s="50"/>
      <c r="F4" s="50"/>
      <c r="G4" s="50"/>
      <c r="H4" s="51"/>
    </row>
    <row r="5" spans="1:8" s="46" customFormat="1" ht="24.95" customHeight="1">
      <c r="A5" s="54" t="s">
        <v>306</v>
      </c>
      <c r="B5" s="55">
        <v>0</v>
      </c>
      <c r="C5" s="55">
        <v>6</v>
      </c>
      <c r="D5" s="55">
        <v>6</v>
      </c>
      <c r="E5" s="52"/>
      <c r="F5" s="52"/>
      <c r="G5" s="52"/>
      <c r="H5" s="51"/>
    </row>
    <row r="6" spans="1:8" s="46" customFormat="1" ht="24.95" customHeight="1">
      <c r="A6" s="54" t="s">
        <v>308</v>
      </c>
      <c r="B6" s="55">
        <v>0</v>
      </c>
      <c r="C6" s="55">
        <v>8543</v>
      </c>
      <c r="D6" s="55">
        <v>8543</v>
      </c>
      <c r="E6" s="52"/>
      <c r="F6" s="52"/>
      <c r="G6" s="52"/>
      <c r="H6" s="51"/>
    </row>
    <row r="7" spans="1:8" s="46" customFormat="1" ht="24.95" customHeight="1">
      <c r="A7" s="54" t="s">
        <v>310</v>
      </c>
      <c r="B7" s="55">
        <v>0</v>
      </c>
      <c r="C7" s="55">
        <v>0</v>
      </c>
      <c r="D7" s="55">
        <v>0</v>
      </c>
      <c r="E7" s="52"/>
      <c r="F7" s="52"/>
      <c r="G7" s="52"/>
      <c r="H7" s="51"/>
    </row>
    <row r="8" spans="1:8" s="46" customFormat="1" ht="24.95" customHeight="1">
      <c r="A8" s="54" t="s">
        <v>312</v>
      </c>
      <c r="B8" s="55">
        <v>0</v>
      </c>
      <c r="C8" s="55">
        <v>16854</v>
      </c>
      <c r="D8" s="55">
        <v>10202</v>
      </c>
      <c r="E8" s="52"/>
      <c r="F8" s="52"/>
      <c r="G8" s="52"/>
      <c r="H8" s="51"/>
    </row>
    <row r="9" spans="1:8" s="46" customFormat="1" ht="24.95" customHeight="1">
      <c r="A9" s="54"/>
      <c r="B9" s="55"/>
      <c r="C9" s="55"/>
      <c r="D9" s="55"/>
      <c r="E9" s="52"/>
      <c r="F9" s="52"/>
      <c r="G9" s="52"/>
      <c r="H9" s="51"/>
    </row>
    <row r="10" spans="1:8" s="46" customFormat="1" ht="24.95" customHeight="1">
      <c r="A10" s="56" t="s">
        <v>55</v>
      </c>
      <c r="B10" s="55">
        <v>0</v>
      </c>
      <c r="C10" s="55">
        <v>25403</v>
      </c>
      <c r="D10" s="55">
        <v>18751</v>
      </c>
      <c r="E10" s="52"/>
      <c r="F10" s="52"/>
      <c r="G10" s="52"/>
      <c r="H10" s="51"/>
    </row>
    <row r="11" spans="1:8" s="46" customFormat="1" ht="24.95" customHeight="1">
      <c r="A11" s="54" t="s">
        <v>231</v>
      </c>
      <c r="B11" s="55"/>
      <c r="C11" s="55"/>
      <c r="D11" s="55">
        <v>0</v>
      </c>
      <c r="E11" s="52"/>
      <c r="F11" s="52"/>
      <c r="G11" s="52"/>
      <c r="H11" s="51"/>
    </row>
    <row r="12" spans="1:8" s="46" customFormat="1" ht="24.95" customHeight="1">
      <c r="A12" s="54"/>
      <c r="B12" s="55"/>
      <c r="C12" s="55"/>
      <c r="D12" s="55"/>
      <c r="E12" s="52"/>
      <c r="F12" s="52"/>
      <c r="G12" s="52"/>
      <c r="H12" s="51"/>
    </row>
    <row r="13" spans="1:8" s="46" customFormat="1" ht="24.95" customHeight="1">
      <c r="A13" s="54" t="s">
        <v>245</v>
      </c>
      <c r="B13" s="55"/>
      <c r="C13" s="55"/>
      <c r="D13" s="55">
        <v>0</v>
      </c>
      <c r="E13" s="52"/>
      <c r="F13" s="52"/>
      <c r="G13" s="52"/>
      <c r="H13" s="51"/>
    </row>
    <row r="14" spans="1:8" s="46" customFormat="1" ht="24.95" customHeight="1">
      <c r="A14" s="54" t="s">
        <v>242</v>
      </c>
      <c r="B14" s="55"/>
      <c r="C14" s="55"/>
      <c r="D14" s="55">
        <v>45676</v>
      </c>
      <c r="E14" s="52"/>
      <c r="F14" s="52"/>
      <c r="G14" s="52"/>
      <c r="H14" s="51"/>
    </row>
    <row r="15" spans="1:8" s="46" customFormat="1" ht="24.95" customHeight="1">
      <c r="A15" s="54" t="s">
        <v>247</v>
      </c>
      <c r="B15" s="55"/>
      <c r="C15" s="55"/>
      <c r="D15" s="55">
        <v>6652</v>
      </c>
      <c r="E15" s="52"/>
      <c r="F15" s="52"/>
      <c r="G15" s="52"/>
      <c r="H15" s="51"/>
    </row>
    <row r="16" spans="1:8" s="46" customFormat="1" ht="24.95" customHeight="1">
      <c r="A16" s="54"/>
      <c r="B16" s="55"/>
      <c r="C16" s="55"/>
      <c r="D16" s="55"/>
      <c r="E16" s="52"/>
      <c r="F16" s="52"/>
      <c r="G16" s="52"/>
      <c r="H16" s="51"/>
    </row>
    <row r="17" spans="1:8" s="46" customFormat="1" ht="24.95" customHeight="1">
      <c r="A17" s="54"/>
      <c r="B17" s="55"/>
      <c r="C17" s="55"/>
      <c r="D17" s="55"/>
      <c r="E17" s="52"/>
      <c r="F17" s="52"/>
      <c r="G17" s="52"/>
      <c r="H17" s="51"/>
    </row>
    <row r="18" spans="1:8" s="46" customFormat="1" ht="24.95" customHeight="1">
      <c r="A18" s="54"/>
      <c r="B18" s="55"/>
      <c r="C18" s="55"/>
      <c r="D18" s="55"/>
      <c r="E18" s="52"/>
      <c r="F18" s="52"/>
      <c r="G18" s="52"/>
      <c r="H18" s="51"/>
    </row>
    <row r="19" spans="1:8" s="46" customFormat="1" ht="24.95" customHeight="1">
      <c r="A19" s="54"/>
      <c r="B19" s="55"/>
      <c r="C19" s="55"/>
      <c r="D19" s="55"/>
      <c r="E19" s="52"/>
      <c r="F19" s="52"/>
      <c r="G19" s="52"/>
      <c r="H19" s="51"/>
    </row>
    <row r="20" spans="1:8" s="46" customFormat="1" ht="24.95" customHeight="1">
      <c r="A20" s="54"/>
      <c r="B20" s="55"/>
      <c r="C20" s="55"/>
      <c r="D20" s="55" t="s">
        <v>314</v>
      </c>
      <c r="E20" s="52"/>
      <c r="F20" s="52"/>
      <c r="G20" s="52"/>
      <c r="H20" s="51"/>
    </row>
    <row r="21" spans="1:8" s="46" customFormat="1" ht="24.95" customHeight="1">
      <c r="A21" s="54"/>
      <c r="B21" s="55"/>
      <c r="C21" s="55"/>
      <c r="D21" s="55"/>
      <c r="E21" s="52"/>
      <c r="F21" s="52"/>
      <c r="G21" s="52"/>
      <c r="H21" s="51"/>
    </row>
    <row r="22" spans="1:8" s="46" customFormat="1" ht="24.95" customHeight="1">
      <c r="A22" s="54"/>
      <c r="B22" s="55"/>
      <c r="C22" s="55"/>
      <c r="D22" s="55"/>
      <c r="E22" s="52"/>
      <c r="F22" s="52"/>
      <c r="G22" s="52"/>
      <c r="H22" s="51"/>
    </row>
    <row r="23" spans="1:8" s="46" customFormat="1" ht="24.95" customHeight="1">
      <c r="A23" s="54"/>
      <c r="B23" s="55"/>
      <c r="C23" s="55"/>
      <c r="D23" s="55"/>
      <c r="E23" s="52"/>
      <c r="F23" s="52"/>
      <c r="G23" s="52"/>
      <c r="H23" s="51"/>
    </row>
    <row r="24" spans="1:8" s="46" customFormat="1" ht="24.95" customHeight="1">
      <c r="A24" s="54"/>
      <c r="B24" s="55"/>
      <c r="C24" s="55"/>
      <c r="D24" s="55"/>
      <c r="E24" s="52"/>
      <c r="F24" s="52"/>
      <c r="G24" s="52"/>
      <c r="H24" s="51"/>
    </row>
    <row r="25" spans="1:8" s="46" customFormat="1" ht="24.95" customHeight="1">
      <c r="A25" s="54"/>
      <c r="B25" s="55"/>
      <c r="C25" s="55"/>
      <c r="D25" s="55"/>
      <c r="E25" s="52"/>
      <c r="F25" s="52"/>
      <c r="G25" s="52"/>
      <c r="H25" s="51"/>
    </row>
    <row r="26" spans="1:8" s="46" customFormat="1" ht="24.95" customHeight="1">
      <c r="A26" s="54"/>
      <c r="B26" s="55"/>
      <c r="C26" s="55"/>
      <c r="D26" s="55"/>
      <c r="E26" s="52"/>
      <c r="F26" s="52"/>
      <c r="G26" s="52"/>
      <c r="H26" s="51"/>
    </row>
    <row r="27" spans="1:8" s="46" customFormat="1" ht="24.95" customHeight="1">
      <c r="A27" s="54"/>
      <c r="B27" s="55"/>
      <c r="C27" s="55"/>
      <c r="D27" s="55"/>
      <c r="E27" s="52"/>
      <c r="F27" s="52"/>
      <c r="G27" s="52"/>
      <c r="H27" s="51"/>
    </row>
    <row r="28" spans="1:8" s="46" customFormat="1" ht="24.95" customHeight="1">
      <c r="A28" s="54"/>
      <c r="B28" s="55"/>
      <c r="C28" s="55"/>
      <c r="D28" s="55"/>
      <c r="E28" s="52"/>
      <c r="F28" s="52"/>
      <c r="G28" s="52"/>
      <c r="H28" s="51"/>
    </row>
    <row r="29" spans="1:8" s="46" customFormat="1" ht="24.95" customHeight="1">
      <c r="A29" s="54"/>
      <c r="B29" s="55"/>
      <c r="C29" s="55"/>
      <c r="D29" s="55"/>
      <c r="E29" s="52"/>
      <c r="F29" s="52"/>
      <c r="G29" s="52"/>
      <c r="H29" s="51"/>
    </row>
    <row r="30" spans="1:8" s="46" customFormat="1" ht="24.95" customHeight="1">
      <c r="A30" s="54"/>
      <c r="B30" s="55"/>
      <c r="C30" s="55"/>
      <c r="D30" s="55"/>
      <c r="E30" s="52"/>
      <c r="F30" s="52"/>
      <c r="G30" s="52"/>
      <c r="H30" s="51"/>
    </row>
    <row r="31" spans="1:8" s="46" customFormat="1" ht="24.95" customHeight="1">
      <c r="A31" s="54"/>
      <c r="B31" s="55"/>
      <c r="C31" s="55"/>
      <c r="D31" s="55"/>
      <c r="E31" s="52"/>
      <c r="F31" s="52"/>
      <c r="G31" s="52"/>
      <c r="H31" s="51"/>
    </row>
    <row r="32" spans="1:8" s="46" customFormat="1" ht="24.95" customHeight="1">
      <c r="A32" s="54"/>
      <c r="B32" s="55"/>
      <c r="C32" s="55"/>
      <c r="D32" s="55"/>
      <c r="E32" s="52"/>
      <c r="F32" s="52"/>
      <c r="G32" s="52"/>
      <c r="H32" s="51"/>
    </row>
    <row r="33" spans="1:8" s="46" customFormat="1" ht="24.95" customHeight="1">
      <c r="A33" s="54"/>
      <c r="B33" s="55"/>
      <c r="C33" s="55"/>
      <c r="D33" s="55"/>
      <c r="E33" s="52"/>
      <c r="F33" s="52"/>
      <c r="G33" s="52"/>
      <c r="H33" s="51"/>
    </row>
    <row r="34" spans="1:8" s="46" customFormat="1" ht="24.95" customHeight="1">
      <c r="A34" s="54"/>
      <c r="B34" s="55"/>
      <c r="C34" s="55"/>
      <c r="D34" s="55"/>
      <c r="E34" s="52"/>
      <c r="F34" s="52"/>
      <c r="G34" s="52"/>
      <c r="H34" s="51"/>
    </row>
    <row r="35" spans="1:8" s="46" customFormat="1" ht="24.95" customHeight="1">
      <c r="A35" s="54"/>
      <c r="B35" s="55"/>
      <c r="C35" s="55"/>
      <c r="D35" s="55"/>
      <c r="E35" s="52"/>
      <c r="F35" s="52"/>
      <c r="G35" s="52"/>
      <c r="H35" s="51"/>
    </row>
    <row r="36" spans="1:8" s="46" customFormat="1" ht="24.95" customHeight="1">
      <c r="A36" s="54"/>
      <c r="B36" s="55"/>
      <c r="C36" s="55"/>
      <c r="D36" s="55"/>
      <c r="E36" s="52"/>
      <c r="F36" s="52"/>
      <c r="G36" s="52"/>
      <c r="H36" s="51"/>
    </row>
    <row r="37" spans="1:8" s="46" customFormat="1" ht="24.95" customHeight="1">
      <c r="A37" s="54"/>
      <c r="B37" s="55"/>
      <c r="C37" s="55"/>
      <c r="D37" s="55"/>
      <c r="E37" s="52"/>
      <c r="F37" s="52"/>
      <c r="G37" s="52"/>
      <c r="H37" s="51"/>
    </row>
    <row r="38" spans="1:8" s="46" customFormat="1" ht="24.95" customHeight="1">
      <c r="A38" s="54"/>
      <c r="B38" s="55"/>
      <c r="C38" s="55"/>
      <c r="D38" s="55"/>
      <c r="E38" s="52"/>
      <c r="F38" s="52"/>
      <c r="G38" s="52"/>
      <c r="H38" s="51"/>
    </row>
    <row r="39" spans="1:8" s="46" customFormat="1" ht="24.95" customHeight="1">
      <c r="A39" s="54"/>
      <c r="B39" s="55"/>
      <c r="C39" s="55"/>
      <c r="D39" s="55"/>
      <c r="E39" s="52"/>
      <c r="F39" s="52"/>
      <c r="G39" s="52"/>
      <c r="H39" s="51"/>
    </row>
    <row r="40" spans="1:8" s="46" customFormat="1" ht="24.95" customHeight="1">
      <c r="A40" s="54"/>
      <c r="B40" s="55"/>
      <c r="C40" s="55"/>
      <c r="D40" s="55"/>
      <c r="E40" s="52"/>
      <c r="F40" s="52"/>
      <c r="G40" s="52"/>
      <c r="H40" s="51"/>
    </row>
    <row r="41" spans="1:8" s="46" customFormat="1" ht="24.95" customHeight="1">
      <c r="A41" s="54"/>
      <c r="B41" s="55"/>
      <c r="C41" s="55"/>
      <c r="D41" s="55"/>
      <c r="E41" s="52"/>
      <c r="F41" s="52"/>
      <c r="G41" s="52"/>
      <c r="H41" s="51"/>
    </row>
    <row r="42" spans="1:8" s="46" customFormat="1" ht="24.95" customHeight="1">
      <c r="A42" s="54"/>
      <c r="B42" s="55"/>
      <c r="C42" s="55"/>
      <c r="D42" s="55"/>
      <c r="E42" s="52"/>
      <c r="F42" s="52"/>
      <c r="G42" s="52"/>
      <c r="H42" s="51"/>
    </row>
    <row r="43" spans="1:8" s="46" customFormat="1" ht="24.95" customHeight="1">
      <c r="A43" s="56" t="s">
        <v>316</v>
      </c>
      <c r="B43" s="55"/>
      <c r="C43" s="55"/>
      <c r="D43" s="55">
        <v>71079</v>
      </c>
      <c r="E43" s="52"/>
      <c r="F43" s="52"/>
      <c r="G43" s="52"/>
      <c r="H43" s="51"/>
    </row>
    <row r="44" spans="1:8" s="46" customFormat="1" ht="24.95" customHeight="1">
      <c r="A44" s="57"/>
      <c r="B44" s="57"/>
      <c r="C44" s="57"/>
      <c r="D44" s="57"/>
    </row>
    <row r="45" spans="1:8" ht="24.95" customHeight="1">
      <c r="A45" s="57"/>
      <c r="B45" s="57"/>
      <c r="C45" s="57"/>
      <c r="D45" s="57"/>
    </row>
    <row r="46" spans="1:8" ht="24.95" customHeight="1">
      <c r="A46" s="57"/>
      <c r="B46" s="57"/>
      <c r="C46" s="57"/>
      <c r="D46" s="57"/>
    </row>
    <row r="47" spans="1:8" ht="24.95" customHeight="1">
      <c r="A47" s="57"/>
      <c r="B47" s="57"/>
      <c r="C47" s="57"/>
      <c r="D47" s="57"/>
    </row>
    <row r="48" spans="1:8" ht="24.95" customHeight="1">
      <c r="A48" s="57"/>
      <c r="B48" s="57"/>
      <c r="C48" s="57"/>
      <c r="D48" s="57"/>
    </row>
  </sheetData>
  <mergeCells count="2">
    <mergeCell ref="A1:D1"/>
    <mergeCell ref="A3:D3"/>
  </mergeCells>
  <phoneticPr fontId="1"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B42"/>
  <sheetViews>
    <sheetView workbookViewId="0">
      <selection activeCell="B7" sqref="B7"/>
    </sheetView>
  </sheetViews>
  <sheetFormatPr defaultRowHeight="14.25"/>
  <cols>
    <col min="1" max="1" width="29.625" style="46" customWidth="1"/>
    <col min="2" max="2" width="48.75" style="46" customWidth="1"/>
    <col min="3" max="16384" width="9" style="2"/>
  </cols>
  <sheetData>
    <row r="1" spans="1:2" s="46" customFormat="1" ht="22.5">
      <c r="A1" s="104" t="s">
        <v>321</v>
      </c>
      <c r="B1" s="104"/>
    </row>
    <row r="2" spans="1:2" s="46" customFormat="1">
      <c r="A2" s="107"/>
      <c r="B2" s="107"/>
    </row>
    <row r="3" spans="1:2" s="46" customFormat="1">
      <c r="A3" s="108" t="s">
        <v>1600</v>
      </c>
      <c r="B3" s="108"/>
    </row>
    <row r="4" spans="1:2" s="46" customFormat="1" ht="24.95" customHeight="1">
      <c r="A4" s="56" t="s">
        <v>0</v>
      </c>
      <c r="B4" s="56" t="s">
        <v>125</v>
      </c>
    </row>
    <row r="5" spans="1:2" s="46" customFormat="1" ht="24.95" customHeight="1">
      <c r="A5" s="54" t="s">
        <v>305</v>
      </c>
      <c r="B5" s="55">
        <v>0</v>
      </c>
    </row>
    <row r="6" spans="1:2" s="46" customFormat="1" ht="24.95" customHeight="1">
      <c r="A6" s="54" t="s">
        <v>307</v>
      </c>
      <c r="B6" s="55">
        <v>0</v>
      </c>
    </row>
    <row r="7" spans="1:2" s="46" customFormat="1" ht="24.95" customHeight="1">
      <c r="A7" s="54" t="s">
        <v>309</v>
      </c>
      <c r="B7" s="55">
        <v>0</v>
      </c>
    </row>
    <row r="8" spans="1:2" s="46" customFormat="1" ht="24.95" customHeight="1">
      <c r="A8" s="54" t="s">
        <v>311</v>
      </c>
      <c r="B8" s="55">
        <v>0</v>
      </c>
    </row>
    <row r="9" spans="1:2" s="46" customFormat="1" ht="24.95" customHeight="1">
      <c r="A9" s="54" t="s">
        <v>313</v>
      </c>
      <c r="B9" s="55">
        <v>71073</v>
      </c>
    </row>
    <row r="10" spans="1:2" s="46" customFormat="1" ht="24.95" customHeight="1">
      <c r="A10" s="54"/>
      <c r="B10" s="55"/>
    </row>
    <row r="11" spans="1:2" s="46" customFormat="1" ht="24.95" customHeight="1">
      <c r="A11" s="54"/>
      <c r="B11" s="55"/>
    </row>
    <row r="12" spans="1:2" s="46" customFormat="1" ht="24.95" customHeight="1">
      <c r="A12" s="54"/>
      <c r="B12" s="55"/>
    </row>
    <row r="13" spans="1:2" s="46" customFormat="1" ht="24.95" customHeight="1">
      <c r="A13" s="54"/>
      <c r="B13" s="55"/>
    </row>
    <row r="14" spans="1:2" s="46" customFormat="1" ht="24.95" customHeight="1">
      <c r="A14" s="54"/>
      <c r="B14" s="55"/>
    </row>
    <row r="15" spans="1:2" s="46" customFormat="1" ht="24.95" customHeight="1">
      <c r="A15" s="54"/>
      <c r="B15" s="55"/>
    </row>
    <row r="16" spans="1:2" s="46" customFormat="1" ht="24.95" customHeight="1">
      <c r="A16" s="54"/>
      <c r="B16" s="55"/>
    </row>
    <row r="17" spans="1:2" s="46" customFormat="1" ht="24.95" customHeight="1">
      <c r="A17" s="54"/>
      <c r="B17" s="55"/>
    </row>
    <row r="18" spans="1:2" s="46" customFormat="1" ht="24.95" customHeight="1">
      <c r="A18" s="54"/>
      <c r="B18" s="55"/>
    </row>
    <row r="19" spans="1:2" s="46" customFormat="1" ht="24.95" customHeight="1">
      <c r="A19" s="54"/>
      <c r="B19" s="55"/>
    </row>
    <row r="20" spans="1:2" s="46" customFormat="1" ht="24.95" customHeight="1">
      <c r="A20" s="54"/>
      <c r="B20" s="55"/>
    </row>
    <row r="21" spans="1:2" s="46" customFormat="1" ht="24.95" customHeight="1">
      <c r="A21" s="54"/>
      <c r="B21" s="55"/>
    </row>
    <row r="22" spans="1:2" s="46" customFormat="1" ht="24.95" customHeight="1">
      <c r="A22" s="54"/>
      <c r="B22" s="55"/>
    </row>
    <row r="23" spans="1:2" s="46" customFormat="1" ht="24.95" customHeight="1">
      <c r="A23" s="54"/>
      <c r="B23" s="55"/>
    </row>
    <row r="24" spans="1:2" s="46" customFormat="1" ht="24.95" customHeight="1">
      <c r="A24" s="54"/>
      <c r="B24" s="55"/>
    </row>
    <row r="25" spans="1:2" s="46" customFormat="1" ht="24.95" customHeight="1">
      <c r="A25" s="54"/>
      <c r="B25" s="55"/>
    </row>
    <row r="26" spans="1:2" s="46" customFormat="1" ht="24.95" customHeight="1">
      <c r="A26" s="54"/>
      <c r="B26" s="55"/>
    </row>
    <row r="27" spans="1:2" s="46" customFormat="1" ht="24.95" customHeight="1">
      <c r="A27" s="54"/>
      <c r="B27" s="55"/>
    </row>
    <row r="28" spans="1:2" s="46" customFormat="1" ht="24.95" customHeight="1">
      <c r="A28" s="54"/>
      <c r="B28" s="55"/>
    </row>
    <row r="29" spans="1:2" s="46" customFormat="1" ht="24.95" customHeight="1">
      <c r="A29" s="54"/>
      <c r="B29" s="55"/>
    </row>
    <row r="30" spans="1:2" s="46" customFormat="1" ht="24.95" customHeight="1">
      <c r="A30" s="54"/>
      <c r="B30" s="55"/>
    </row>
    <row r="31" spans="1:2" s="46" customFormat="1" ht="24.95" customHeight="1">
      <c r="A31" s="54"/>
      <c r="B31" s="55"/>
    </row>
    <row r="32" spans="1:2" s="46" customFormat="1" ht="24.95" customHeight="1">
      <c r="A32" s="54"/>
      <c r="B32" s="55"/>
    </row>
    <row r="33" spans="1:2" s="46" customFormat="1" ht="24.95" customHeight="1">
      <c r="A33" s="54"/>
      <c r="B33" s="55"/>
    </row>
    <row r="34" spans="1:2" s="46" customFormat="1" ht="24.95" customHeight="1">
      <c r="A34" s="54"/>
      <c r="B34" s="55"/>
    </row>
    <row r="35" spans="1:2" s="46" customFormat="1" ht="24.95" customHeight="1">
      <c r="A35" s="54"/>
      <c r="B35" s="55"/>
    </row>
    <row r="36" spans="1:2" s="46" customFormat="1" ht="24.95" customHeight="1">
      <c r="A36" s="54"/>
      <c r="B36" s="55"/>
    </row>
    <row r="37" spans="1:2" s="46" customFormat="1" ht="24.95" customHeight="1">
      <c r="A37" s="54"/>
      <c r="B37" s="55"/>
    </row>
    <row r="38" spans="1:2" s="46" customFormat="1" ht="24.95" customHeight="1">
      <c r="A38" s="54"/>
      <c r="B38" s="55"/>
    </row>
    <row r="39" spans="1:2" s="46" customFormat="1" ht="24.95" customHeight="1">
      <c r="A39" s="54"/>
      <c r="B39" s="55"/>
    </row>
    <row r="40" spans="1:2" s="46" customFormat="1" ht="24.95" customHeight="1">
      <c r="A40" s="54"/>
      <c r="B40" s="55"/>
    </row>
    <row r="41" spans="1:2" s="46" customFormat="1" ht="24.95" customHeight="1">
      <c r="A41" s="56" t="s">
        <v>27</v>
      </c>
      <c r="B41" s="55">
        <v>71073</v>
      </c>
    </row>
    <row r="42" spans="1:2" s="46" customFormat="1"/>
  </sheetData>
  <mergeCells count="3">
    <mergeCell ref="A1:B1"/>
    <mergeCell ref="A2:B2"/>
    <mergeCell ref="A3:B3"/>
  </mergeCells>
  <phoneticPr fontId="1"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B42"/>
  <sheetViews>
    <sheetView workbookViewId="0">
      <selection activeCell="A7" sqref="A7"/>
    </sheetView>
  </sheetViews>
  <sheetFormatPr defaultRowHeight="14.25"/>
  <cols>
    <col min="1" max="1" width="35.625" style="46" customWidth="1"/>
    <col min="2" max="2" width="38" style="46" customWidth="1"/>
    <col min="3" max="16384" width="9" style="2"/>
  </cols>
  <sheetData>
    <row r="1" spans="1:2" s="46" customFormat="1" ht="22.5">
      <c r="A1" s="105" t="s">
        <v>1598</v>
      </c>
      <c r="B1" s="105"/>
    </row>
    <row r="2" spans="1:2" s="46" customFormat="1">
      <c r="A2" s="109"/>
      <c r="B2" s="109"/>
    </row>
    <row r="3" spans="1:2" s="46" customFormat="1" ht="24.95" customHeight="1">
      <c r="A3" s="106" t="s">
        <v>320</v>
      </c>
      <c r="B3" s="106"/>
    </row>
    <row r="4" spans="1:2" s="46" customFormat="1" ht="24.95" customHeight="1">
      <c r="A4" s="56" t="s">
        <v>0</v>
      </c>
      <c r="B4" s="56" t="s">
        <v>1596</v>
      </c>
    </row>
    <row r="5" spans="1:2" s="46" customFormat="1" ht="24.95" customHeight="1">
      <c r="A5" s="54" t="s">
        <v>306</v>
      </c>
      <c r="B5" s="55">
        <v>6</v>
      </c>
    </row>
    <row r="6" spans="1:2" s="46" customFormat="1" ht="24.95" customHeight="1">
      <c r="A6" s="54" t="s">
        <v>308</v>
      </c>
      <c r="B6" s="55">
        <v>8543</v>
      </c>
    </row>
    <row r="7" spans="1:2" s="46" customFormat="1" ht="24.95" customHeight="1">
      <c r="A7" s="54" t="s">
        <v>310</v>
      </c>
      <c r="B7" s="55">
        <v>0</v>
      </c>
    </row>
    <row r="8" spans="1:2" s="46" customFormat="1" ht="24.95" customHeight="1">
      <c r="A8" s="54" t="s">
        <v>312</v>
      </c>
      <c r="B8" s="55">
        <v>10202</v>
      </c>
    </row>
    <row r="9" spans="1:2" s="46" customFormat="1" ht="24.95" customHeight="1">
      <c r="A9" s="57"/>
      <c r="B9" s="55"/>
    </row>
    <row r="10" spans="1:2" s="46" customFormat="1" ht="24.95" customHeight="1">
      <c r="A10" s="54"/>
      <c r="B10" s="55"/>
    </row>
    <row r="11" spans="1:2" s="46" customFormat="1" ht="24.95" customHeight="1">
      <c r="A11" s="54"/>
      <c r="B11" s="55"/>
    </row>
    <row r="12" spans="1:2" s="46" customFormat="1" ht="24.95" customHeight="1">
      <c r="A12" s="57"/>
      <c r="B12" s="55"/>
    </row>
    <row r="13" spans="1:2" s="46" customFormat="1" ht="24.95" customHeight="1">
      <c r="A13" s="54"/>
      <c r="B13" s="55"/>
    </row>
    <row r="14" spans="1:2" s="46" customFormat="1" ht="24.95" customHeight="1">
      <c r="A14" s="54"/>
      <c r="B14" s="55"/>
    </row>
    <row r="15" spans="1:2" s="46" customFormat="1" ht="24.95" customHeight="1">
      <c r="A15" s="54"/>
      <c r="B15" s="55"/>
    </row>
    <row r="16" spans="1:2" s="46" customFormat="1" ht="24.95" customHeight="1">
      <c r="A16" s="54"/>
      <c r="B16" s="55"/>
    </row>
    <row r="17" spans="1:2" s="46" customFormat="1" ht="24.95" customHeight="1">
      <c r="A17" s="54"/>
      <c r="B17" s="55"/>
    </row>
    <row r="18" spans="1:2" s="46" customFormat="1" ht="24.95" customHeight="1">
      <c r="A18" s="54"/>
      <c r="B18" s="55"/>
    </row>
    <row r="19" spans="1:2" s="46" customFormat="1" ht="24.95" customHeight="1">
      <c r="A19" s="54"/>
      <c r="B19" s="55"/>
    </row>
    <row r="20" spans="1:2" s="46" customFormat="1" ht="24.95" customHeight="1">
      <c r="A20" s="54"/>
      <c r="B20" s="55"/>
    </row>
    <row r="21" spans="1:2" s="46" customFormat="1" ht="24.95" customHeight="1">
      <c r="A21" s="54"/>
      <c r="B21" s="55"/>
    </row>
    <row r="22" spans="1:2" s="46" customFormat="1" ht="24.95" customHeight="1">
      <c r="A22" s="54"/>
      <c r="B22" s="55"/>
    </row>
    <row r="23" spans="1:2" s="46" customFormat="1" ht="24.95" customHeight="1">
      <c r="A23" s="54"/>
      <c r="B23" s="55"/>
    </row>
    <row r="24" spans="1:2" s="46" customFormat="1" ht="24.95" customHeight="1">
      <c r="A24" s="54"/>
      <c r="B24" s="55"/>
    </row>
    <row r="25" spans="1:2" s="46" customFormat="1" ht="24.95" customHeight="1">
      <c r="A25" s="54"/>
      <c r="B25" s="55"/>
    </row>
    <row r="26" spans="1:2" s="46" customFormat="1" ht="24.95" customHeight="1">
      <c r="A26" s="54"/>
      <c r="B26" s="55"/>
    </row>
    <row r="27" spans="1:2" s="46" customFormat="1" ht="24.95" customHeight="1">
      <c r="A27" s="54"/>
      <c r="B27" s="55"/>
    </row>
    <row r="28" spans="1:2" s="46" customFormat="1" ht="24.95" customHeight="1">
      <c r="A28" s="54"/>
      <c r="B28" s="55"/>
    </row>
    <row r="29" spans="1:2" s="46" customFormat="1" ht="24.95" customHeight="1">
      <c r="A29" s="54"/>
      <c r="B29" s="55"/>
    </row>
    <row r="30" spans="1:2" s="46" customFormat="1" ht="24.95" customHeight="1">
      <c r="A30" s="54"/>
      <c r="B30" s="55"/>
    </row>
    <row r="31" spans="1:2" s="46" customFormat="1" ht="24.95" customHeight="1">
      <c r="A31" s="54"/>
      <c r="B31" s="55"/>
    </row>
    <row r="32" spans="1:2" s="46" customFormat="1" ht="24.95" customHeight="1">
      <c r="A32" s="54"/>
      <c r="B32" s="55"/>
    </row>
    <row r="33" spans="1:2" s="46" customFormat="1" ht="24.95" customHeight="1">
      <c r="A33" s="54"/>
      <c r="B33" s="55"/>
    </row>
    <row r="34" spans="1:2" s="46" customFormat="1" ht="24.95" customHeight="1">
      <c r="A34" s="54"/>
      <c r="B34" s="55"/>
    </row>
    <row r="35" spans="1:2" s="46" customFormat="1" ht="24.95" customHeight="1">
      <c r="A35" s="54"/>
      <c r="B35" s="55"/>
    </row>
    <row r="36" spans="1:2" s="46" customFormat="1" ht="24.95" customHeight="1">
      <c r="A36" s="54"/>
      <c r="B36" s="55"/>
    </row>
    <row r="37" spans="1:2" s="46" customFormat="1" ht="24.95" customHeight="1">
      <c r="A37" s="54"/>
      <c r="B37" s="55"/>
    </row>
    <row r="38" spans="1:2" s="46" customFormat="1" ht="24.95" customHeight="1">
      <c r="A38" s="54"/>
      <c r="B38" s="55"/>
    </row>
    <row r="39" spans="1:2" s="46" customFormat="1" ht="24.95" customHeight="1">
      <c r="A39" s="54"/>
      <c r="B39" s="55"/>
    </row>
    <row r="40" spans="1:2" s="46" customFormat="1" ht="24.95" customHeight="1">
      <c r="A40" s="54"/>
      <c r="B40" s="55"/>
    </row>
    <row r="41" spans="1:2" s="46" customFormat="1" ht="24.95" customHeight="1">
      <c r="A41" s="56" t="s">
        <v>55</v>
      </c>
      <c r="B41" s="55">
        <v>18751</v>
      </c>
    </row>
    <row r="42" spans="1:2" s="46" customFormat="1"/>
  </sheetData>
  <mergeCells count="3">
    <mergeCell ref="A1:B1"/>
    <mergeCell ref="A2:B2"/>
    <mergeCell ref="A3:B3"/>
  </mergeCells>
  <phoneticPr fontId="1"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I12"/>
  <sheetViews>
    <sheetView workbookViewId="0">
      <selection activeCell="D25" sqref="D25"/>
    </sheetView>
  </sheetViews>
  <sheetFormatPr defaultRowHeight="13.5"/>
  <cols>
    <col min="1" max="1" width="24.5" style="2" customWidth="1"/>
    <col min="2" max="2" width="11.625" style="2" customWidth="1"/>
    <col min="3" max="3" width="15.875" style="2" customWidth="1"/>
    <col min="4" max="4" width="14.75" style="2" customWidth="1"/>
    <col min="5" max="5" width="17" style="2" customWidth="1"/>
    <col min="6" max="6" width="14" style="2" customWidth="1"/>
    <col min="7" max="7" width="13.75" style="2" customWidth="1"/>
    <col min="8" max="8" width="12.875" style="2" customWidth="1"/>
    <col min="9" max="9" width="12.75" style="2" customWidth="1"/>
    <col min="10" max="16384" width="9" style="2"/>
  </cols>
  <sheetData>
    <row r="1" spans="1:9" ht="22.5">
      <c r="A1" s="104" t="s">
        <v>344</v>
      </c>
      <c r="B1" s="104"/>
      <c r="C1" s="104"/>
      <c r="D1" s="104"/>
      <c r="E1" s="104"/>
      <c r="F1" s="104"/>
      <c r="G1" s="104"/>
      <c r="H1" s="104"/>
      <c r="I1" s="104"/>
    </row>
    <row r="2" spans="1:9">
      <c r="A2" s="107"/>
      <c r="B2" s="107"/>
      <c r="C2" s="107"/>
      <c r="D2" s="107"/>
      <c r="E2" s="107"/>
      <c r="F2" s="107"/>
      <c r="G2" s="107"/>
      <c r="H2" s="107"/>
      <c r="I2" s="107"/>
    </row>
    <row r="3" spans="1:9">
      <c r="A3" s="107" t="s">
        <v>275</v>
      </c>
      <c r="B3" s="107"/>
      <c r="C3" s="107"/>
      <c r="D3" s="107"/>
      <c r="E3" s="107"/>
      <c r="F3" s="107"/>
      <c r="G3" s="107"/>
      <c r="H3" s="107"/>
      <c r="I3" s="107"/>
    </row>
    <row r="4" spans="1:9" ht="39.75" customHeight="1">
      <c r="A4" s="64" t="s">
        <v>322</v>
      </c>
      <c r="B4" s="65" t="s">
        <v>323</v>
      </c>
      <c r="C4" s="65" t="s">
        <v>324</v>
      </c>
      <c r="D4" s="65" t="s">
        <v>325</v>
      </c>
      <c r="E4" s="65" t="s">
        <v>326</v>
      </c>
      <c r="F4" s="65" t="s">
        <v>327</v>
      </c>
      <c r="G4" s="65" t="s">
        <v>328</v>
      </c>
      <c r="H4" s="65" t="s">
        <v>329</v>
      </c>
      <c r="I4" s="65" t="s">
        <v>330</v>
      </c>
    </row>
    <row r="5" spans="1:9" ht="24.95" customHeight="1">
      <c r="A5" s="66" t="s">
        <v>331</v>
      </c>
      <c r="B5" s="67">
        <f t="shared" ref="B5:B12" si="0">SUM(C5:I5)</f>
        <v>35012</v>
      </c>
      <c r="C5" s="68">
        <v>0</v>
      </c>
      <c r="D5" s="68">
        <v>8765</v>
      </c>
      <c r="E5" s="68">
        <v>26247</v>
      </c>
      <c r="F5" s="68">
        <v>0</v>
      </c>
      <c r="G5" s="68">
        <v>0</v>
      </c>
      <c r="H5" s="68">
        <v>0</v>
      </c>
      <c r="I5" s="68">
        <v>0</v>
      </c>
    </row>
    <row r="6" spans="1:9" ht="24.95" customHeight="1">
      <c r="A6" s="69" t="s">
        <v>332</v>
      </c>
      <c r="B6" s="67">
        <f t="shared" si="0"/>
        <v>14237</v>
      </c>
      <c r="C6" s="68">
        <v>0</v>
      </c>
      <c r="D6" s="68">
        <v>1568</v>
      </c>
      <c r="E6" s="68">
        <v>12669</v>
      </c>
      <c r="F6" s="68">
        <v>0</v>
      </c>
      <c r="G6" s="68">
        <v>0</v>
      </c>
      <c r="H6" s="68">
        <v>0</v>
      </c>
      <c r="I6" s="68">
        <v>0</v>
      </c>
    </row>
    <row r="7" spans="1:9" ht="24.95" customHeight="1">
      <c r="A7" s="69" t="s">
        <v>333</v>
      </c>
      <c r="B7" s="67">
        <f t="shared" si="0"/>
        <v>20396</v>
      </c>
      <c r="C7" s="68">
        <v>0</v>
      </c>
      <c r="D7" s="68">
        <v>7081</v>
      </c>
      <c r="E7" s="68">
        <v>13315</v>
      </c>
      <c r="F7" s="68">
        <v>0</v>
      </c>
      <c r="G7" s="68">
        <v>0</v>
      </c>
      <c r="H7" s="68">
        <v>0</v>
      </c>
      <c r="I7" s="68">
        <v>0</v>
      </c>
    </row>
    <row r="8" spans="1:9" ht="24.95" customHeight="1">
      <c r="A8" s="69" t="s">
        <v>334</v>
      </c>
      <c r="B8" s="67">
        <f t="shared" si="0"/>
        <v>152</v>
      </c>
      <c r="C8" s="68">
        <v>0</v>
      </c>
      <c r="D8" s="68">
        <v>115</v>
      </c>
      <c r="E8" s="68">
        <v>37</v>
      </c>
      <c r="F8" s="68">
        <v>0</v>
      </c>
      <c r="G8" s="68">
        <v>0</v>
      </c>
      <c r="H8" s="68">
        <v>0</v>
      </c>
      <c r="I8" s="68">
        <v>0</v>
      </c>
    </row>
    <row r="9" spans="1:9" ht="24.95" customHeight="1">
      <c r="A9" s="69" t="s">
        <v>335</v>
      </c>
      <c r="B9" s="67">
        <f t="shared" si="0"/>
        <v>0</v>
      </c>
      <c r="C9" s="68">
        <v>0</v>
      </c>
      <c r="D9" s="68">
        <v>0</v>
      </c>
      <c r="E9" s="68">
        <v>0</v>
      </c>
      <c r="F9" s="68">
        <v>0</v>
      </c>
      <c r="G9" s="68">
        <v>0</v>
      </c>
      <c r="H9" s="68">
        <v>0</v>
      </c>
      <c r="I9" s="68">
        <v>0</v>
      </c>
    </row>
    <row r="10" spans="1:9" ht="24.95" customHeight="1">
      <c r="A10" s="69" t="s">
        <v>336</v>
      </c>
      <c r="B10" s="67">
        <f t="shared" si="0"/>
        <v>222</v>
      </c>
      <c r="C10" s="68">
        <v>0</v>
      </c>
      <c r="D10" s="68">
        <v>1</v>
      </c>
      <c r="E10" s="68">
        <v>221</v>
      </c>
      <c r="F10" s="68">
        <v>0</v>
      </c>
      <c r="G10" s="68">
        <v>0</v>
      </c>
      <c r="H10" s="68">
        <v>0</v>
      </c>
      <c r="I10" s="68">
        <v>0</v>
      </c>
    </row>
    <row r="11" spans="1:9" ht="24.95" customHeight="1">
      <c r="A11" s="69" t="s">
        <v>337</v>
      </c>
      <c r="B11" s="67">
        <f t="shared" si="0"/>
        <v>5</v>
      </c>
      <c r="C11" s="68">
        <v>0</v>
      </c>
      <c r="D11" s="68">
        <v>0</v>
      </c>
      <c r="E11" s="68">
        <v>5</v>
      </c>
      <c r="F11" s="68">
        <v>0</v>
      </c>
      <c r="G11" s="68">
        <v>0</v>
      </c>
      <c r="H11" s="68">
        <v>0</v>
      </c>
      <c r="I11" s="68">
        <v>0</v>
      </c>
    </row>
    <row r="12" spans="1:9" ht="24.95" customHeight="1">
      <c r="A12" s="69" t="s">
        <v>338</v>
      </c>
      <c r="B12" s="67">
        <f t="shared" si="0"/>
        <v>0</v>
      </c>
      <c r="C12" s="68">
        <v>0</v>
      </c>
      <c r="D12" s="68">
        <v>0</v>
      </c>
      <c r="E12" s="68">
        <v>0</v>
      </c>
      <c r="F12" s="68">
        <v>0</v>
      </c>
      <c r="G12" s="68">
        <v>0</v>
      </c>
      <c r="H12" s="68">
        <v>0</v>
      </c>
      <c r="I12" s="68">
        <v>0</v>
      </c>
    </row>
  </sheetData>
  <mergeCells count="3">
    <mergeCell ref="A1:I1"/>
    <mergeCell ref="A2:I2"/>
    <mergeCell ref="A3:I3"/>
  </mergeCells>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D42"/>
  <sheetViews>
    <sheetView workbookViewId="0">
      <selection activeCell="J11" sqref="J11"/>
    </sheetView>
  </sheetViews>
  <sheetFormatPr defaultRowHeight="14.25"/>
  <cols>
    <col min="1" max="1" width="29" style="1" customWidth="1"/>
    <col min="2" max="2" width="17.5" style="1" customWidth="1"/>
    <col min="3" max="3" width="20.875" style="1" customWidth="1"/>
    <col min="4" max="4" width="18.25" style="1" customWidth="1"/>
    <col min="5" max="16384" width="9" style="2"/>
  </cols>
  <sheetData>
    <row r="1" spans="1:4" s="1" customFormat="1" ht="22.5">
      <c r="A1" s="92" t="s">
        <v>57</v>
      </c>
      <c r="B1" s="92"/>
      <c r="C1" s="92"/>
      <c r="D1" s="92"/>
    </row>
    <row r="2" spans="1:4" s="1" customFormat="1">
      <c r="A2" s="93"/>
      <c r="B2" s="93"/>
      <c r="C2" s="93"/>
      <c r="D2" s="93"/>
    </row>
    <row r="3" spans="1:4" s="1" customFormat="1">
      <c r="A3" s="93" t="s">
        <v>28</v>
      </c>
      <c r="B3" s="93"/>
      <c r="C3" s="93"/>
      <c r="D3" s="93"/>
    </row>
    <row r="4" spans="1:4" s="1" customFormat="1" ht="24.95" customHeight="1">
      <c r="A4" s="3" t="s">
        <v>0</v>
      </c>
      <c r="B4" s="3" t="s">
        <v>1</v>
      </c>
      <c r="C4" s="3" t="s">
        <v>2</v>
      </c>
      <c r="D4" s="3" t="s">
        <v>3</v>
      </c>
    </row>
    <row r="5" spans="1:4" s="1" customFormat="1" ht="24.95" customHeight="1">
      <c r="A5" s="4" t="s">
        <v>30</v>
      </c>
      <c r="B5" s="5">
        <v>16929</v>
      </c>
      <c r="C5" s="5">
        <v>25163</v>
      </c>
      <c r="D5" s="5">
        <v>24463</v>
      </c>
    </row>
    <row r="6" spans="1:4" s="1" customFormat="1" ht="24.95" customHeight="1">
      <c r="A6" s="4" t="s">
        <v>31</v>
      </c>
      <c r="B6" s="5">
        <v>0</v>
      </c>
      <c r="C6" s="5">
        <v>0</v>
      </c>
      <c r="D6" s="5">
        <v>0</v>
      </c>
    </row>
    <row r="7" spans="1:4" s="1" customFormat="1" ht="24.95" customHeight="1">
      <c r="A7" s="4" t="s">
        <v>32</v>
      </c>
      <c r="B7" s="5">
        <v>0</v>
      </c>
      <c r="C7" s="5">
        <v>0</v>
      </c>
      <c r="D7" s="5">
        <v>0</v>
      </c>
    </row>
    <row r="8" spans="1:4" s="1" customFormat="1" ht="24.95" customHeight="1">
      <c r="A8" s="4" t="s">
        <v>33</v>
      </c>
      <c r="B8" s="5">
        <v>6498</v>
      </c>
      <c r="C8" s="5">
        <v>11133</v>
      </c>
      <c r="D8" s="5">
        <v>10836</v>
      </c>
    </row>
    <row r="9" spans="1:4" s="1" customFormat="1" ht="24.95" customHeight="1">
      <c r="A9" s="4" t="s">
        <v>34</v>
      </c>
      <c r="B9" s="5">
        <v>29175</v>
      </c>
      <c r="C9" s="5">
        <v>38709</v>
      </c>
      <c r="D9" s="5">
        <v>34740</v>
      </c>
    </row>
    <row r="10" spans="1:4" s="1" customFormat="1" ht="24.95" customHeight="1">
      <c r="A10" s="4" t="s">
        <v>35</v>
      </c>
      <c r="B10" s="5">
        <v>66</v>
      </c>
      <c r="C10" s="5">
        <v>209</v>
      </c>
      <c r="D10" s="5">
        <v>167</v>
      </c>
    </row>
    <row r="11" spans="1:4" s="1" customFormat="1" ht="24.95" customHeight="1">
      <c r="A11" s="4" t="s">
        <v>36</v>
      </c>
      <c r="B11" s="5">
        <v>1186</v>
      </c>
      <c r="C11" s="5">
        <v>2227</v>
      </c>
      <c r="D11" s="5">
        <v>1967</v>
      </c>
    </row>
    <row r="12" spans="1:4" s="1" customFormat="1" ht="24.95" customHeight="1">
      <c r="A12" s="4" t="s">
        <v>37</v>
      </c>
      <c r="B12" s="5">
        <v>32794</v>
      </c>
      <c r="C12" s="5">
        <v>47744</v>
      </c>
      <c r="D12" s="5">
        <v>46412</v>
      </c>
    </row>
    <row r="13" spans="1:4" s="1" customFormat="1" ht="24.95" customHeight="1">
      <c r="A13" s="4" t="s">
        <v>38</v>
      </c>
      <c r="B13" s="5">
        <v>7638</v>
      </c>
      <c r="C13" s="5">
        <v>16599</v>
      </c>
      <c r="D13" s="5">
        <v>14093</v>
      </c>
    </row>
    <row r="14" spans="1:4" s="1" customFormat="1" ht="24.95" customHeight="1">
      <c r="A14" s="4" t="s">
        <v>39</v>
      </c>
      <c r="B14" s="5">
        <v>8</v>
      </c>
      <c r="C14" s="5">
        <v>25783</v>
      </c>
      <c r="D14" s="5">
        <v>24450</v>
      </c>
    </row>
    <row r="15" spans="1:4" s="1" customFormat="1" ht="24.95" customHeight="1">
      <c r="A15" s="4" t="s">
        <v>40</v>
      </c>
      <c r="B15" s="5">
        <v>13203</v>
      </c>
      <c r="C15" s="5">
        <v>10890</v>
      </c>
      <c r="D15" s="5">
        <v>10026</v>
      </c>
    </row>
    <row r="16" spans="1:4" s="1" customFormat="1" ht="24.95" customHeight="1">
      <c r="A16" s="4" t="s">
        <v>41</v>
      </c>
      <c r="B16" s="5">
        <v>10602</v>
      </c>
      <c r="C16" s="5">
        <v>82070</v>
      </c>
      <c r="D16" s="5">
        <v>52986</v>
      </c>
    </row>
    <row r="17" spans="1:4" s="1" customFormat="1" ht="24.95" customHeight="1">
      <c r="A17" s="4" t="s">
        <v>42</v>
      </c>
      <c r="B17" s="5">
        <v>1606</v>
      </c>
      <c r="C17" s="5">
        <v>5940</v>
      </c>
      <c r="D17" s="5">
        <v>5619</v>
      </c>
    </row>
    <row r="18" spans="1:4" s="1" customFormat="1" ht="24.95" customHeight="1">
      <c r="A18" s="4" t="s">
        <v>43</v>
      </c>
      <c r="B18" s="5">
        <v>3132</v>
      </c>
      <c r="C18" s="5">
        <v>26844</v>
      </c>
      <c r="D18" s="5">
        <v>26796</v>
      </c>
    </row>
    <row r="19" spans="1:4" s="1" customFormat="1" ht="24.95" customHeight="1">
      <c r="A19" s="4" t="s">
        <v>44</v>
      </c>
      <c r="B19" s="5">
        <v>104</v>
      </c>
      <c r="C19" s="5">
        <v>1200</v>
      </c>
      <c r="D19" s="5">
        <v>544</v>
      </c>
    </row>
    <row r="20" spans="1:4" s="1" customFormat="1" ht="24.95" customHeight="1">
      <c r="A20" s="4" t="s">
        <v>45</v>
      </c>
      <c r="B20" s="5">
        <v>0</v>
      </c>
      <c r="C20" s="5">
        <v>30</v>
      </c>
      <c r="D20" s="5">
        <v>30</v>
      </c>
    </row>
    <row r="21" spans="1:4" s="1" customFormat="1" ht="24.95" customHeight="1">
      <c r="A21" s="4" t="s">
        <v>46</v>
      </c>
      <c r="B21" s="5">
        <v>0</v>
      </c>
      <c r="C21" s="5">
        <v>0</v>
      </c>
      <c r="D21" s="5">
        <v>0</v>
      </c>
    </row>
    <row r="22" spans="1:4" s="1" customFormat="1" ht="24.95" customHeight="1">
      <c r="A22" s="4" t="s">
        <v>47</v>
      </c>
      <c r="B22" s="5">
        <v>1314</v>
      </c>
      <c r="C22" s="5">
        <v>1661</v>
      </c>
      <c r="D22" s="5">
        <v>1610</v>
      </c>
    </row>
    <row r="23" spans="1:4" s="1" customFormat="1" ht="24.95" customHeight="1">
      <c r="A23" s="4" t="s">
        <v>48</v>
      </c>
      <c r="B23" s="5">
        <v>23327</v>
      </c>
      <c r="C23" s="5">
        <v>54847</v>
      </c>
      <c r="D23" s="5">
        <v>51170</v>
      </c>
    </row>
    <row r="24" spans="1:4" s="1" customFormat="1" ht="24.95" customHeight="1">
      <c r="A24" s="4" t="s">
        <v>49</v>
      </c>
      <c r="B24" s="5">
        <v>0</v>
      </c>
      <c r="C24" s="5">
        <v>2873</v>
      </c>
      <c r="D24" s="5">
        <v>650</v>
      </c>
    </row>
    <row r="25" spans="1:4" s="1" customFormat="1" ht="24.95" customHeight="1">
      <c r="A25" s="4" t="s">
        <v>50</v>
      </c>
      <c r="B25" s="5">
        <v>1027</v>
      </c>
      <c r="C25" s="5">
        <v>1316</v>
      </c>
      <c r="D25" s="5">
        <v>1242</v>
      </c>
    </row>
    <row r="26" spans="1:4" s="1" customFormat="1" ht="24.95" customHeight="1">
      <c r="A26" s="4" t="s">
        <v>51</v>
      </c>
      <c r="B26" s="5">
        <v>3000</v>
      </c>
      <c r="C26" s="5">
        <v>0</v>
      </c>
      <c r="D26" s="5">
        <v>0</v>
      </c>
    </row>
    <row r="27" spans="1:4" s="1" customFormat="1" ht="24.95" customHeight="1">
      <c r="A27" s="4" t="s">
        <v>52</v>
      </c>
      <c r="B27" s="5">
        <v>13325</v>
      </c>
      <c r="C27" s="5">
        <v>4880</v>
      </c>
      <c r="D27" s="5">
        <v>4335</v>
      </c>
    </row>
    <row r="28" spans="1:4" s="1" customFormat="1" ht="24.95" customHeight="1">
      <c r="A28" s="4" t="s">
        <v>53</v>
      </c>
      <c r="B28" s="5">
        <v>14470</v>
      </c>
      <c r="C28" s="5">
        <v>5665</v>
      </c>
      <c r="D28" s="5">
        <v>5665</v>
      </c>
    </row>
    <row r="29" spans="1:4" s="1" customFormat="1" ht="24.95" customHeight="1">
      <c r="A29" s="4" t="s">
        <v>54</v>
      </c>
      <c r="B29" s="5">
        <v>0</v>
      </c>
      <c r="C29" s="5">
        <v>30</v>
      </c>
      <c r="D29" s="5">
        <v>30</v>
      </c>
    </row>
    <row r="30" spans="1:4" s="1" customFormat="1" ht="24.95" customHeight="1">
      <c r="A30" s="4"/>
      <c r="B30" s="5"/>
      <c r="C30" s="5"/>
      <c r="D30" s="5"/>
    </row>
    <row r="31" spans="1:4" s="1" customFormat="1" ht="24.95" customHeight="1">
      <c r="A31" s="4"/>
      <c r="B31" s="5"/>
      <c r="C31" s="5"/>
      <c r="D31" s="5"/>
    </row>
    <row r="32" spans="1:4" s="1" customFormat="1" ht="24.95" customHeight="1">
      <c r="A32" s="4"/>
      <c r="B32" s="5"/>
      <c r="C32" s="5"/>
      <c r="D32" s="5"/>
    </row>
    <row r="33" spans="1:4" s="1" customFormat="1" ht="24.95" customHeight="1">
      <c r="A33" s="4"/>
      <c r="B33" s="5"/>
      <c r="C33" s="5"/>
      <c r="D33" s="5"/>
    </row>
    <row r="34" spans="1:4" s="1" customFormat="1" ht="24.95" customHeight="1">
      <c r="A34" s="4"/>
      <c r="B34" s="5"/>
      <c r="C34" s="5"/>
      <c r="D34" s="5"/>
    </row>
    <row r="35" spans="1:4" s="1" customFormat="1" ht="24.95" customHeight="1">
      <c r="A35" s="4"/>
      <c r="B35" s="5"/>
      <c r="C35" s="5"/>
      <c r="D35" s="5"/>
    </row>
    <row r="36" spans="1:4" s="1" customFormat="1" ht="24.95" customHeight="1">
      <c r="A36" s="4"/>
      <c r="B36" s="5"/>
      <c r="C36" s="5"/>
      <c r="D36" s="5"/>
    </row>
    <row r="37" spans="1:4" s="1" customFormat="1" ht="24.95" customHeight="1">
      <c r="A37" s="4"/>
      <c r="B37" s="5"/>
      <c r="C37" s="5"/>
      <c r="D37" s="5"/>
    </row>
    <row r="38" spans="1:4" s="1" customFormat="1" ht="24.95" customHeight="1">
      <c r="A38" s="4"/>
      <c r="B38" s="5"/>
      <c r="C38" s="5"/>
      <c r="D38" s="5"/>
    </row>
    <row r="39" spans="1:4" s="1" customFormat="1" ht="24.95" customHeight="1">
      <c r="A39" s="4"/>
      <c r="B39" s="5"/>
      <c r="C39" s="5"/>
      <c r="D39" s="5"/>
    </row>
    <row r="40" spans="1:4" s="1" customFormat="1" ht="24.95" customHeight="1">
      <c r="A40" s="3" t="s">
        <v>55</v>
      </c>
      <c r="B40" s="5">
        <v>179404</v>
      </c>
      <c r="C40" s="5">
        <v>365813</v>
      </c>
      <c r="D40" s="5">
        <v>317831</v>
      </c>
    </row>
    <row r="41" spans="1:4" s="1" customFormat="1">
      <c r="A41" s="7"/>
      <c r="B41" s="7"/>
      <c r="C41" s="7"/>
      <c r="D41" s="7"/>
    </row>
    <row r="42" spans="1:4">
      <c r="A42" s="7"/>
      <c r="B42" s="7"/>
      <c r="C42" s="7"/>
      <c r="D42" s="7"/>
    </row>
  </sheetData>
  <mergeCells count="3">
    <mergeCell ref="A1:D1"/>
    <mergeCell ref="A2:D2"/>
    <mergeCell ref="A3:D3"/>
  </mergeCells>
  <phoneticPr fontId="1" type="noConversion"/>
  <pageMargins left="0.7" right="0.7" top="0.75" bottom="0.75" header="0.3" footer="0.3"/>
  <pageSetup paperSize="9" orientation="portrait" horizontalDpi="200" verticalDpi="200" r:id="rId1"/>
</worksheet>
</file>

<file path=xl/worksheets/sheet20.xml><?xml version="1.0" encoding="utf-8"?>
<worksheet xmlns="http://schemas.openxmlformats.org/spreadsheetml/2006/main" xmlns:r="http://schemas.openxmlformats.org/officeDocument/2006/relationships">
  <dimension ref="A1:I9"/>
  <sheetViews>
    <sheetView workbookViewId="0">
      <selection activeCell="H15" sqref="H15"/>
    </sheetView>
  </sheetViews>
  <sheetFormatPr defaultRowHeight="13.5"/>
  <cols>
    <col min="1" max="1" width="26" style="2" customWidth="1"/>
    <col min="2" max="2" width="9" style="2"/>
    <col min="3" max="3" width="14.625" style="2" customWidth="1"/>
    <col min="4" max="4" width="16.125" style="2" customWidth="1"/>
    <col min="5" max="5" width="16.75" style="2" customWidth="1"/>
    <col min="6" max="6" width="15.5" style="2" customWidth="1"/>
    <col min="7" max="7" width="13.5" style="2" customWidth="1"/>
    <col min="8" max="8" width="12.25" style="2" customWidth="1"/>
    <col min="9" max="9" width="13" style="2" customWidth="1"/>
    <col min="10" max="16384" width="9" style="2"/>
  </cols>
  <sheetData>
    <row r="1" spans="1:9" ht="22.5">
      <c r="A1" s="104" t="s">
        <v>345</v>
      </c>
      <c r="B1" s="104"/>
      <c r="C1" s="104"/>
      <c r="D1" s="104"/>
      <c r="E1" s="104"/>
      <c r="F1" s="104"/>
      <c r="G1" s="104"/>
      <c r="H1" s="104"/>
      <c r="I1" s="104"/>
    </row>
    <row r="2" spans="1:9">
      <c r="A2" s="107"/>
      <c r="B2" s="107"/>
      <c r="C2" s="107"/>
      <c r="D2" s="107"/>
      <c r="E2" s="107"/>
      <c r="F2" s="107"/>
      <c r="G2" s="107"/>
      <c r="H2" s="107"/>
      <c r="I2" s="107"/>
    </row>
    <row r="3" spans="1:9">
      <c r="A3" s="107" t="s">
        <v>275</v>
      </c>
      <c r="B3" s="107"/>
      <c r="C3" s="107"/>
      <c r="D3" s="107"/>
      <c r="E3" s="107"/>
      <c r="F3" s="107"/>
      <c r="G3" s="107"/>
      <c r="H3" s="107"/>
      <c r="I3" s="107"/>
    </row>
    <row r="4" spans="1:9" ht="42.75" customHeight="1">
      <c r="A4" s="64" t="s">
        <v>322</v>
      </c>
      <c r="B4" s="65" t="s">
        <v>323</v>
      </c>
      <c r="C4" s="65" t="s">
        <v>324</v>
      </c>
      <c r="D4" s="65" t="s">
        <v>325</v>
      </c>
      <c r="E4" s="65" t="s">
        <v>326</v>
      </c>
      <c r="F4" s="65" t="s">
        <v>327</v>
      </c>
      <c r="G4" s="65" t="s">
        <v>328</v>
      </c>
      <c r="H4" s="65" t="s">
        <v>329</v>
      </c>
      <c r="I4" s="65" t="s">
        <v>330</v>
      </c>
    </row>
    <row r="5" spans="1:9" ht="24.95" customHeight="1">
      <c r="A5" s="66" t="s">
        <v>339</v>
      </c>
      <c r="B5" s="67">
        <f t="shared" ref="B5:B9" si="0">SUM(C5:I5)</f>
        <v>36883</v>
      </c>
      <c r="C5" s="68">
        <v>0</v>
      </c>
      <c r="D5" s="68">
        <v>9071</v>
      </c>
      <c r="E5" s="68">
        <v>27812</v>
      </c>
      <c r="F5" s="68">
        <v>0</v>
      </c>
      <c r="G5" s="68">
        <v>0</v>
      </c>
      <c r="H5" s="68">
        <v>0</v>
      </c>
      <c r="I5" s="68">
        <v>0</v>
      </c>
    </row>
    <row r="6" spans="1:9" ht="24.95" customHeight="1">
      <c r="A6" s="69" t="s">
        <v>340</v>
      </c>
      <c r="B6" s="70">
        <f t="shared" si="0"/>
        <v>36202</v>
      </c>
      <c r="C6" s="68">
        <v>0</v>
      </c>
      <c r="D6" s="68">
        <v>9068</v>
      </c>
      <c r="E6" s="68">
        <v>27134</v>
      </c>
      <c r="F6" s="68">
        <v>0</v>
      </c>
      <c r="G6" s="68">
        <v>0</v>
      </c>
      <c r="H6" s="68">
        <v>0</v>
      </c>
      <c r="I6" s="68">
        <v>0</v>
      </c>
    </row>
    <row r="7" spans="1:9" ht="24.95" customHeight="1">
      <c r="A7" s="71" t="s">
        <v>341</v>
      </c>
      <c r="B7" s="67">
        <f t="shared" si="0"/>
        <v>676</v>
      </c>
      <c r="C7" s="72">
        <v>0</v>
      </c>
      <c r="D7" s="68">
        <v>3</v>
      </c>
      <c r="E7" s="68">
        <v>673</v>
      </c>
      <c r="F7" s="68">
        <v>0</v>
      </c>
      <c r="G7" s="68">
        <v>0</v>
      </c>
      <c r="H7" s="68">
        <v>0</v>
      </c>
      <c r="I7" s="68">
        <v>0</v>
      </c>
    </row>
    <row r="8" spans="1:9" ht="24.95" customHeight="1">
      <c r="A8" s="69" t="s">
        <v>342</v>
      </c>
      <c r="B8" s="73">
        <f t="shared" si="0"/>
        <v>5</v>
      </c>
      <c r="C8" s="68">
        <v>0</v>
      </c>
      <c r="D8" s="68">
        <v>0</v>
      </c>
      <c r="E8" s="68">
        <v>5</v>
      </c>
      <c r="F8" s="68">
        <v>0</v>
      </c>
      <c r="G8" s="68">
        <v>0</v>
      </c>
      <c r="H8" s="68">
        <v>0</v>
      </c>
      <c r="I8" s="68">
        <v>0</v>
      </c>
    </row>
    <row r="9" spans="1:9" ht="24.95" customHeight="1">
      <c r="A9" s="69" t="s">
        <v>343</v>
      </c>
      <c r="B9" s="67">
        <f t="shared" si="0"/>
        <v>0</v>
      </c>
      <c r="C9" s="68">
        <v>0</v>
      </c>
      <c r="D9" s="68">
        <v>0</v>
      </c>
      <c r="E9" s="68">
        <v>0</v>
      </c>
      <c r="F9" s="68">
        <v>0</v>
      </c>
      <c r="G9" s="68">
        <v>0</v>
      </c>
      <c r="H9" s="68">
        <v>0</v>
      </c>
      <c r="I9" s="68">
        <v>0</v>
      </c>
    </row>
  </sheetData>
  <mergeCells count="3">
    <mergeCell ref="A1:I1"/>
    <mergeCell ref="A2:I2"/>
    <mergeCell ref="A3:I3"/>
  </mergeCells>
  <phoneticPr fontId="1"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I12"/>
  <sheetViews>
    <sheetView workbookViewId="0">
      <selection activeCell="D6" sqref="D6"/>
    </sheetView>
  </sheetViews>
  <sheetFormatPr defaultRowHeight="13.5"/>
  <cols>
    <col min="1" max="1" width="24.5" style="2" customWidth="1"/>
    <col min="2" max="2" width="11.625" style="2" customWidth="1"/>
    <col min="3" max="3" width="15.875" style="2" customWidth="1"/>
    <col min="4" max="4" width="14.75" style="2" customWidth="1"/>
    <col min="5" max="5" width="17" style="2" customWidth="1"/>
    <col min="6" max="6" width="14" style="2" customWidth="1"/>
    <col min="7" max="7" width="13.75" style="2" customWidth="1"/>
    <col min="8" max="8" width="12.875" style="2" customWidth="1"/>
    <col min="9" max="9" width="12.75" style="2" customWidth="1"/>
    <col min="10" max="16384" width="9" style="2"/>
  </cols>
  <sheetData>
    <row r="1" spans="1:9" ht="22.5">
      <c r="A1" s="104" t="s">
        <v>346</v>
      </c>
      <c r="B1" s="104"/>
      <c r="C1" s="104"/>
      <c r="D1" s="104"/>
      <c r="E1" s="104"/>
      <c r="F1" s="104"/>
      <c r="G1" s="104"/>
      <c r="H1" s="104"/>
      <c r="I1" s="104"/>
    </row>
    <row r="2" spans="1:9">
      <c r="A2" s="107"/>
      <c r="B2" s="107"/>
      <c r="C2" s="107"/>
      <c r="D2" s="107"/>
      <c r="E2" s="107"/>
      <c r="F2" s="107"/>
      <c r="G2" s="107"/>
      <c r="H2" s="107"/>
      <c r="I2" s="107"/>
    </row>
    <row r="3" spans="1:9">
      <c r="A3" s="107" t="s">
        <v>275</v>
      </c>
      <c r="B3" s="107"/>
      <c r="C3" s="107"/>
      <c r="D3" s="107"/>
      <c r="E3" s="107"/>
      <c r="F3" s="107"/>
      <c r="G3" s="107"/>
      <c r="H3" s="107"/>
      <c r="I3" s="107"/>
    </row>
    <row r="4" spans="1:9" ht="39.75" customHeight="1">
      <c r="A4" s="64" t="s">
        <v>322</v>
      </c>
      <c r="B4" s="65" t="s">
        <v>323</v>
      </c>
      <c r="C4" s="65" t="s">
        <v>324</v>
      </c>
      <c r="D4" s="65" t="s">
        <v>325</v>
      </c>
      <c r="E4" s="65" t="s">
        <v>326</v>
      </c>
      <c r="F4" s="65" t="s">
        <v>327</v>
      </c>
      <c r="G4" s="65" t="s">
        <v>328</v>
      </c>
      <c r="H4" s="65" t="s">
        <v>329</v>
      </c>
      <c r="I4" s="65" t="s">
        <v>330</v>
      </c>
    </row>
    <row r="5" spans="1:9" ht="24.95" customHeight="1">
      <c r="A5" s="66" t="s">
        <v>331</v>
      </c>
      <c r="B5" s="67">
        <f t="shared" ref="B5:B12" si="0">SUM(C5:I5)</f>
        <v>35012</v>
      </c>
      <c r="C5" s="68">
        <v>0</v>
      </c>
      <c r="D5" s="68">
        <v>8765</v>
      </c>
      <c r="E5" s="68">
        <v>26247</v>
      </c>
      <c r="F5" s="68">
        <v>0</v>
      </c>
      <c r="G5" s="68">
        <v>0</v>
      </c>
      <c r="H5" s="68">
        <v>0</v>
      </c>
      <c r="I5" s="68">
        <v>0</v>
      </c>
    </row>
    <row r="6" spans="1:9" ht="24.95" customHeight="1">
      <c r="A6" s="69" t="s">
        <v>332</v>
      </c>
      <c r="B6" s="67">
        <f t="shared" si="0"/>
        <v>14237</v>
      </c>
      <c r="C6" s="68">
        <v>0</v>
      </c>
      <c r="D6" s="68">
        <v>1568</v>
      </c>
      <c r="E6" s="68">
        <v>12669</v>
      </c>
      <c r="F6" s="68">
        <v>0</v>
      </c>
      <c r="G6" s="68">
        <v>0</v>
      </c>
      <c r="H6" s="68">
        <v>0</v>
      </c>
      <c r="I6" s="68">
        <v>0</v>
      </c>
    </row>
    <row r="7" spans="1:9" ht="24.95" customHeight="1">
      <c r="A7" s="69" t="s">
        <v>333</v>
      </c>
      <c r="B7" s="67">
        <f t="shared" si="0"/>
        <v>20396</v>
      </c>
      <c r="C7" s="68">
        <v>0</v>
      </c>
      <c r="D7" s="68">
        <v>7081</v>
      </c>
      <c r="E7" s="68">
        <v>13315</v>
      </c>
      <c r="F7" s="68">
        <v>0</v>
      </c>
      <c r="G7" s="68">
        <v>0</v>
      </c>
      <c r="H7" s="68">
        <v>0</v>
      </c>
      <c r="I7" s="68">
        <v>0</v>
      </c>
    </row>
    <row r="8" spans="1:9" ht="24.95" customHeight="1">
      <c r="A8" s="69" t="s">
        <v>334</v>
      </c>
      <c r="B8" s="67">
        <f t="shared" si="0"/>
        <v>152</v>
      </c>
      <c r="C8" s="68">
        <v>0</v>
      </c>
      <c r="D8" s="68">
        <v>115</v>
      </c>
      <c r="E8" s="68">
        <v>37</v>
      </c>
      <c r="F8" s="68">
        <v>0</v>
      </c>
      <c r="G8" s="68">
        <v>0</v>
      </c>
      <c r="H8" s="68">
        <v>0</v>
      </c>
      <c r="I8" s="68">
        <v>0</v>
      </c>
    </row>
    <row r="9" spans="1:9" ht="24.95" customHeight="1">
      <c r="A9" s="69" t="s">
        <v>335</v>
      </c>
      <c r="B9" s="67">
        <f t="shared" si="0"/>
        <v>0</v>
      </c>
      <c r="C9" s="68">
        <v>0</v>
      </c>
      <c r="D9" s="68">
        <v>0</v>
      </c>
      <c r="E9" s="68">
        <v>0</v>
      </c>
      <c r="F9" s="68">
        <v>0</v>
      </c>
      <c r="G9" s="68">
        <v>0</v>
      </c>
      <c r="H9" s="68">
        <v>0</v>
      </c>
      <c r="I9" s="68">
        <v>0</v>
      </c>
    </row>
    <row r="10" spans="1:9" ht="24.95" customHeight="1">
      <c r="A10" s="69" t="s">
        <v>336</v>
      </c>
      <c r="B10" s="67">
        <f t="shared" si="0"/>
        <v>222</v>
      </c>
      <c r="C10" s="68">
        <v>0</v>
      </c>
      <c r="D10" s="68">
        <v>1</v>
      </c>
      <c r="E10" s="68">
        <v>221</v>
      </c>
      <c r="F10" s="68">
        <v>0</v>
      </c>
      <c r="G10" s="68">
        <v>0</v>
      </c>
      <c r="H10" s="68">
        <v>0</v>
      </c>
      <c r="I10" s="68">
        <v>0</v>
      </c>
    </row>
    <row r="11" spans="1:9" ht="24.95" customHeight="1">
      <c r="A11" s="69" t="s">
        <v>337</v>
      </c>
      <c r="B11" s="67">
        <f t="shared" si="0"/>
        <v>5</v>
      </c>
      <c r="C11" s="68">
        <v>0</v>
      </c>
      <c r="D11" s="68">
        <v>0</v>
      </c>
      <c r="E11" s="68">
        <v>5</v>
      </c>
      <c r="F11" s="68">
        <v>0</v>
      </c>
      <c r="G11" s="68">
        <v>0</v>
      </c>
      <c r="H11" s="68">
        <v>0</v>
      </c>
      <c r="I11" s="68">
        <v>0</v>
      </c>
    </row>
    <row r="12" spans="1:9" ht="24.95" customHeight="1">
      <c r="A12" s="69" t="s">
        <v>338</v>
      </c>
      <c r="B12" s="67">
        <f t="shared" si="0"/>
        <v>0</v>
      </c>
      <c r="C12" s="68">
        <v>0</v>
      </c>
      <c r="D12" s="68">
        <v>0</v>
      </c>
      <c r="E12" s="68">
        <v>0</v>
      </c>
      <c r="F12" s="68">
        <v>0</v>
      </c>
      <c r="G12" s="68">
        <v>0</v>
      </c>
      <c r="H12" s="68">
        <v>0</v>
      </c>
      <c r="I12" s="68">
        <v>0</v>
      </c>
    </row>
  </sheetData>
  <mergeCells count="3">
    <mergeCell ref="A1:I1"/>
    <mergeCell ref="A2:I2"/>
    <mergeCell ref="A3:I3"/>
  </mergeCells>
  <phoneticPr fontId="1"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I9"/>
  <sheetViews>
    <sheetView workbookViewId="0">
      <selection activeCell="D18" sqref="D18"/>
    </sheetView>
  </sheetViews>
  <sheetFormatPr defaultRowHeight="13.5"/>
  <cols>
    <col min="1" max="1" width="26" style="2" customWidth="1"/>
    <col min="2" max="2" width="9" style="2"/>
    <col min="3" max="3" width="14.625" style="2" customWidth="1"/>
    <col min="4" max="4" width="16.125" style="2" customWidth="1"/>
    <col min="5" max="5" width="16.75" style="2" customWidth="1"/>
    <col min="6" max="6" width="15.5" style="2" customWidth="1"/>
    <col min="7" max="7" width="13.5" style="2" customWidth="1"/>
    <col min="8" max="8" width="12.25" style="2" customWidth="1"/>
    <col min="9" max="9" width="13" style="2" customWidth="1"/>
    <col min="10" max="16384" width="9" style="2"/>
  </cols>
  <sheetData>
    <row r="1" spans="1:9" ht="22.5">
      <c r="A1" s="104" t="s">
        <v>347</v>
      </c>
      <c r="B1" s="104"/>
      <c r="C1" s="104"/>
      <c r="D1" s="104"/>
      <c r="E1" s="104"/>
      <c r="F1" s="104"/>
      <c r="G1" s="104"/>
      <c r="H1" s="104"/>
      <c r="I1" s="104"/>
    </row>
    <row r="2" spans="1:9">
      <c r="A2" s="107"/>
      <c r="B2" s="107"/>
      <c r="C2" s="107"/>
      <c r="D2" s="107"/>
      <c r="E2" s="107"/>
      <c r="F2" s="107"/>
      <c r="G2" s="107"/>
      <c r="H2" s="107"/>
      <c r="I2" s="107"/>
    </row>
    <row r="3" spans="1:9">
      <c r="A3" s="107" t="s">
        <v>275</v>
      </c>
      <c r="B3" s="107"/>
      <c r="C3" s="107"/>
      <c r="D3" s="107"/>
      <c r="E3" s="107"/>
      <c r="F3" s="107"/>
      <c r="G3" s="107"/>
      <c r="H3" s="107"/>
      <c r="I3" s="107"/>
    </row>
    <row r="4" spans="1:9" ht="42.75" customHeight="1">
      <c r="A4" s="64" t="s">
        <v>322</v>
      </c>
      <c r="B4" s="65" t="s">
        <v>323</v>
      </c>
      <c r="C4" s="65" t="s">
        <v>324</v>
      </c>
      <c r="D4" s="65" t="s">
        <v>325</v>
      </c>
      <c r="E4" s="65" t="s">
        <v>326</v>
      </c>
      <c r="F4" s="65" t="s">
        <v>327</v>
      </c>
      <c r="G4" s="65" t="s">
        <v>328</v>
      </c>
      <c r="H4" s="65" t="s">
        <v>329</v>
      </c>
      <c r="I4" s="65" t="s">
        <v>330</v>
      </c>
    </row>
    <row r="5" spans="1:9" ht="28.5" customHeight="1">
      <c r="A5" s="66" t="s">
        <v>339</v>
      </c>
      <c r="B5" s="67">
        <f t="shared" ref="B5:B9" si="0">SUM(C5:I5)</f>
        <v>36883</v>
      </c>
      <c r="C5" s="68">
        <v>0</v>
      </c>
      <c r="D5" s="68">
        <v>9071</v>
      </c>
      <c r="E5" s="68">
        <v>27812</v>
      </c>
      <c r="F5" s="68">
        <v>0</v>
      </c>
      <c r="G5" s="68">
        <v>0</v>
      </c>
      <c r="H5" s="68">
        <v>0</v>
      </c>
      <c r="I5" s="68">
        <v>0</v>
      </c>
    </row>
    <row r="6" spans="1:9" ht="24.95" customHeight="1">
      <c r="A6" s="69" t="s">
        <v>340</v>
      </c>
      <c r="B6" s="70">
        <f t="shared" si="0"/>
        <v>36202</v>
      </c>
      <c r="C6" s="68">
        <v>0</v>
      </c>
      <c r="D6" s="68">
        <v>9068</v>
      </c>
      <c r="E6" s="68">
        <v>27134</v>
      </c>
      <c r="F6" s="68">
        <v>0</v>
      </c>
      <c r="G6" s="68">
        <v>0</v>
      </c>
      <c r="H6" s="68">
        <v>0</v>
      </c>
      <c r="I6" s="68">
        <v>0</v>
      </c>
    </row>
    <row r="7" spans="1:9" ht="24.95" customHeight="1">
      <c r="A7" s="71" t="s">
        <v>341</v>
      </c>
      <c r="B7" s="67">
        <f t="shared" si="0"/>
        <v>676</v>
      </c>
      <c r="C7" s="72">
        <v>0</v>
      </c>
      <c r="D7" s="68">
        <v>3</v>
      </c>
      <c r="E7" s="68">
        <v>673</v>
      </c>
      <c r="F7" s="68">
        <v>0</v>
      </c>
      <c r="G7" s="68">
        <v>0</v>
      </c>
      <c r="H7" s="68">
        <v>0</v>
      </c>
      <c r="I7" s="68">
        <v>0</v>
      </c>
    </row>
    <row r="8" spans="1:9" ht="24.95" customHeight="1">
      <c r="A8" s="69" t="s">
        <v>342</v>
      </c>
      <c r="B8" s="73">
        <f t="shared" si="0"/>
        <v>5</v>
      </c>
      <c r="C8" s="68">
        <v>0</v>
      </c>
      <c r="D8" s="68">
        <v>0</v>
      </c>
      <c r="E8" s="68">
        <v>5</v>
      </c>
      <c r="F8" s="68">
        <v>0</v>
      </c>
      <c r="G8" s="68">
        <v>0</v>
      </c>
      <c r="H8" s="68">
        <v>0</v>
      </c>
      <c r="I8" s="68">
        <v>0</v>
      </c>
    </row>
    <row r="9" spans="1:9" ht="24.95" customHeight="1">
      <c r="A9" s="69" t="s">
        <v>343</v>
      </c>
      <c r="B9" s="67">
        <f t="shared" si="0"/>
        <v>0</v>
      </c>
      <c r="C9" s="68">
        <v>0</v>
      </c>
      <c r="D9" s="68">
        <v>0</v>
      </c>
      <c r="E9" s="68">
        <v>0</v>
      </c>
      <c r="F9" s="68">
        <v>0</v>
      </c>
      <c r="G9" s="68">
        <v>0</v>
      </c>
      <c r="H9" s="68">
        <v>0</v>
      </c>
      <c r="I9" s="68">
        <v>0</v>
      </c>
    </row>
  </sheetData>
  <mergeCells count="3">
    <mergeCell ref="A1:I1"/>
    <mergeCell ref="A2:I2"/>
    <mergeCell ref="A3:I3"/>
  </mergeCells>
  <phoneticPr fontId="1"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B1327"/>
  <sheetViews>
    <sheetView workbookViewId="0">
      <selection activeCell="G13" sqref="G13"/>
    </sheetView>
  </sheetViews>
  <sheetFormatPr defaultRowHeight="13.5"/>
  <cols>
    <col min="1" max="1" width="42" style="58" customWidth="1"/>
    <col min="2" max="2" width="39.25" style="58" customWidth="1"/>
    <col min="3" max="16384" width="9" style="58"/>
  </cols>
  <sheetData>
    <row r="1" spans="1:2" ht="22.5">
      <c r="A1" s="105" t="s">
        <v>1361</v>
      </c>
      <c r="B1" s="105"/>
    </row>
    <row r="2" spans="1:2">
      <c r="A2" s="109"/>
      <c r="B2" s="109"/>
    </row>
    <row r="3" spans="1:2">
      <c r="A3" s="109" t="s">
        <v>28</v>
      </c>
      <c r="B3" s="109"/>
    </row>
    <row r="4" spans="1:2" ht="24.95" customHeight="1">
      <c r="A4" s="74" t="s">
        <v>63</v>
      </c>
      <c r="B4" s="74" t="s">
        <v>3</v>
      </c>
    </row>
    <row r="5" spans="1:2" ht="24.95" customHeight="1">
      <c r="A5" s="74" t="s">
        <v>64</v>
      </c>
      <c r="B5" s="55">
        <f>SUM(B6,B235,B275,B294,B384,B436,B492,B549,B675,B747,B826,B849,B960,B1024,B1088,B1108,B1138,B1148,B1193,B1213,B1257,B1313,B1316,B1324)</f>
        <v>317831</v>
      </c>
    </row>
    <row r="6" spans="1:2" ht="24.95" customHeight="1">
      <c r="A6" s="75" t="s">
        <v>348</v>
      </c>
      <c r="B6" s="55">
        <f>SUM(B7+B19+B28+B39+B50+B61+B72+B80+B89+B102+B111+B122+B134+B141+B149+B155+B162+B169+B176+B183+B190+B198+B204+B210+B217+B232)</f>
        <v>24463</v>
      </c>
    </row>
    <row r="7" spans="1:2" ht="24.95" customHeight="1">
      <c r="A7" s="75" t="s">
        <v>349</v>
      </c>
      <c r="B7" s="55">
        <f>SUM(B8:B18)</f>
        <v>504</v>
      </c>
    </row>
    <row r="8" spans="1:2" ht="24.95" customHeight="1">
      <c r="A8" s="54" t="s">
        <v>350</v>
      </c>
      <c r="B8" s="55">
        <v>418</v>
      </c>
    </row>
    <row r="9" spans="1:2" ht="24.95" customHeight="1">
      <c r="A9" s="54" t="s">
        <v>351</v>
      </c>
      <c r="B9" s="59">
        <v>0</v>
      </c>
    </row>
    <row r="10" spans="1:2" ht="24.95" customHeight="1">
      <c r="A10" s="60" t="s">
        <v>352</v>
      </c>
      <c r="B10" s="55">
        <v>0</v>
      </c>
    </row>
    <row r="11" spans="1:2" ht="24.95" customHeight="1">
      <c r="A11" s="54" t="s">
        <v>353</v>
      </c>
      <c r="B11" s="61">
        <v>13</v>
      </c>
    </row>
    <row r="12" spans="1:2" ht="24.95" customHeight="1">
      <c r="A12" s="54" t="s">
        <v>354</v>
      </c>
      <c r="B12" s="55">
        <v>0</v>
      </c>
    </row>
    <row r="13" spans="1:2" ht="24.95" customHeight="1">
      <c r="A13" s="54" t="s">
        <v>355</v>
      </c>
      <c r="B13" s="55">
        <v>0</v>
      </c>
    </row>
    <row r="14" spans="1:2" ht="24.95" customHeight="1">
      <c r="A14" s="54" t="s">
        <v>356</v>
      </c>
      <c r="B14" s="55">
        <v>0</v>
      </c>
    </row>
    <row r="15" spans="1:2" ht="24.95" customHeight="1">
      <c r="A15" s="54" t="s">
        <v>357</v>
      </c>
      <c r="B15" s="55">
        <v>23</v>
      </c>
    </row>
    <row r="16" spans="1:2" ht="24.95" customHeight="1">
      <c r="A16" s="54" t="s">
        <v>358</v>
      </c>
      <c r="B16" s="55">
        <v>0</v>
      </c>
    </row>
    <row r="17" spans="1:2" ht="24.95" customHeight="1">
      <c r="A17" s="54" t="s">
        <v>359</v>
      </c>
      <c r="B17" s="55">
        <v>0</v>
      </c>
    </row>
    <row r="18" spans="1:2" ht="24.95" customHeight="1">
      <c r="A18" s="54" t="s">
        <v>360</v>
      </c>
      <c r="B18" s="55">
        <v>50</v>
      </c>
    </row>
    <row r="19" spans="1:2" ht="24.95" customHeight="1">
      <c r="A19" s="75" t="s">
        <v>361</v>
      </c>
      <c r="B19" s="55">
        <f>SUM(B20:B27)</f>
        <v>315</v>
      </c>
    </row>
    <row r="20" spans="1:2" ht="24.95" customHeight="1">
      <c r="A20" s="54" t="s">
        <v>350</v>
      </c>
      <c r="B20" s="55">
        <v>236</v>
      </c>
    </row>
    <row r="21" spans="1:2" ht="24.95" customHeight="1">
      <c r="A21" s="54" t="s">
        <v>351</v>
      </c>
      <c r="B21" s="55">
        <v>0</v>
      </c>
    </row>
    <row r="22" spans="1:2" ht="24.95" customHeight="1">
      <c r="A22" s="54" t="s">
        <v>352</v>
      </c>
      <c r="B22" s="55">
        <v>0</v>
      </c>
    </row>
    <row r="23" spans="1:2" ht="24.95" customHeight="1">
      <c r="A23" s="54" t="s">
        <v>362</v>
      </c>
      <c r="B23" s="55">
        <v>7</v>
      </c>
    </row>
    <row r="24" spans="1:2" ht="24.95" customHeight="1">
      <c r="A24" s="54" t="s">
        <v>363</v>
      </c>
      <c r="B24" s="55">
        <v>27</v>
      </c>
    </row>
    <row r="25" spans="1:2" ht="24.95" customHeight="1">
      <c r="A25" s="54" t="s">
        <v>364</v>
      </c>
      <c r="B25" s="55">
        <v>0</v>
      </c>
    </row>
    <row r="26" spans="1:2" ht="24.95" customHeight="1">
      <c r="A26" s="54" t="s">
        <v>359</v>
      </c>
      <c r="B26" s="55">
        <v>0</v>
      </c>
    </row>
    <row r="27" spans="1:2" ht="24.95" customHeight="1">
      <c r="A27" s="54" t="s">
        <v>365</v>
      </c>
      <c r="B27" s="55">
        <v>45</v>
      </c>
    </row>
    <row r="28" spans="1:2" ht="24.95" customHeight="1">
      <c r="A28" s="75" t="s">
        <v>366</v>
      </c>
      <c r="B28" s="55">
        <f>SUM(B29:B38)</f>
        <v>10887</v>
      </c>
    </row>
    <row r="29" spans="1:2" ht="24.95" customHeight="1">
      <c r="A29" s="54" t="s">
        <v>350</v>
      </c>
      <c r="B29" s="55">
        <v>5949</v>
      </c>
    </row>
    <row r="30" spans="1:2" ht="24.95" customHeight="1">
      <c r="A30" s="54" t="s">
        <v>351</v>
      </c>
      <c r="B30" s="55">
        <v>194</v>
      </c>
    </row>
    <row r="31" spans="1:2" ht="24.95" customHeight="1">
      <c r="A31" s="54" t="s">
        <v>352</v>
      </c>
      <c r="B31" s="55">
        <v>782</v>
      </c>
    </row>
    <row r="32" spans="1:2" ht="24.95" customHeight="1">
      <c r="A32" s="54" t="s">
        <v>367</v>
      </c>
      <c r="B32" s="55">
        <v>0</v>
      </c>
    </row>
    <row r="33" spans="1:2" ht="24.95" customHeight="1">
      <c r="A33" s="54" t="s">
        <v>368</v>
      </c>
      <c r="B33" s="55">
        <v>54</v>
      </c>
    </row>
    <row r="34" spans="1:2" ht="24.95" customHeight="1">
      <c r="A34" s="54" t="s">
        <v>369</v>
      </c>
      <c r="B34" s="55">
        <v>0</v>
      </c>
    </row>
    <row r="35" spans="1:2" ht="24.95" customHeight="1">
      <c r="A35" s="54" t="s">
        <v>370</v>
      </c>
      <c r="B35" s="55">
        <v>109</v>
      </c>
    </row>
    <row r="36" spans="1:2" ht="24.95" customHeight="1">
      <c r="A36" s="54" t="s">
        <v>371</v>
      </c>
      <c r="B36" s="55">
        <v>0</v>
      </c>
    </row>
    <row r="37" spans="1:2" ht="24.95" customHeight="1">
      <c r="A37" s="54" t="s">
        <v>359</v>
      </c>
      <c r="B37" s="55">
        <v>3206</v>
      </c>
    </row>
    <row r="38" spans="1:2" ht="24.95" customHeight="1">
      <c r="A38" s="54" t="s">
        <v>372</v>
      </c>
      <c r="B38" s="55">
        <v>593</v>
      </c>
    </row>
    <row r="39" spans="1:2" ht="24.95" customHeight="1">
      <c r="A39" s="75" t="s">
        <v>373</v>
      </c>
      <c r="B39" s="55">
        <f>SUM(B40:B49)</f>
        <v>1208</v>
      </c>
    </row>
    <row r="40" spans="1:2" ht="24.95" customHeight="1">
      <c r="A40" s="54" t="s">
        <v>350</v>
      </c>
      <c r="B40" s="55">
        <v>293</v>
      </c>
    </row>
    <row r="41" spans="1:2" ht="24.95" customHeight="1">
      <c r="A41" s="54" t="s">
        <v>351</v>
      </c>
      <c r="B41" s="55">
        <v>0</v>
      </c>
    </row>
    <row r="42" spans="1:2" ht="24.95" customHeight="1">
      <c r="A42" s="54" t="s">
        <v>352</v>
      </c>
      <c r="B42" s="55">
        <v>0</v>
      </c>
    </row>
    <row r="43" spans="1:2" ht="24.95" customHeight="1">
      <c r="A43" s="54" t="s">
        <v>374</v>
      </c>
      <c r="B43" s="55">
        <v>0</v>
      </c>
    </row>
    <row r="44" spans="1:2" ht="24.95" customHeight="1">
      <c r="A44" s="54" t="s">
        <v>375</v>
      </c>
      <c r="B44" s="55">
        <v>0</v>
      </c>
    </row>
    <row r="45" spans="1:2" ht="24.95" customHeight="1">
      <c r="A45" s="54" t="s">
        <v>376</v>
      </c>
      <c r="B45" s="55">
        <v>0</v>
      </c>
    </row>
    <row r="46" spans="1:2" ht="24.95" customHeight="1">
      <c r="A46" s="54" t="s">
        <v>377</v>
      </c>
      <c r="B46" s="55">
        <v>0</v>
      </c>
    </row>
    <row r="47" spans="1:2" ht="24.95" customHeight="1">
      <c r="A47" s="54" t="s">
        <v>378</v>
      </c>
      <c r="B47" s="55">
        <v>0</v>
      </c>
    </row>
    <row r="48" spans="1:2" ht="24.95" customHeight="1">
      <c r="A48" s="54" t="s">
        <v>359</v>
      </c>
      <c r="B48" s="55">
        <v>523</v>
      </c>
    </row>
    <row r="49" spans="1:2" ht="24.95" customHeight="1">
      <c r="A49" s="54" t="s">
        <v>379</v>
      </c>
      <c r="B49" s="55">
        <v>392</v>
      </c>
    </row>
    <row r="50" spans="1:2" ht="24.95" customHeight="1">
      <c r="A50" s="75" t="s">
        <v>380</v>
      </c>
      <c r="B50" s="55">
        <f>SUM(B51:B60)</f>
        <v>317</v>
      </c>
    </row>
    <row r="51" spans="1:2" ht="24.95" customHeight="1">
      <c r="A51" s="54" t="s">
        <v>350</v>
      </c>
      <c r="B51" s="55">
        <v>106</v>
      </c>
    </row>
    <row r="52" spans="1:2" ht="24.95" customHeight="1">
      <c r="A52" s="54" t="s">
        <v>351</v>
      </c>
      <c r="B52" s="55">
        <v>0</v>
      </c>
    </row>
    <row r="53" spans="1:2" ht="24.95" customHeight="1">
      <c r="A53" s="54" t="s">
        <v>352</v>
      </c>
      <c r="B53" s="55">
        <v>0</v>
      </c>
    </row>
    <row r="54" spans="1:2" ht="24.95" customHeight="1">
      <c r="A54" s="54" t="s">
        <v>381</v>
      </c>
      <c r="B54" s="55">
        <v>0</v>
      </c>
    </row>
    <row r="55" spans="1:2" ht="24.95" customHeight="1">
      <c r="A55" s="54" t="s">
        <v>382</v>
      </c>
      <c r="B55" s="55">
        <v>0</v>
      </c>
    </row>
    <row r="56" spans="1:2" ht="24.95" customHeight="1">
      <c r="A56" s="54" t="s">
        <v>383</v>
      </c>
      <c r="B56" s="55">
        <v>0</v>
      </c>
    </row>
    <row r="57" spans="1:2" ht="24.95" customHeight="1">
      <c r="A57" s="54" t="s">
        <v>384</v>
      </c>
      <c r="B57" s="55">
        <v>198</v>
      </c>
    </row>
    <row r="58" spans="1:2" ht="24.95" customHeight="1">
      <c r="A58" s="54" t="s">
        <v>385</v>
      </c>
      <c r="B58" s="55">
        <v>13</v>
      </c>
    </row>
    <row r="59" spans="1:2" ht="24.95" customHeight="1">
      <c r="A59" s="54" t="s">
        <v>359</v>
      </c>
      <c r="B59" s="55">
        <v>0</v>
      </c>
    </row>
    <row r="60" spans="1:2" ht="24.95" customHeight="1">
      <c r="A60" s="54" t="s">
        <v>386</v>
      </c>
      <c r="B60" s="55">
        <v>0</v>
      </c>
    </row>
    <row r="61" spans="1:2" ht="24.95" customHeight="1">
      <c r="A61" s="75" t="s">
        <v>387</v>
      </c>
      <c r="B61" s="55">
        <f>SUM(B62:B71)</f>
        <v>1586</v>
      </c>
    </row>
    <row r="62" spans="1:2" ht="24.95" customHeight="1">
      <c r="A62" s="54" t="s">
        <v>350</v>
      </c>
      <c r="B62" s="55">
        <v>427</v>
      </c>
    </row>
    <row r="63" spans="1:2" ht="24.95" customHeight="1">
      <c r="A63" s="54" t="s">
        <v>351</v>
      </c>
      <c r="B63" s="55">
        <v>0</v>
      </c>
    </row>
    <row r="64" spans="1:2" ht="24.95" customHeight="1">
      <c r="A64" s="54" t="s">
        <v>352</v>
      </c>
      <c r="B64" s="55">
        <v>0</v>
      </c>
    </row>
    <row r="65" spans="1:2" ht="24.95" customHeight="1">
      <c r="A65" s="54" t="s">
        <v>388</v>
      </c>
      <c r="B65" s="55">
        <v>0</v>
      </c>
    </row>
    <row r="66" spans="1:2" ht="24.95" customHeight="1">
      <c r="A66" s="54" t="s">
        <v>389</v>
      </c>
      <c r="B66" s="55">
        <v>0</v>
      </c>
    </row>
    <row r="67" spans="1:2" ht="24.95" customHeight="1">
      <c r="A67" s="54" t="s">
        <v>390</v>
      </c>
      <c r="B67" s="55">
        <v>0</v>
      </c>
    </row>
    <row r="68" spans="1:2" ht="24.95" customHeight="1">
      <c r="A68" s="54" t="s">
        <v>391</v>
      </c>
      <c r="B68" s="55">
        <v>19</v>
      </c>
    </row>
    <row r="69" spans="1:2" ht="24.95" customHeight="1">
      <c r="A69" s="54" t="s">
        <v>392</v>
      </c>
      <c r="B69" s="55">
        <v>111</v>
      </c>
    </row>
    <row r="70" spans="1:2" ht="24.95" customHeight="1">
      <c r="A70" s="54" t="s">
        <v>359</v>
      </c>
      <c r="B70" s="55">
        <v>639</v>
      </c>
    </row>
    <row r="71" spans="1:2" ht="24.95" customHeight="1">
      <c r="A71" s="54" t="s">
        <v>393</v>
      </c>
      <c r="B71" s="55">
        <v>390</v>
      </c>
    </row>
    <row r="72" spans="1:2" ht="24.95" customHeight="1">
      <c r="A72" s="75" t="s">
        <v>394</v>
      </c>
      <c r="B72" s="55">
        <f>SUM(B73:B79)</f>
        <v>1725</v>
      </c>
    </row>
    <row r="73" spans="1:2" ht="24.95" customHeight="1">
      <c r="A73" s="54" t="s">
        <v>350</v>
      </c>
      <c r="B73" s="55">
        <v>0</v>
      </c>
    </row>
    <row r="74" spans="1:2" ht="24.95" customHeight="1">
      <c r="A74" s="54" t="s">
        <v>351</v>
      </c>
      <c r="B74" s="55">
        <v>0</v>
      </c>
    </row>
    <row r="75" spans="1:2" ht="24.95" customHeight="1">
      <c r="A75" s="54" t="s">
        <v>352</v>
      </c>
      <c r="B75" s="55">
        <v>0</v>
      </c>
    </row>
    <row r="76" spans="1:2" ht="24.95" customHeight="1">
      <c r="A76" s="54" t="s">
        <v>391</v>
      </c>
      <c r="B76" s="55">
        <v>0</v>
      </c>
    </row>
    <row r="77" spans="1:2" ht="24.95" customHeight="1">
      <c r="A77" s="54" t="s">
        <v>395</v>
      </c>
      <c r="B77" s="55">
        <v>1725</v>
      </c>
    </row>
    <row r="78" spans="1:2" ht="24.95" customHeight="1">
      <c r="A78" s="54" t="s">
        <v>359</v>
      </c>
      <c r="B78" s="55">
        <v>0</v>
      </c>
    </row>
    <row r="79" spans="1:2" ht="24.95" customHeight="1">
      <c r="A79" s="54" t="s">
        <v>396</v>
      </c>
      <c r="B79" s="55">
        <v>0</v>
      </c>
    </row>
    <row r="80" spans="1:2" ht="24.95" customHeight="1">
      <c r="A80" s="75" t="s">
        <v>397</v>
      </c>
      <c r="B80" s="55">
        <f>SUM(B81:B88)</f>
        <v>209</v>
      </c>
    </row>
    <row r="81" spans="1:2" ht="24.95" customHeight="1">
      <c r="A81" s="54" t="s">
        <v>350</v>
      </c>
      <c r="B81" s="55">
        <v>190</v>
      </c>
    </row>
    <row r="82" spans="1:2" ht="24.95" customHeight="1">
      <c r="A82" s="54" t="s">
        <v>351</v>
      </c>
      <c r="B82" s="55">
        <v>0</v>
      </c>
    </row>
    <row r="83" spans="1:2" ht="24.95" customHeight="1">
      <c r="A83" s="54" t="s">
        <v>352</v>
      </c>
      <c r="B83" s="55">
        <v>0</v>
      </c>
    </row>
    <row r="84" spans="1:2" ht="24.95" customHeight="1">
      <c r="A84" s="54" t="s">
        <v>398</v>
      </c>
      <c r="B84" s="55">
        <v>19</v>
      </c>
    </row>
    <row r="85" spans="1:2" ht="24.95" customHeight="1">
      <c r="A85" s="54" t="s">
        <v>399</v>
      </c>
      <c r="B85" s="55">
        <v>0</v>
      </c>
    </row>
    <row r="86" spans="1:2" ht="24.95" customHeight="1">
      <c r="A86" s="54" t="s">
        <v>391</v>
      </c>
      <c r="B86" s="55">
        <v>0</v>
      </c>
    </row>
    <row r="87" spans="1:2" ht="24.95" customHeight="1">
      <c r="A87" s="54" t="s">
        <v>359</v>
      </c>
      <c r="B87" s="55">
        <v>0</v>
      </c>
    </row>
    <row r="88" spans="1:2" ht="24.95" customHeight="1">
      <c r="A88" s="54" t="s">
        <v>400</v>
      </c>
      <c r="B88" s="55">
        <v>0</v>
      </c>
    </row>
    <row r="89" spans="1:2" ht="24.95" customHeight="1">
      <c r="A89" s="75" t="s">
        <v>401</v>
      </c>
      <c r="B89" s="55">
        <f>SUM(B90:B101)</f>
        <v>0</v>
      </c>
    </row>
    <row r="90" spans="1:2" ht="24.95" customHeight="1">
      <c r="A90" s="54" t="s">
        <v>350</v>
      </c>
      <c r="B90" s="55">
        <v>0</v>
      </c>
    </row>
    <row r="91" spans="1:2" ht="24.95" customHeight="1">
      <c r="A91" s="54" t="s">
        <v>351</v>
      </c>
      <c r="B91" s="55">
        <v>0</v>
      </c>
    </row>
    <row r="92" spans="1:2" ht="24.95" customHeight="1">
      <c r="A92" s="54" t="s">
        <v>352</v>
      </c>
      <c r="B92" s="55">
        <v>0</v>
      </c>
    </row>
    <row r="93" spans="1:2" ht="24.95" customHeight="1">
      <c r="A93" s="54" t="s">
        <v>402</v>
      </c>
      <c r="B93" s="55">
        <v>0</v>
      </c>
    </row>
    <row r="94" spans="1:2" ht="24.95" customHeight="1">
      <c r="A94" s="54" t="s">
        <v>403</v>
      </c>
      <c r="B94" s="55">
        <v>0</v>
      </c>
    </row>
    <row r="95" spans="1:2" ht="24.95" customHeight="1">
      <c r="A95" s="54" t="s">
        <v>391</v>
      </c>
      <c r="B95" s="55">
        <v>0</v>
      </c>
    </row>
    <row r="96" spans="1:2" ht="24.95" customHeight="1">
      <c r="A96" s="54" t="s">
        <v>404</v>
      </c>
      <c r="B96" s="55">
        <v>0</v>
      </c>
    </row>
    <row r="97" spans="1:2" ht="24.95" customHeight="1">
      <c r="A97" s="54" t="s">
        <v>405</v>
      </c>
      <c r="B97" s="55">
        <v>0</v>
      </c>
    </row>
    <row r="98" spans="1:2" ht="24.95" customHeight="1">
      <c r="A98" s="54" t="s">
        <v>406</v>
      </c>
      <c r="B98" s="55">
        <v>0</v>
      </c>
    </row>
    <row r="99" spans="1:2" ht="24.95" customHeight="1">
      <c r="A99" s="54" t="s">
        <v>407</v>
      </c>
      <c r="B99" s="55">
        <v>0</v>
      </c>
    </row>
    <row r="100" spans="1:2" ht="24.95" customHeight="1">
      <c r="A100" s="54" t="s">
        <v>359</v>
      </c>
      <c r="B100" s="55">
        <v>0</v>
      </c>
    </row>
    <row r="101" spans="1:2" ht="24.95" customHeight="1">
      <c r="A101" s="54" t="s">
        <v>408</v>
      </c>
      <c r="B101" s="55">
        <v>0</v>
      </c>
    </row>
    <row r="102" spans="1:2" ht="24.95" customHeight="1">
      <c r="A102" s="75" t="s">
        <v>409</v>
      </c>
      <c r="B102" s="55">
        <f>SUM(B103:B110)</f>
        <v>1379</v>
      </c>
    </row>
    <row r="103" spans="1:2" ht="24.95" customHeight="1">
      <c r="A103" s="54" t="s">
        <v>350</v>
      </c>
      <c r="B103" s="55">
        <v>881</v>
      </c>
    </row>
    <row r="104" spans="1:2" ht="24.95" customHeight="1">
      <c r="A104" s="54" t="s">
        <v>351</v>
      </c>
      <c r="B104" s="55">
        <v>110</v>
      </c>
    </row>
    <row r="105" spans="1:2" ht="24.95" customHeight="1">
      <c r="A105" s="54" t="s">
        <v>352</v>
      </c>
      <c r="B105" s="55">
        <v>0</v>
      </c>
    </row>
    <row r="106" spans="1:2" ht="24.95" customHeight="1">
      <c r="A106" s="54" t="s">
        <v>410</v>
      </c>
      <c r="B106" s="55">
        <v>281</v>
      </c>
    </row>
    <row r="107" spans="1:2" ht="24.95" customHeight="1">
      <c r="A107" s="54" t="s">
        <v>411</v>
      </c>
      <c r="B107" s="55">
        <v>0</v>
      </c>
    </row>
    <row r="108" spans="1:2" ht="24.95" customHeight="1">
      <c r="A108" s="54" t="s">
        <v>412</v>
      </c>
      <c r="B108" s="55">
        <v>0</v>
      </c>
    </row>
    <row r="109" spans="1:2" ht="24.95" customHeight="1">
      <c r="A109" s="54" t="s">
        <v>359</v>
      </c>
      <c r="B109" s="55">
        <v>98</v>
      </c>
    </row>
    <row r="110" spans="1:2" ht="24.95" customHeight="1">
      <c r="A110" s="54" t="s">
        <v>413</v>
      </c>
      <c r="B110" s="55">
        <v>9</v>
      </c>
    </row>
    <row r="111" spans="1:2" ht="24.95" customHeight="1">
      <c r="A111" s="75" t="s">
        <v>414</v>
      </c>
      <c r="B111" s="55">
        <f>SUM(B112:B121)</f>
        <v>630</v>
      </c>
    </row>
    <row r="112" spans="1:2" ht="24.95" customHeight="1">
      <c r="A112" s="54" t="s">
        <v>350</v>
      </c>
      <c r="B112" s="55">
        <v>0</v>
      </c>
    </row>
    <row r="113" spans="1:2" ht="24.95" customHeight="1">
      <c r="A113" s="54" t="s">
        <v>351</v>
      </c>
      <c r="B113" s="55">
        <v>0</v>
      </c>
    </row>
    <row r="114" spans="1:2" ht="24.95" customHeight="1">
      <c r="A114" s="54" t="s">
        <v>352</v>
      </c>
      <c r="B114" s="55">
        <v>0</v>
      </c>
    </row>
    <row r="115" spans="1:2" ht="24.95" customHeight="1">
      <c r="A115" s="54" t="s">
        <v>415</v>
      </c>
      <c r="B115" s="55">
        <v>0</v>
      </c>
    </row>
    <row r="116" spans="1:2" ht="24.95" customHeight="1">
      <c r="A116" s="54" t="s">
        <v>416</v>
      </c>
      <c r="B116" s="55">
        <v>0</v>
      </c>
    </row>
    <row r="117" spans="1:2" ht="24.95" customHeight="1">
      <c r="A117" s="54" t="s">
        <v>417</v>
      </c>
      <c r="B117" s="55">
        <v>0</v>
      </c>
    </row>
    <row r="118" spans="1:2" ht="24.95" customHeight="1">
      <c r="A118" s="54" t="s">
        <v>418</v>
      </c>
      <c r="B118" s="55">
        <v>0</v>
      </c>
    </row>
    <row r="119" spans="1:2" ht="24.95" customHeight="1">
      <c r="A119" s="54" t="s">
        <v>419</v>
      </c>
      <c r="B119" s="55">
        <v>334</v>
      </c>
    </row>
    <row r="120" spans="1:2" ht="24.95" customHeight="1">
      <c r="A120" s="54" t="s">
        <v>359</v>
      </c>
      <c r="B120" s="55">
        <v>296</v>
      </c>
    </row>
    <row r="121" spans="1:2" ht="24.95" customHeight="1">
      <c r="A121" s="54" t="s">
        <v>420</v>
      </c>
      <c r="B121" s="55">
        <v>0</v>
      </c>
    </row>
    <row r="122" spans="1:2" ht="24.95" customHeight="1">
      <c r="A122" s="75" t="s">
        <v>421</v>
      </c>
      <c r="B122" s="55">
        <f>SUM(B123:B133)</f>
        <v>0</v>
      </c>
    </row>
    <row r="123" spans="1:2" ht="24.95" customHeight="1">
      <c r="A123" s="54" t="s">
        <v>350</v>
      </c>
      <c r="B123" s="55">
        <v>0</v>
      </c>
    </row>
    <row r="124" spans="1:2" ht="24.95" customHeight="1">
      <c r="A124" s="54" t="s">
        <v>351</v>
      </c>
      <c r="B124" s="55">
        <v>0</v>
      </c>
    </row>
    <row r="125" spans="1:2" ht="24.95" customHeight="1">
      <c r="A125" s="54" t="s">
        <v>352</v>
      </c>
      <c r="B125" s="55">
        <v>0</v>
      </c>
    </row>
    <row r="126" spans="1:2" ht="24.95" customHeight="1">
      <c r="A126" s="54" t="s">
        <v>422</v>
      </c>
      <c r="B126" s="55">
        <v>0</v>
      </c>
    </row>
    <row r="127" spans="1:2" ht="24.95" customHeight="1">
      <c r="A127" s="54" t="s">
        <v>423</v>
      </c>
      <c r="B127" s="55">
        <v>0</v>
      </c>
    </row>
    <row r="128" spans="1:2" ht="24.95" customHeight="1">
      <c r="A128" s="54" t="s">
        <v>424</v>
      </c>
      <c r="B128" s="55">
        <v>0</v>
      </c>
    </row>
    <row r="129" spans="1:2" ht="24.95" customHeight="1">
      <c r="A129" s="54" t="s">
        <v>425</v>
      </c>
      <c r="B129" s="55">
        <v>0</v>
      </c>
    </row>
    <row r="130" spans="1:2" ht="24.95" customHeight="1">
      <c r="A130" s="54" t="s">
        <v>426</v>
      </c>
      <c r="B130" s="55">
        <v>0</v>
      </c>
    </row>
    <row r="131" spans="1:2" ht="24.95" customHeight="1">
      <c r="A131" s="54" t="s">
        <v>427</v>
      </c>
      <c r="B131" s="55">
        <v>0</v>
      </c>
    </row>
    <row r="132" spans="1:2" ht="24.95" customHeight="1">
      <c r="A132" s="54" t="s">
        <v>359</v>
      </c>
      <c r="B132" s="55">
        <v>0</v>
      </c>
    </row>
    <row r="133" spans="1:2" ht="24.95" customHeight="1">
      <c r="A133" s="54" t="s">
        <v>428</v>
      </c>
      <c r="B133" s="55">
        <v>0</v>
      </c>
    </row>
    <row r="134" spans="1:2" ht="24.95" customHeight="1">
      <c r="A134" s="75" t="s">
        <v>429</v>
      </c>
      <c r="B134" s="55">
        <f>SUM(B135:B140)</f>
        <v>0</v>
      </c>
    </row>
    <row r="135" spans="1:2" ht="24.95" customHeight="1">
      <c r="A135" s="54" t="s">
        <v>350</v>
      </c>
      <c r="B135" s="55">
        <v>0</v>
      </c>
    </row>
    <row r="136" spans="1:2" ht="24.95" customHeight="1">
      <c r="A136" s="54" t="s">
        <v>351</v>
      </c>
      <c r="B136" s="55">
        <v>0</v>
      </c>
    </row>
    <row r="137" spans="1:2" ht="24.95" customHeight="1">
      <c r="A137" s="54" t="s">
        <v>352</v>
      </c>
      <c r="B137" s="55">
        <v>0</v>
      </c>
    </row>
    <row r="138" spans="1:2" ht="24.95" customHeight="1">
      <c r="A138" s="54" t="s">
        <v>430</v>
      </c>
      <c r="B138" s="55">
        <v>0</v>
      </c>
    </row>
    <row r="139" spans="1:2" ht="24.95" customHeight="1">
      <c r="A139" s="54" t="s">
        <v>359</v>
      </c>
      <c r="B139" s="55">
        <v>0</v>
      </c>
    </row>
    <row r="140" spans="1:2" ht="24.95" customHeight="1">
      <c r="A140" s="54" t="s">
        <v>431</v>
      </c>
      <c r="B140" s="55">
        <v>0</v>
      </c>
    </row>
    <row r="141" spans="1:2" ht="24.95" customHeight="1">
      <c r="A141" s="75" t="s">
        <v>432</v>
      </c>
      <c r="B141" s="55">
        <f>SUM(B142:B148)</f>
        <v>0</v>
      </c>
    </row>
    <row r="142" spans="1:2" ht="24.95" customHeight="1">
      <c r="A142" s="54" t="s">
        <v>350</v>
      </c>
      <c r="B142" s="55">
        <v>0</v>
      </c>
    </row>
    <row r="143" spans="1:2" ht="24.95" customHeight="1">
      <c r="A143" s="54" t="s">
        <v>351</v>
      </c>
      <c r="B143" s="55">
        <v>0</v>
      </c>
    </row>
    <row r="144" spans="1:2" ht="24.95" customHeight="1">
      <c r="A144" s="54" t="s">
        <v>352</v>
      </c>
      <c r="B144" s="55">
        <v>0</v>
      </c>
    </row>
    <row r="145" spans="1:2" ht="24.95" customHeight="1">
      <c r="A145" s="54" t="s">
        <v>433</v>
      </c>
      <c r="B145" s="55">
        <v>0</v>
      </c>
    </row>
    <row r="146" spans="1:2" ht="24.95" customHeight="1">
      <c r="A146" s="54" t="s">
        <v>434</v>
      </c>
      <c r="B146" s="55">
        <v>0</v>
      </c>
    </row>
    <row r="147" spans="1:2" ht="24.95" customHeight="1">
      <c r="A147" s="54" t="s">
        <v>359</v>
      </c>
      <c r="B147" s="55">
        <v>0</v>
      </c>
    </row>
    <row r="148" spans="1:2" ht="24.95" customHeight="1">
      <c r="A148" s="54" t="s">
        <v>435</v>
      </c>
      <c r="B148" s="55">
        <v>0</v>
      </c>
    </row>
    <row r="149" spans="1:2" ht="24.95" customHeight="1">
      <c r="A149" s="75" t="s">
        <v>436</v>
      </c>
      <c r="B149" s="55">
        <f>SUM(B150:B154)</f>
        <v>228</v>
      </c>
    </row>
    <row r="150" spans="1:2" ht="24.95" customHeight="1">
      <c r="A150" s="54" t="s">
        <v>350</v>
      </c>
      <c r="B150" s="55">
        <v>0</v>
      </c>
    </row>
    <row r="151" spans="1:2" ht="24.95" customHeight="1">
      <c r="A151" s="54" t="s">
        <v>351</v>
      </c>
      <c r="B151" s="55">
        <v>0</v>
      </c>
    </row>
    <row r="152" spans="1:2" ht="24.95" customHeight="1">
      <c r="A152" s="54" t="s">
        <v>352</v>
      </c>
      <c r="B152" s="55">
        <v>11</v>
      </c>
    </row>
    <row r="153" spans="1:2" ht="24.95" customHeight="1">
      <c r="A153" s="54" t="s">
        <v>437</v>
      </c>
      <c r="B153" s="55">
        <v>217</v>
      </c>
    </row>
    <row r="154" spans="1:2" ht="24.95" customHeight="1">
      <c r="A154" s="54" t="s">
        <v>438</v>
      </c>
      <c r="B154" s="55">
        <v>0</v>
      </c>
    </row>
    <row r="155" spans="1:2" ht="24.95" customHeight="1">
      <c r="A155" s="75" t="s">
        <v>439</v>
      </c>
      <c r="B155" s="55">
        <f>SUM(B156:B161)</f>
        <v>35</v>
      </c>
    </row>
    <row r="156" spans="1:2" ht="24.95" customHeight="1">
      <c r="A156" s="54" t="s">
        <v>350</v>
      </c>
      <c r="B156" s="55">
        <v>35</v>
      </c>
    </row>
    <row r="157" spans="1:2" ht="24.95" customHeight="1">
      <c r="A157" s="54" t="s">
        <v>351</v>
      </c>
      <c r="B157" s="55">
        <v>0</v>
      </c>
    </row>
    <row r="158" spans="1:2" ht="24.95" customHeight="1">
      <c r="A158" s="54" t="s">
        <v>352</v>
      </c>
      <c r="B158" s="55">
        <v>0</v>
      </c>
    </row>
    <row r="159" spans="1:2" ht="24.95" customHeight="1">
      <c r="A159" s="54" t="s">
        <v>364</v>
      </c>
      <c r="B159" s="55">
        <v>0</v>
      </c>
    </row>
    <row r="160" spans="1:2" ht="24.95" customHeight="1">
      <c r="A160" s="54" t="s">
        <v>359</v>
      </c>
      <c r="B160" s="55">
        <v>0</v>
      </c>
    </row>
    <row r="161" spans="1:2" ht="24.95" customHeight="1">
      <c r="A161" s="54" t="s">
        <v>440</v>
      </c>
      <c r="B161" s="55">
        <v>0</v>
      </c>
    </row>
    <row r="162" spans="1:2" ht="24.95" customHeight="1">
      <c r="A162" s="75" t="s">
        <v>441</v>
      </c>
      <c r="B162" s="55">
        <f>SUM(B163:B168)</f>
        <v>823</v>
      </c>
    </row>
    <row r="163" spans="1:2" ht="24.95" customHeight="1">
      <c r="A163" s="54" t="s">
        <v>350</v>
      </c>
      <c r="B163" s="55">
        <v>241</v>
      </c>
    </row>
    <row r="164" spans="1:2" ht="24.95" customHeight="1">
      <c r="A164" s="54" t="s">
        <v>351</v>
      </c>
      <c r="B164" s="55">
        <v>0</v>
      </c>
    </row>
    <row r="165" spans="1:2" ht="24.95" customHeight="1">
      <c r="A165" s="54" t="s">
        <v>352</v>
      </c>
      <c r="B165" s="55">
        <v>0</v>
      </c>
    </row>
    <row r="166" spans="1:2" ht="24.95" customHeight="1">
      <c r="A166" s="54" t="s">
        <v>442</v>
      </c>
      <c r="B166" s="55">
        <v>70</v>
      </c>
    </row>
    <row r="167" spans="1:2" ht="24.95" customHeight="1">
      <c r="A167" s="54" t="s">
        <v>359</v>
      </c>
      <c r="B167" s="55">
        <v>441</v>
      </c>
    </row>
    <row r="168" spans="1:2" ht="24.95" customHeight="1">
      <c r="A168" s="54" t="s">
        <v>443</v>
      </c>
      <c r="B168" s="55">
        <v>71</v>
      </c>
    </row>
    <row r="169" spans="1:2" ht="24.95" customHeight="1">
      <c r="A169" s="75" t="s">
        <v>444</v>
      </c>
      <c r="B169" s="55">
        <f>SUM(B170:B175)</f>
        <v>867</v>
      </c>
    </row>
    <row r="170" spans="1:2" ht="24.95" customHeight="1">
      <c r="A170" s="54" t="s">
        <v>350</v>
      </c>
      <c r="B170" s="55">
        <v>459</v>
      </c>
    </row>
    <row r="171" spans="1:2" ht="24.95" customHeight="1">
      <c r="A171" s="54" t="s">
        <v>351</v>
      </c>
      <c r="B171" s="55">
        <v>0</v>
      </c>
    </row>
    <row r="172" spans="1:2" ht="24.95" customHeight="1">
      <c r="A172" s="54" t="s">
        <v>352</v>
      </c>
      <c r="B172" s="55">
        <v>0</v>
      </c>
    </row>
    <row r="173" spans="1:2" ht="24.95" customHeight="1">
      <c r="A173" s="54" t="s">
        <v>445</v>
      </c>
      <c r="B173" s="55">
        <v>110</v>
      </c>
    </row>
    <row r="174" spans="1:2" ht="24.95" customHeight="1">
      <c r="A174" s="54" t="s">
        <v>359</v>
      </c>
      <c r="B174" s="55">
        <v>245</v>
      </c>
    </row>
    <row r="175" spans="1:2" ht="24.95" customHeight="1">
      <c r="A175" s="54" t="s">
        <v>446</v>
      </c>
      <c r="B175" s="55">
        <v>53</v>
      </c>
    </row>
    <row r="176" spans="1:2" ht="24.95" customHeight="1">
      <c r="A176" s="75" t="s">
        <v>447</v>
      </c>
      <c r="B176" s="55">
        <f>SUM(B177:B182)</f>
        <v>428</v>
      </c>
    </row>
    <row r="177" spans="1:2" ht="24.95" customHeight="1">
      <c r="A177" s="54" t="s">
        <v>350</v>
      </c>
      <c r="B177" s="55">
        <v>345</v>
      </c>
    </row>
    <row r="178" spans="1:2" ht="24.95" customHeight="1">
      <c r="A178" s="54" t="s">
        <v>351</v>
      </c>
      <c r="B178" s="55">
        <v>40</v>
      </c>
    </row>
    <row r="179" spans="1:2" ht="24.95" customHeight="1">
      <c r="A179" s="54" t="s">
        <v>352</v>
      </c>
      <c r="B179" s="55">
        <v>0</v>
      </c>
    </row>
    <row r="180" spans="1:2" ht="24.95" customHeight="1">
      <c r="A180" s="54" t="s">
        <v>448</v>
      </c>
      <c r="B180" s="55">
        <v>0</v>
      </c>
    </row>
    <row r="181" spans="1:2" ht="24.95" customHeight="1">
      <c r="A181" s="54" t="s">
        <v>359</v>
      </c>
      <c r="B181" s="55">
        <v>0</v>
      </c>
    </row>
    <row r="182" spans="1:2" ht="24.95" customHeight="1">
      <c r="A182" s="54" t="s">
        <v>449</v>
      </c>
      <c r="B182" s="55">
        <v>43</v>
      </c>
    </row>
    <row r="183" spans="1:2" ht="24.95" customHeight="1">
      <c r="A183" s="75" t="s">
        <v>450</v>
      </c>
      <c r="B183" s="55">
        <f>SUM(B184:B189)</f>
        <v>317</v>
      </c>
    </row>
    <row r="184" spans="1:2" ht="24.95" customHeight="1">
      <c r="A184" s="54" t="s">
        <v>350</v>
      </c>
      <c r="B184" s="55">
        <v>215</v>
      </c>
    </row>
    <row r="185" spans="1:2" ht="24.95" customHeight="1">
      <c r="A185" s="54" t="s">
        <v>351</v>
      </c>
      <c r="B185" s="55">
        <v>100</v>
      </c>
    </row>
    <row r="186" spans="1:2" ht="24.95" customHeight="1">
      <c r="A186" s="54" t="s">
        <v>352</v>
      </c>
      <c r="B186" s="55">
        <v>0</v>
      </c>
    </row>
    <row r="187" spans="1:2" ht="24.95" customHeight="1">
      <c r="A187" s="54" t="s">
        <v>451</v>
      </c>
      <c r="B187" s="55">
        <v>0</v>
      </c>
    </row>
    <row r="188" spans="1:2" ht="24.95" customHeight="1">
      <c r="A188" s="54" t="s">
        <v>359</v>
      </c>
      <c r="B188" s="55">
        <v>0</v>
      </c>
    </row>
    <row r="189" spans="1:2" ht="24.95" customHeight="1">
      <c r="A189" s="54" t="s">
        <v>452</v>
      </c>
      <c r="B189" s="55">
        <v>2</v>
      </c>
    </row>
    <row r="190" spans="1:2" ht="24.95" customHeight="1">
      <c r="A190" s="75" t="s">
        <v>453</v>
      </c>
      <c r="B190" s="55">
        <f>SUM(B191:B197)</f>
        <v>204</v>
      </c>
    </row>
    <row r="191" spans="1:2" ht="24.95" customHeight="1">
      <c r="A191" s="54" t="s">
        <v>350</v>
      </c>
      <c r="B191" s="55">
        <v>127</v>
      </c>
    </row>
    <row r="192" spans="1:2" ht="24.95" customHeight="1">
      <c r="A192" s="54" t="s">
        <v>351</v>
      </c>
      <c r="B192" s="55">
        <v>10</v>
      </c>
    </row>
    <row r="193" spans="1:2" ht="24.95" customHeight="1">
      <c r="A193" s="54" t="s">
        <v>352</v>
      </c>
      <c r="B193" s="55">
        <v>0</v>
      </c>
    </row>
    <row r="194" spans="1:2" ht="24.95" customHeight="1">
      <c r="A194" s="54" t="s">
        <v>454</v>
      </c>
      <c r="B194" s="55">
        <v>63</v>
      </c>
    </row>
    <row r="195" spans="1:2" ht="24.95" customHeight="1">
      <c r="A195" s="54" t="s">
        <v>455</v>
      </c>
      <c r="B195" s="55">
        <v>0</v>
      </c>
    </row>
    <row r="196" spans="1:2" ht="24.95" customHeight="1">
      <c r="A196" s="54" t="s">
        <v>359</v>
      </c>
      <c r="B196" s="55">
        <v>0</v>
      </c>
    </row>
    <row r="197" spans="1:2" ht="24.95" customHeight="1">
      <c r="A197" s="54" t="s">
        <v>456</v>
      </c>
      <c r="B197" s="55">
        <v>4</v>
      </c>
    </row>
    <row r="198" spans="1:2" ht="24.95" customHeight="1">
      <c r="A198" s="75" t="s">
        <v>457</v>
      </c>
      <c r="B198" s="55">
        <f>SUM(B199:B203)</f>
        <v>0</v>
      </c>
    </row>
    <row r="199" spans="1:2" ht="24.95" customHeight="1">
      <c r="A199" s="54" t="s">
        <v>350</v>
      </c>
      <c r="B199" s="55">
        <v>0</v>
      </c>
    </row>
    <row r="200" spans="1:2" ht="24.95" customHeight="1">
      <c r="A200" s="54" t="s">
        <v>351</v>
      </c>
      <c r="B200" s="55">
        <v>0</v>
      </c>
    </row>
    <row r="201" spans="1:2" ht="24.95" customHeight="1">
      <c r="A201" s="54" t="s">
        <v>352</v>
      </c>
      <c r="B201" s="55">
        <v>0</v>
      </c>
    </row>
    <row r="202" spans="1:2" ht="24.95" customHeight="1">
      <c r="A202" s="54" t="s">
        <v>359</v>
      </c>
      <c r="B202" s="55">
        <v>0</v>
      </c>
    </row>
    <row r="203" spans="1:2" ht="24.95" customHeight="1">
      <c r="A203" s="54" t="s">
        <v>458</v>
      </c>
      <c r="B203" s="55">
        <v>0</v>
      </c>
    </row>
    <row r="204" spans="1:2" ht="24.95" customHeight="1">
      <c r="A204" s="75" t="s">
        <v>459</v>
      </c>
      <c r="B204" s="55">
        <f>SUM(B205:B209)</f>
        <v>1055</v>
      </c>
    </row>
    <row r="205" spans="1:2" ht="24.95" customHeight="1">
      <c r="A205" s="54" t="s">
        <v>350</v>
      </c>
      <c r="B205" s="55">
        <v>248</v>
      </c>
    </row>
    <row r="206" spans="1:2" ht="24.95" customHeight="1">
      <c r="A206" s="54" t="s">
        <v>351</v>
      </c>
      <c r="B206" s="55">
        <v>19</v>
      </c>
    </row>
    <row r="207" spans="1:2" ht="24.95" customHeight="1">
      <c r="A207" s="54" t="s">
        <v>352</v>
      </c>
      <c r="B207" s="55">
        <v>0</v>
      </c>
    </row>
    <row r="208" spans="1:2" ht="24.95" customHeight="1">
      <c r="A208" s="54" t="s">
        <v>359</v>
      </c>
      <c r="B208" s="55">
        <v>733</v>
      </c>
    </row>
    <row r="209" spans="1:2" ht="24.95" customHeight="1">
      <c r="A209" s="54" t="s">
        <v>460</v>
      </c>
      <c r="B209" s="55">
        <v>55</v>
      </c>
    </row>
    <row r="210" spans="1:2" ht="24.95" customHeight="1">
      <c r="A210" s="75" t="s">
        <v>461</v>
      </c>
      <c r="B210" s="55">
        <f>SUM(B211:B216)</f>
        <v>0</v>
      </c>
    </row>
    <row r="211" spans="1:2" ht="24.95" customHeight="1">
      <c r="A211" s="54" t="s">
        <v>350</v>
      </c>
      <c r="B211" s="55">
        <v>0</v>
      </c>
    </row>
    <row r="212" spans="1:2" ht="24.95" customHeight="1">
      <c r="A212" s="54" t="s">
        <v>351</v>
      </c>
      <c r="B212" s="55">
        <v>0</v>
      </c>
    </row>
    <row r="213" spans="1:2" ht="24.95" customHeight="1">
      <c r="A213" s="54" t="s">
        <v>352</v>
      </c>
      <c r="B213" s="55">
        <v>0</v>
      </c>
    </row>
    <row r="214" spans="1:2" ht="24.95" customHeight="1">
      <c r="A214" s="54" t="s">
        <v>462</v>
      </c>
      <c r="B214" s="55">
        <v>0</v>
      </c>
    </row>
    <row r="215" spans="1:2" ht="24.95" customHeight="1">
      <c r="A215" s="54" t="s">
        <v>359</v>
      </c>
      <c r="B215" s="55">
        <v>0</v>
      </c>
    </row>
    <row r="216" spans="1:2" ht="24.95" customHeight="1">
      <c r="A216" s="54" t="s">
        <v>463</v>
      </c>
      <c r="B216" s="55">
        <v>0</v>
      </c>
    </row>
    <row r="217" spans="1:2" ht="24.95" customHeight="1">
      <c r="A217" s="75" t="s">
        <v>464</v>
      </c>
      <c r="B217" s="55">
        <f>SUM(B218:B231)</f>
        <v>1744</v>
      </c>
    </row>
    <row r="218" spans="1:2" ht="24.95" customHeight="1">
      <c r="A218" s="54" t="s">
        <v>350</v>
      </c>
      <c r="B218" s="55">
        <v>1006</v>
      </c>
    </row>
    <row r="219" spans="1:2" ht="24.95" customHeight="1">
      <c r="A219" s="54" t="s">
        <v>351</v>
      </c>
      <c r="B219" s="55">
        <v>49</v>
      </c>
    </row>
    <row r="220" spans="1:2" ht="24.95" customHeight="1">
      <c r="A220" s="54" t="s">
        <v>352</v>
      </c>
      <c r="B220" s="55">
        <v>0</v>
      </c>
    </row>
    <row r="221" spans="1:2" ht="24.95" customHeight="1">
      <c r="A221" s="54" t="s">
        <v>465</v>
      </c>
      <c r="B221" s="55">
        <v>0</v>
      </c>
    </row>
    <row r="222" spans="1:2" ht="24.95" customHeight="1">
      <c r="A222" s="54" t="s">
        <v>466</v>
      </c>
      <c r="B222" s="55">
        <v>7</v>
      </c>
    </row>
    <row r="223" spans="1:2" ht="24.95" customHeight="1">
      <c r="A223" s="54" t="s">
        <v>391</v>
      </c>
      <c r="B223" s="55">
        <v>0</v>
      </c>
    </row>
    <row r="224" spans="1:2" ht="24.95" customHeight="1">
      <c r="A224" s="54" t="s">
        <v>467</v>
      </c>
      <c r="B224" s="55">
        <v>0</v>
      </c>
    </row>
    <row r="225" spans="1:2" ht="24.95" customHeight="1">
      <c r="A225" s="54" t="s">
        <v>468</v>
      </c>
      <c r="B225" s="55">
        <v>0</v>
      </c>
    </row>
    <row r="226" spans="1:2" ht="24.95" customHeight="1">
      <c r="A226" s="54" t="s">
        <v>469</v>
      </c>
      <c r="B226" s="55">
        <v>0</v>
      </c>
    </row>
    <row r="227" spans="1:2" ht="24.95" customHeight="1">
      <c r="A227" s="54" t="s">
        <v>470</v>
      </c>
      <c r="B227" s="55">
        <v>0</v>
      </c>
    </row>
    <row r="228" spans="1:2" ht="24.95" customHeight="1">
      <c r="A228" s="54" t="s">
        <v>471</v>
      </c>
      <c r="B228" s="55">
        <v>0</v>
      </c>
    </row>
    <row r="229" spans="1:2" ht="24.95" customHeight="1">
      <c r="A229" s="54" t="s">
        <v>472</v>
      </c>
      <c r="B229" s="55">
        <v>0</v>
      </c>
    </row>
    <row r="230" spans="1:2" ht="24.95" customHeight="1">
      <c r="A230" s="54" t="s">
        <v>359</v>
      </c>
      <c r="B230" s="55">
        <v>654</v>
      </c>
    </row>
    <row r="231" spans="1:2" ht="24.95" customHeight="1">
      <c r="A231" s="54" t="s">
        <v>473</v>
      </c>
      <c r="B231" s="55">
        <v>28</v>
      </c>
    </row>
    <row r="232" spans="1:2" ht="24.95" customHeight="1">
      <c r="A232" s="75" t="s">
        <v>474</v>
      </c>
      <c r="B232" s="55">
        <f>SUM(B233:B234)</f>
        <v>2</v>
      </c>
    </row>
    <row r="233" spans="1:2" ht="24.95" customHeight="1">
      <c r="A233" s="54" t="s">
        <v>475</v>
      </c>
      <c r="B233" s="55">
        <v>0</v>
      </c>
    </row>
    <row r="234" spans="1:2" ht="24.95" customHeight="1">
      <c r="A234" s="54" t="s">
        <v>476</v>
      </c>
      <c r="B234" s="55">
        <v>2</v>
      </c>
    </row>
    <row r="235" spans="1:2" ht="24.95" customHeight="1">
      <c r="A235" s="75" t="s">
        <v>477</v>
      </c>
      <c r="B235" s="55">
        <f>SUM(B236,B243,B246,B249,B255,B260,B262,B267,B273)</f>
        <v>0</v>
      </c>
    </row>
    <row r="236" spans="1:2" ht="24.95" customHeight="1">
      <c r="A236" s="75" t="s">
        <v>478</v>
      </c>
      <c r="B236" s="55">
        <f>SUM(B237:B242)</f>
        <v>0</v>
      </c>
    </row>
    <row r="237" spans="1:2" ht="24.95" customHeight="1">
      <c r="A237" s="54" t="s">
        <v>350</v>
      </c>
      <c r="B237" s="55">
        <v>0</v>
      </c>
    </row>
    <row r="238" spans="1:2" ht="24.95" customHeight="1">
      <c r="A238" s="54" t="s">
        <v>351</v>
      </c>
      <c r="B238" s="55">
        <v>0</v>
      </c>
    </row>
    <row r="239" spans="1:2" ht="24.95" customHeight="1">
      <c r="A239" s="54" t="s">
        <v>352</v>
      </c>
      <c r="B239" s="55">
        <v>0</v>
      </c>
    </row>
    <row r="240" spans="1:2" ht="24.95" customHeight="1">
      <c r="A240" s="54" t="s">
        <v>445</v>
      </c>
      <c r="B240" s="55">
        <v>0</v>
      </c>
    </row>
    <row r="241" spans="1:2" ht="24.95" customHeight="1">
      <c r="A241" s="54" t="s">
        <v>359</v>
      </c>
      <c r="B241" s="55">
        <v>0</v>
      </c>
    </row>
    <row r="242" spans="1:2" ht="24.95" customHeight="1">
      <c r="A242" s="54" t="s">
        <v>479</v>
      </c>
      <c r="B242" s="55">
        <v>0</v>
      </c>
    </row>
    <row r="243" spans="1:2" ht="24.95" customHeight="1">
      <c r="A243" s="75" t="s">
        <v>480</v>
      </c>
      <c r="B243" s="55">
        <f>SUM(B244:B245)</f>
        <v>0</v>
      </c>
    </row>
    <row r="244" spans="1:2" ht="24.95" customHeight="1">
      <c r="A244" s="54" t="s">
        <v>481</v>
      </c>
      <c r="B244" s="55">
        <v>0</v>
      </c>
    </row>
    <row r="245" spans="1:2" ht="24.95" customHeight="1">
      <c r="A245" s="54" t="s">
        <v>482</v>
      </c>
      <c r="B245" s="55">
        <v>0</v>
      </c>
    </row>
    <row r="246" spans="1:2" ht="24.95" customHeight="1">
      <c r="A246" s="75" t="s">
        <v>483</v>
      </c>
      <c r="B246" s="55">
        <f>SUM(B247:B248)</f>
        <v>0</v>
      </c>
    </row>
    <row r="247" spans="1:2" ht="24.95" customHeight="1">
      <c r="A247" s="54" t="s">
        <v>484</v>
      </c>
      <c r="B247" s="55">
        <v>0</v>
      </c>
    </row>
    <row r="248" spans="1:2" ht="24.95" customHeight="1">
      <c r="A248" s="54" t="s">
        <v>485</v>
      </c>
      <c r="B248" s="55">
        <v>0</v>
      </c>
    </row>
    <row r="249" spans="1:2" ht="24.95" customHeight="1">
      <c r="A249" s="75" t="s">
        <v>486</v>
      </c>
      <c r="B249" s="55">
        <f>SUM(B250:B254)</f>
        <v>0</v>
      </c>
    </row>
    <row r="250" spans="1:2" ht="24.95" customHeight="1">
      <c r="A250" s="54" t="s">
        <v>487</v>
      </c>
      <c r="B250" s="55">
        <v>0</v>
      </c>
    </row>
    <row r="251" spans="1:2" ht="24.95" customHeight="1">
      <c r="A251" s="54" t="s">
        <v>488</v>
      </c>
      <c r="B251" s="55">
        <v>0</v>
      </c>
    </row>
    <row r="252" spans="1:2" ht="24.95" customHeight="1">
      <c r="A252" s="54" t="s">
        <v>489</v>
      </c>
      <c r="B252" s="55">
        <v>0</v>
      </c>
    </row>
    <row r="253" spans="1:2" ht="24.95" customHeight="1">
      <c r="A253" s="54" t="s">
        <v>490</v>
      </c>
      <c r="B253" s="55">
        <v>0</v>
      </c>
    </row>
    <row r="254" spans="1:2" ht="24.95" customHeight="1">
      <c r="A254" s="54" t="s">
        <v>491</v>
      </c>
      <c r="B254" s="55">
        <v>0</v>
      </c>
    </row>
    <row r="255" spans="1:2" ht="24.95" customHeight="1">
      <c r="A255" s="75" t="s">
        <v>492</v>
      </c>
      <c r="B255" s="55">
        <f>SUM(B256:B259)</f>
        <v>0</v>
      </c>
    </row>
    <row r="256" spans="1:2" ht="24.95" customHeight="1">
      <c r="A256" s="54" t="s">
        <v>493</v>
      </c>
      <c r="B256" s="55">
        <v>0</v>
      </c>
    </row>
    <row r="257" spans="1:2" ht="24.95" customHeight="1">
      <c r="A257" s="54" t="s">
        <v>494</v>
      </c>
      <c r="B257" s="55">
        <v>0</v>
      </c>
    </row>
    <row r="258" spans="1:2" ht="24.95" customHeight="1">
      <c r="A258" s="54" t="s">
        <v>495</v>
      </c>
      <c r="B258" s="55">
        <v>0</v>
      </c>
    </row>
    <row r="259" spans="1:2" ht="24.95" customHeight="1">
      <c r="A259" s="54" t="s">
        <v>496</v>
      </c>
      <c r="B259" s="55">
        <v>0</v>
      </c>
    </row>
    <row r="260" spans="1:2" ht="24.95" customHeight="1">
      <c r="A260" s="75" t="s">
        <v>497</v>
      </c>
      <c r="B260" s="55">
        <f>B261</f>
        <v>0</v>
      </c>
    </row>
    <row r="261" spans="1:2" ht="24.95" customHeight="1">
      <c r="A261" s="54" t="s">
        <v>498</v>
      </c>
      <c r="B261" s="55">
        <v>0</v>
      </c>
    </row>
    <row r="262" spans="1:2" ht="24.95" customHeight="1">
      <c r="A262" s="75" t="s">
        <v>499</v>
      </c>
      <c r="B262" s="55">
        <f>SUM(B263:B266)</f>
        <v>0</v>
      </c>
    </row>
    <row r="263" spans="1:2" ht="24.95" customHeight="1">
      <c r="A263" s="54" t="s">
        <v>500</v>
      </c>
      <c r="B263" s="55">
        <v>0</v>
      </c>
    </row>
    <row r="264" spans="1:2" ht="24.95" customHeight="1">
      <c r="A264" s="54" t="s">
        <v>501</v>
      </c>
      <c r="B264" s="55">
        <v>0</v>
      </c>
    </row>
    <row r="265" spans="1:2" ht="24.95" customHeight="1">
      <c r="A265" s="54" t="s">
        <v>502</v>
      </c>
      <c r="B265" s="55">
        <v>0</v>
      </c>
    </row>
    <row r="266" spans="1:2" ht="24.95" customHeight="1">
      <c r="A266" s="54" t="s">
        <v>281</v>
      </c>
      <c r="B266" s="55">
        <v>0</v>
      </c>
    </row>
    <row r="267" spans="1:2" ht="24.95" customHeight="1">
      <c r="A267" s="75" t="s">
        <v>503</v>
      </c>
      <c r="B267" s="55">
        <f>SUM(B268:B272)</f>
        <v>0</v>
      </c>
    </row>
    <row r="268" spans="1:2" ht="24.95" customHeight="1">
      <c r="A268" s="54" t="s">
        <v>350</v>
      </c>
      <c r="B268" s="55">
        <v>0</v>
      </c>
    </row>
    <row r="269" spans="1:2" ht="24.95" customHeight="1">
      <c r="A269" s="54" t="s">
        <v>351</v>
      </c>
      <c r="B269" s="55">
        <v>0</v>
      </c>
    </row>
    <row r="270" spans="1:2" ht="24.95" customHeight="1">
      <c r="A270" s="54" t="s">
        <v>352</v>
      </c>
      <c r="B270" s="55">
        <v>0</v>
      </c>
    </row>
    <row r="271" spans="1:2" ht="24.95" customHeight="1">
      <c r="A271" s="54" t="s">
        <v>359</v>
      </c>
      <c r="B271" s="55">
        <v>0</v>
      </c>
    </row>
    <row r="272" spans="1:2" ht="24.95" customHeight="1">
      <c r="A272" s="54" t="s">
        <v>504</v>
      </c>
      <c r="B272" s="55">
        <v>0</v>
      </c>
    </row>
    <row r="273" spans="1:2" ht="24.95" customHeight="1">
      <c r="A273" s="75" t="s">
        <v>505</v>
      </c>
      <c r="B273" s="55">
        <f>B274</f>
        <v>0</v>
      </c>
    </row>
    <row r="274" spans="1:2" ht="24.95" customHeight="1">
      <c r="A274" s="54" t="s">
        <v>506</v>
      </c>
      <c r="B274" s="55">
        <v>0</v>
      </c>
    </row>
    <row r="275" spans="1:2" ht="24.95" customHeight="1">
      <c r="A275" s="75" t="s">
        <v>507</v>
      </c>
      <c r="B275" s="55">
        <f>SUM(B276,B278,B280,B282,B292)</f>
        <v>0</v>
      </c>
    </row>
    <row r="276" spans="1:2" ht="24.95" customHeight="1">
      <c r="A276" s="75" t="s">
        <v>508</v>
      </c>
      <c r="B276" s="55">
        <f>B277</f>
        <v>0</v>
      </c>
    </row>
    <row r="277" spans="1:2" ht="24.95" customHeight="1">
      <c r="A277" s="54" t="s">
        <v>509</v>
      </c>
      <c r="B277" s="55">
        <v>0</v>
      </c>
    </row>
    <row r="278" spans="1:2" ht="24.95" customHeight="1">
      <c r="A278" s="75" t="s">
        <v>510</v>
      </c>
      <c r="B278" s="55">
        <f>B279</f>
        <v>0</v>
      </c>
    </row>
    <row r="279" spans="1:2" ht="24.95" customHeight="1">
      <c r="A279" s="54" t="s">
        <v>511</v>
      </c>
      <c r="B279" s="55">
        <v>0</v>
      </c>
    </row>
    <row r="280" spans="1:2" ht="24.95" customHeight="1">
      <c r="A280" s="75" t="s">
        <v>512</v>
      </c>
      <c r="B280" s="55">
        <f>B281</f>
        <v>0</v>
      </c>
    </row>
    <row r="281" spans="1:2" ht="24.95" customHeight="1">
      <c r="A281" s="54" t="s">
        <v>513</v>
      </c>
      <c r="B281" s="55">
        <v>0</v>
      </c>
    </row>
    <row r="282" spans="1:2" ht="24.95" customHeight="1">
      <c r="A282" s="75" t="s">
        <v>514</v>
      </c>
      <c r="B282" s="55">
        <f>SUM(B283:B291)</f>
        <v>0</v>
      </c>
    </row>
    <row r="283" spans="1:2" ht="24.95" customHeight="1">
      <c r="A283" s="54" t="s">
        <v>515</v>
      </c>
      <c r="B283" s="55">
        <v>0</v>
      </c>
    </row>
    <row r="284" spans="1:2" ht="24.95" customHeight="1">
      <c r="A284" s="54" t="s">
        <v>516</v>
      </c>
      <c r="B284" s="55">
        <v>0</v>
      </c>
    </row>
    <row r="285" spans="1:2" ht="24.95" customHeight="1">
      <c r="A285" s="54" t="s">
        <v>517</v>
      </c>
      <c r="B285" s="55">
        <v>0</v>
      </c>
    </row>
    <row r="286" spans="1:2" ht="24.95" customHeight="1">
      <c r="A286" s="54" t="s">
        <v>518</v>
      </c>
      <c r="B286" s="55">
        <v>0</v>
      </c>
    </row>
    <row r="287" spans="1:2" ht="24.95" customHeight="1">
      <c r="A287" s="54" t="s">
        <v>519</v>
      </c>
      <c r="B287" s="55">
        <v>0</v>
      </c>
    </row>
    <row r="288" spans="1:2" ht="24.95" customHeight="1">
      <c r="A288" s="54" t="s">
        <v>520</v>
      </c>
      <c r="B288" s="55">
        <v>0</v>
      </c>
    </row>
    <row r="289" spans="1:2" ht="24.95" customHeight="1">
      <c r="A289" s="54" t="s">
        <v>521</v>
      </c>
      <c r="B289" s="55">
        <v>0</v>
      </c>
    </row>
    <row r="290" spans="1:2" ht="24.95" customHeight="1">
      <c r="A290" s="54" t="s">
        <v>522</v>
      </c>
      <c r="B290" s="55">
        <v>0</v>
      </c>
    </row>
    <row r="291" spans="1:2" ht="24.95" customHeight="1">
      <c r="A291" s="54" t="s">
        <v>523</v>
      </c>
      <c r="B291" s="55">
        <v>0</v>
      </c>
    </row>
    <row r="292" spans="1:2" ht="24.95" customHeight="1">
      <c r="A292" s="75" t="s">
        <v>524</v>
      </c>
      <c r="B292" s="55">
        <f>B293</f>
        <v>0</v>
      </c>
    </row>
    <row r="293" spans="1:2" ht="24.95" customHeight="1">
      <c r="A293" s="54" t="s">
        <v>525</v>
      </c>
      <c r="B293" s="55">
        <v>0</v>
      </c>
    </row>
    <row r="294" spans="1:2" ht="24.95" customHeight="1">
      <c r="A294" s="75" t="s">
        <v>526</v>
      </c>
      <c r="B294" s="55">
        <f>SUM(B295,B298,B309,B316,B324,B333,B347,B357,B367,B375,B381)</f>
        <v>10836</v>
      </c>
    </row>
    <row r="295" spans="1:2" ht="24.95" customHeight="1">
      <c r="A295" s="75" t="s">
        <v>527</v>
      </c>
      <c r="B295" s="55">
        <f>SUM(B296:B297)</f>
        <v>0</v>
      </c>
    </row>
    <row r="296" spans="1:2" ht="24.95" customHeight="1">
      <c r="A296" s="54" t="s">
        <v>528</v>
      </c>
      <c r="B296" s="55">
        <v>0</v>
      </c>
    </row>
    <row r="297" spans="1:2" ht="24.95" customHeight="1">
      <c r="A297" s="54" t="s">
        <v>529</v>
      </c>
      <c r="B297" s="55">
        <v>0</v>
      </c>
    </row>
    <row r="298" spans="1:2" ht="24.95" customHeight="1">
      <c r="A298" s="75" t="s">
        <v>530</v>
      </c>
      <c r="B298" s="55">
        <f>SUM(B299:B308)</f>
        <v>10056</v>
      </c>
    </row>
    <row r="299" spans="1:2" ht="24.95" customHeight="1">
      <c r="A299" s="54" t="s">
        <v>350</v>
      </c>
      <c r="B299" s="55">
        <v>7792</v>
      </c>
    </row>
    <row r="300" spans="1:2" ht="24.95" customHeight="1">
      <c r="A300" s="54" t="s">
        <v>351</v>
      </c>
      <c r="B300" s="55">
        <v>497</v>
      </c>
    </row>
    <row r="301" spans="1:2" ht="24.95" customHeight="1">
      <c r="A301" s="54" t="s">
        <v>352</v>
      </c>
      <c r="B301" s="55">
        <v>0</v>
      </c>
    </row>
    <row r="302" spans="1:2" ht="24.95" customHeight="1">
      <c r="A302" s="54" t="s">
        <v>391</v>
      </c>
      <c r="B302" s="55">
        <v>0</v>
      </c>
    </row>
    <row r="303" spans="1:2" ht="24.95" customHeight="1">
      <c r="A303" s="54" t="s">
        <v>531</v>
      </c>
      <c r="B303" s="55">
        <v>0</v>
      </c>
    </row>
    <row r="304" spans="1:2" ht="24.95" customHeight="1">
      <c r="A304" s="54" t="s">
        <v>532</v>
      </c>
      <c r="B304" s="55">
        <v>0</v>
      </c>
    </row>
    <row r="305" spans="1:2" ht="24.95" customHeight="1">
      <c r="A305" s="54" t="s">
        <v>533</v>
      </c>
      <c r="B305" s="55">
        <v>0</v>
      </c>
    </row>
    <row r="306" spans="1:2" ht="24.95" customHeight="1">
      <c r="A306" s="54" t="s">
        <v>534</v>
      </c>
      <c r="B306" s="55">
        <v>0</v>
      </c>
    </row>
    <row r="307" spans="1:2" ht="24.95" customHeight="1">
      <c r="A307" s="54" t="s">
        <v>359</v>
      </c>
      <c r="B307" s="55">
        <v>0</v>
      </c>
    </row>
    <row r="308" spans="1:2" ht="24.95" customHeight="1">
      <c r="A308" s="54" t="s">
        <v>535</v>
      </c>
      <c r="B308" s="55">
        <v>1767</v>
      </c>
    </row>
    <row r="309" spans="1:2" ht="24.95" customHeight="1">
      <c r="A309" s="75" t="s">
        <v>536</v>
      </c>
      <c r="B309" s="55">
        <f>SUM(B310:B315)</f>
        <v>0</v>
      </c>
    </row>
    <row r="310" spans="1:2" ht="24.95" customHeight="1">
      <c r="A310" s="54" t="s">
        <v>350</v>
      </c>
      <c r="B310" s="55">
        <v>0</v>
      </c>
    </row>
    <row r="311" spans="1:2" ht="24.95" customHeight="1">
      <c r="A311" s="54" t="s">
        <v>351</v>
      </c>
      <c r="B311" s="55">
        <v>0</v>
      </c>
    </row>
    <row r="312" spans="1:2" ht="24.95" customHeight="1">
      <c r="A312" s="54" t="s">
        <v>352</v>
      </c>
      <c r="B312" s="55">
        <v>0</v>
      </c>
    </row>
    <row r="313" spans="1:2" ht="24.95" customHeight="1">
      <c r="A313" s="54" t="s">
        <v>537</v>
      </c>
      <c r="B313" s="55">
        <v>0</v>
      </c>
    </row>
    <row r="314" spans="1:2" ht="24.95" customHeight="1">
      <c r="A314" s="54" t="s">
        <v>359</v>
      </c>
      <c r="B314" s="55">
        <v>0</v>
      </c>
    </row>
    <row r="315" spans="1:2" ht="24.95" customHeight="1">
      <c r="A315" s="54" t="s">
        <v>538</v>
      </c>
      <c r="B315" s="55">
        <v>0</v>
      </c>
    </row>
    <row r="316" spans="1:2" ht="24.95" customHeight="1">
      <c r="A316" s="75" t="s">
        <v>539</v>
      </c>
      <c r="B316" s="55">
        <f>SUM(B317:B323)</f>
        <v>17</v>
      </c>
    </row>
    <row r="317" spans="1:2" ht="24.95" customHeight="1">
      <c r="A317" s="54" t="s">
        <v>350</v>
      </c>
      <c r="B317" s="55">
        <v>7</v>
      </c>
    </row>
    <row r="318" spans="1:2" ht="24.95" customHeight="1">
      <c r="A318" s="54" t="s">
        <v>351</v>
      </c>
      <c r="B318" s="55">
        <v>0</v>
      </c>
    </row>
    <row r="319" spans="1:2" ht="24.95" customHeight="1">
      <c r="A319" s="54" t="s">
        <v>352</v>
      </c>
      <c r="B319" s="55">
        <v>0</v>
      </c>
    </row>
    <row r="320" spans="1:2" ht="24.95" customHeight="1">
      <c r="A320" s="54" t="s">
        <v>540</v>
      </c>
      <c r="B320" s="55">
        <v>0</v>
      </c>
    </row>
    <row r="321" spans="1:2" ht="24.95" customHeight="1">
      <c r="A321" s="54" t="s">
        <v>541</v>
      </c>
      <c r="B321" s="55">
        <v>0</v>
      </c>
    </row>
    <row r="322" spans="1:2" ht="24.95" customHeight="1">
      <c r="A322" s="54" t="s">
        <v>359</v>
      </c>
      <c r="B322" s="55">
        <v>0</v>
      </c>
    </row>
    <row r="323" spans="1:2" ht="24.95" customHeight="1">
      <c r="A323" s="54" t="s">
        <v>542</v>
      </c>
      <c r="B323" s="55">
        <v>10</v>
      </c>
    </row>
    <row r="324" spans="1:2" ht="24.95" customHeight="1">
      <c r="A324" s="75" t="s">
        <v>543</v>
      </c>
      <c r="B324" s="55">
        <f>SUM(B325:B332)</f>
        <v>27</v>
      </c>
    </row>
    <row r="325" spans="1:2" ht="24.95" customHeight="1">
      <c r="A325" s="54" t="s">
        <v>350</v>
      </c>
      <c r="B325" s="55">
        <v>17</v>
      </c>
    </row>
    <row r="326" spans="1:2" ht="24.95" customHeight="1">
      <c r="A326" s="54" t="s">
        <v>351</v>
      </c>
      <c r="B326" s="55">
        <v>0</v>
      </c>
    </row>
    <row r="327" spans="1:2" ht="24.95" customHeight="1">
      <c r="A327" s="54" t="s">
        <v>352</v>
      </c>
      <c r="B327" s="55">
        <v>0</v>
      </c>
    </row>
    <row r="328" spans="1:2" ht="24.95" customHeight="1">
      <c r="A328" s="54" t="s">
        <v>544</v>
      </c>
      <c r="B328" s="55">
        <v>0</v>
      </c>
    </row>
    <row r="329" spans="1:2" ht="24.95" customHeight="1">
      <c r="A329" s="54" t="s">
        <v>545</v>
      </c>
      <c r="B329" s="55">
        <v>0</v>
      </c>
    </row>
    <row r="330" spans="1:2" ht="24.95" customHeight="1">
      <c r="A330" s="54" t="s">
        <v>546</v>
      </c>
      <c r="B330" s="55">
        <v>0</v>
      </c>
    </row>
    <row r="331" spans="1:2" ht="24.95" customHeight="1">
      <c r="A331" s="54" t="s">
        <v>359</v>
      </c>
      <c r="B331" s="55">
        <v>0</v>
      </c>
    </row>
    <row r="332" spans="1:2" ht="24.95" customHeight="1">
      <c r="A332" s="54" t="s">
        <v>547</v>
      </c>
      <c r="B332" s="55">
        <v>10</v>
      </c>
    </row>
    <row r="333" spans="1:2" ht="24.95" customHeight="1">
      <c r="A333" s="75" t="s">
        <v>548</v>
      </c>
      <c r="B333" s="55">
        <f>SUM(B334:B346)</f>
        <v>688</v>
      </c>
    </row>
    <row r="334" spans="1:2" ht="24.95" customHeight="1">
      <c r="A334" s="54" t="s">
        <v>350</v>
      </c>
      <c r="B334" s="55">
        <v>629</v>
      </c>
    </row>
    <row r="335" spans="1:2" ht="24.95" customHeight="1">
      <c r="A335" s="54" t="s">
        <v>351</v>
      </c>
      <c r="B335" s="55">
        <v>0</v>
      </c>
    </row>
    <row r="336" spans="1:2" ht="24.95" customHeight="1">
      <c r="A336" s="54" t="s">
        <v>352</v>
      </c>
      <c r="B336" s="55">
        <v>0</v>
      </c>
    </row>
    <row r="337" spans="1:2" ht="24.95" customHeight="1">
      <c r="A337" s="54" t="s">
        <v>549</v>
      </c>
      <c r="B337" s="55">
        <v>0</v>
      </c>
    </row>
    <row r="338" spans="1:2" ht="24.95" customHeight="1">
      <c r="A338" s="54" t="s">
        <v>550</v>
      </c>
      <c r="B338" s="55">
        <v>0</v>
      </c>
    </row>
    <row r="339" spans="1:2" ht="24.95" customHeight="1">
      <c r="A339" s="54" t="s">
        <v>551</v>
      </c>
      <c r="B339" s="55">
        <v>0</v>
      </c>
    </row>
    <row r="340" spans="1:2" ht="24.95" customHeight="1">
      <c r="A340" s="54" t="s">
        <v>552</v>
      </c>
      <c r="B340" s="55">
        <v>0</v>
      </c>
    </row>
    <row r="341" spans="1:2" ht="24.95" customHeight="1">
      <c r="A341" s="54" t="s">
        <v>553</v>
      </c>
      <c r="B341" s="55">
        <v>0</v>
      </c>
    </row>
    <row r="342" spans="1:2" ht="24.95" customHeight="1">
      <c r="A342" s="54" t="s">
        <v>554</v>
      </c>
      <c r="B342" s="55">
        <v>0</v>
      </c>
    </row>
    <row r="343" spans="1:2" ht="24.95" customHeight="1">
      <c r="A343" s="54" t="s">
        <v>555</v>
      </c>
      <c r="B343" s="55">
        <v>0</v>
      </c>
    </row>
    <row r="344" spans="1:2" ht="24.95" customHeight="1">
      <c r="A344" s="54" t="s">
        <v>391</v>
      </c>
      <c r="B344" s="55">
        <v>0</v>
      </c>
    </row>
    <row r="345" spans="1:2" ht="24.95" customHeight="1">
      <c r="A345" s="54" t="s">
        <v>359</v>
      </c>
      <c r="B345" s="55">
        <v>0</v>
      </c>
    </row>
    <row r="346" spans="1:2" ht="24.95" customHeight="1">
      <c r="A346" s="54" t="s">
        <v>556</v>
      </c>
      <c r="B346" s="55">
        <v>59</v>
      </c>
    </row>
    <row r="347" spans="1:2" ht="24.95" customHeight="1">
      <c r="A347" s="75" t="s">
        <v>557</v>
      </c>
      <c r="B347" s="55">
        <f>SUM(B348:B356)</f>
        <v>0</v>
      </c>
    </row>
    <row r="348" spans="1:2" ht="24.95" customHeight="1">
      <c r="A348" s="54" t="s">
        <v>350</v>
      </c>
      <c r="B348" s="55">
        <v>0</v>
      </c>
    </row>
    <row r="349" spans="1:2" ht="24.95" customHeight="1">
      <c r="A349" s="54" t="s">
        <v>351</v>
      </c>
      <c r="B349" s="55">
        <v>0</v>
      </c>
    </row>
    <row r="350" spans="1:2" ht="24.95" customHeight="1">
      <c r="A350" s="54" t="s">
        <v>352</v>
      </c>
      <c r="B350" s="55">
        <v>0</v>
      </c>
    </row>
    <row r="351" spans="1:2" ht="24.95" customHeight="1">
      <c r="A351" s="54" t="s">
        <v>558</v>
      </c>
      <c r="B351" s="55">
        <v>0</v>
      </c>
    </row>
    <row r="352" spans="1:2" ht="24.95" customHeight="1">
      <c r="A352" s="54" t="s">
        <v>559</v>
      </c>
      <c r="B352" s="55">
        <v>0</v>
      </c>
    </row>
    <row r="353" spans="1:2" ht="24.95" customHeight="1">
      <c r="A353" s="54" t="s">
        <v>560</v>
      </c>
      <c r="B353" s="55">
        <v>0</v>
      </c>
    </row>
    <row r="354" spans="1:2" ht="24.95" customHeight="1">
      <c r="A354" s="54" t="s">
        <v>391</v>
      </c>
      <c r="B354" s="55">
        <v>0</v>
      </c>
    </row>
    <row r="355" spans="1:2" ht="24.95" customHeight="1">
      <c r="A355" s="54" t="s">
        <v>359</v>
      </c>
      <c r="B355" s="55">
        <v>0</v>
      </c>
    </row>
    <row r="356" spans="1:2" ht="24.95" customHeight="1">
      <c r="A356" s="54" t="s">
        <v>561</v>
      </c>
      <c r="B356" s="55">
        <v>0</v>
      </c>
    </row>
    <row r="357" spans="1:2" ht="24.95" customHeight="1">
      <c r="A357" s="75" t="s">
        <v>562</v>
      </c>
      <c r="B357" s="55">
        <f>SUM(B358:B366)</f>
        <v>0</v>
      </c>
    </row>
    <row r="358" spans="1:2" ht="24.95" customHeight="1">
      <c r="A358" s="54" t="s">
        <v>350</v>
      </c>
      <c r="B358" s="55">
        <v>0</v>
      </c>
    </row>
    <row r="359" spans="1:2" ht="24.95" customHeight="1">
      <c r="A359" s="54" t="s">
        <v>351</v>
      </c>
      <c r="B359" s="55">
        <v>0</v>
      </c>
    </row>
    <row r="360" spans="1:2" ht="24.95" customHeight="1">
      <c r="A360" s="54" t="s">
        <v>352</v>
      </c>
      <c r="B360" s="55">
        <v>0</v>
      </c>
    </row>
    <row r="361" spans="1:2" ht="24.95" customHeight="1">
      <c r="A361" s="54" t="s">
        <v>563</v>
      </c>
      <c r="B361" s="55">
        <v>0</v>
      </c>
    </row>
    <row r="362" spans="1:2" ht="24.95" customHeight="1">
      <c r="A362" s="54" t="s">
        <v>564</v>
      </c>
      <c r="B362" s="55">
        <v>0</v>
      </c>
    </row>
    <row r="363" spans="1:2" ht="24.95" customHeight="1">
      <c r="A363" s="54" t="s">
        <v>565</v>
      </c>
      <c r="B363" s="55">
        <v>0</v>
      </c>
    </row>
    <row r="364" spans="1:2" ht="24.95" customHeight="1">
      <c r="A364" s="54" t="s">
        <v>391</v>
      </c>
      <c r="B364" s="55">
        <v>0</v>
      </c>
    </row>
    <row r="365" spans="1:2" ht="24.95" customHeight="1">
      <c r="A365" s="54" t="s">
        <v>359</v>
      </c>
      <c r="B365" s="55">
        <v>0</v>
      </c>
    </row>
    <row r="366" spans="1:2" ht="24.95" customHeight="1">
      <c r="A366" s="54" t="s">
        <v>566</v>
      </c>
      <c r="B366" s="55">
        <v>0</v>
      </c>
    </row>
    <row r="367" spans="1:2" ht="24.95" customHeight="1">
      <c r="A367" s="75" t="s">
        <v>567</v>
      </c>
      <c r="B367" s="55">
        <f>SUM(B368:B374)</f>
        <v>0</v>
      </c>
    </row>
    <row r="368" spans="1:2" ht="24.95" customHeight="1">
      <c r="A368" s="54" t="s">
        <v>350</v>
      </c>
      <c r="B368" s="55">
        <v>0</v>
      </c>
    </row>
    <row r="369" spans="1:2" ht="24.95" customHeight="1">
      <c r="A369" s="54" t="s">
        <v>351</v>
      </c>
      <c r="B369" s="55">
        <v>0</v>
      </c>
    </row>
    <row r="370" spans="1:2" ht="24.95" customHeight="1">
      <c r="A370" s="54" t="s">
        <v>352</v>
      </c>
      <c r="B370" s="55">
        <v>0</v>
      </c>
    </row>
    <row r="371" spans="1:2" ht="24.95" customHeight="1">
      <c r="A371" s="54" t="s">
        <v>568</v>
      </c>
      <c r="B371" s="55">
        <v>0</v>
      </c>
    </row>
    <row r="372" spans="1:2" ht="24.95" customHeight="1">
      <c r="A372" s="54" t="s">
        <v>569</v>
      </c>
      <c r="B372" s="55">
        <v>0</v>
      </c>
    </row>
    <row r="373" spans="1:2" ht="24.95" customHeight="1">
      <c r="A373" s="54" t="s">
        <v>359</v>
      </c>
      <c r="B373" s="55">
        <v>0</v>
      </c>
    </row>
    <row r="374" spans="1:2" ht="24.95" customHeight="1">
      <c r="A374" s="54" t="s">
        <v>570</v>
      </c>
      <c r="B374" s="55">
        <v>0</v>
      </c>
    </row>
    <row r="375" spans="1:2" ht="24.95" customHeight="1">
      <c r="A375" s="75" t="s">
        <v>571</v>
      </c>
      <c r="B375" s="55">
        <f>SUM(B376:B380)</f>
        <v>0</v>
      </c>
    </row>
    <row r="376" spans="1:2" ht="24.95" customHeight="1">
      <c r="A376" s="54" t="s">
        <v>350</v>
      </c>
      <c r="B376" s="55">
        <v>0</v>
      </c>
    </row>
    <row r="377" spans="1:2" ht="24.95" customHeight="1">
      <c r="A377" s="54" t="s">
        <v>351</v>
      </c>
      <c r="B377" s="55">
        <v>0</v>
      </c>
    </row>
    <row r="378" spans="1:2" ht="24.95" customHeight="1">
      <c r="A378" s="54" t="s">
        <v>391</v>
      </c>
      <c r="B378" s="55">
        <v>0</v>
      </c>
    </row>
    <row r="379" spans="1:2" ht="24.95" customHeight="1">
      <c r="A379" s="54" t="s">
        <v>572</v>
      </c>
      <c r="B379" s="55">
        <v>0</v>
      </c>
    </row>
    <row r="380" spans="1:2" ht="24.95" customHeight="1">
      <c r="A380" s="54" t="s">
        <v>573</v>
      </c>
      <c r="B380" s="55">
        <v>0</v>
      </c>
    </row>
    <row r="381" spans="1:2" ht="24.95" customHeight="1">
      <c r="A381" s="75" t="s">
        <v>574</v>
      </c>
      <c r="B381" s="55">
        <f>SUM(B382:B383)</f>
        <v>48</v>
      </c>
    </row>
    <row r="382" spans="1:2" ht="24.95" customHeight="1">
      <c r="A382" s="54" t="s">
        <v>575</v>
      </c>
      <c r="B382" s="55">
        <v>0</v>
      </c>
    </row>
    <row r="383" spans="1:2" ht="24.95" customHeight="1">
      <c r="A383" s="54" t="s">
        <v>576</v>
      </c>
      <c r="B383" s="55">
        <v>48</v>
      </c>
    </row>
    <row r="384" spans="1:2" ht="24.95" customHeight="1">
      <c r="A384" s="75" t="s">
        <v>577</v>
      </c>
      <c r="B384" s="55">
        <f>SUM(B385,B390,B397,B403,B409,B413,B417,B421,B427,B434)</f>
        <v>34740</v>
      </c>
    </row>
    <row r="385" spans="1:2" ht="24.95" customHeight="1">
      <c r="A385" s="75" t="s">
        <v>578</v>
      </c>
      <c r="B385" s="55">
        <f>SUM(B386:B389)</f>
        <v>617</v>
      </c>
    </row>
    <row r="386" spans="1:2" ht="24.95" customHeight="1">
      <c r="A386" s="54" t="s">
        <v>350</v>
      </c>
      <c r="B386" s="55">
        <v>186</v>
      </c>
    </row>
    <row r="387" spans="1:2" ht="24.95" customHeight="1">
      <c r="A387" s="54" t="s">
        <v>351</v>
      </c>
      <c r="B387" s="55">
        <v>0</v>
      </c>
    </row>
    <row r="388" spans="1:2" ht="24.95" customHeight="1">
      <c r="A388" s="54" t="s">
        <v>352</v>
      </c>
      <c r="B388" s="55">
        <v>191</v>
      </c>
    </row>
    <row r="389" spans="1:2" ht="24.95" customHeight="1">
      <c r="A389" s="54" t="s">
        <v>579</v>
      </c>
      <c r="B389" s="55">
        <v>240</v>
      </c>
    </row>
    <row r="390" spans="1:2" ht="24.95" customHeight="1">
      <c r="A390" s="75" t="s">
        <v>580</v>
      </c>
      <c r="B390" s="55">
        <f>SUM(B391:B396)</f>
        <v>30802</v>
      </c>
    </row>
    <row r="391" spans="1:2" ht="24.95" customHeight="1">
      <c r="A391" s="54" t="s">
        <v>581</v>
      </c>
      <c r="B391" s="55">
        <v>964</v>
      </c>
    </row>
    <row r="392" spans="1:2" ht="24.95" customHeight="1">
      <c r="A392" s="54" t="s">
        <v>582</v>
      </c>
      <c r="B392" s="55">
        <v>15467</v>
      </c>
    </row>
    <row r="393" spans="1:2" ht="24.95" customHeight="1">
      <c r="A393" s="54" t="s">
        <v>583</v>
      </c>
      <c r="B393" s="55">
        <v>9215</v>
      </c>
    </row>
    <row r="394" spans="1:2" ht="24.95" customHeight="1">
      <c r="A394" s="54" t="s">
        <v>584</v>
      </c>
      <c r="B394" s="55">
        <v>3014</v>
      </c>
    </row>
    <row r="395" spans="1:2" ht="24.95" customHeight="1">
      <c r="A395" s="54" t="s">
        <v>585</v>
      </c>
      <c r="B395" s="55">
        <v>0</v>
      </c>
    </row>
    <row r="396" spans="1:2" ht="24.95" customHeight="1">
      <c r="A396" s="54" t="s">
        <v>586</v>
      </c>
      <c r="B396" s="55">
        <v>2142</v>
      </c>
    </row>
    <row r="397" spans="1:2" ht="24.95" customHeight="1">
      <c r="A397" s="75" t="s">
        <v>587</v>
      </c>
      <c r="B397" s="55">
        <f>SUM(B398:B402)</f>
        <v>1183</v>
      </c>
    </row>
    <row r="398" spans="1:2" ht="24.95" customHeight="1">
      <c r="A398" s="54" t="s">
        <v>588</v>
      </c>
      <c r="B398" s="55">
        <v>0</v>
      </c>
    </row>
    <row r="399" spans="1:2" ht="24.95" customHeight="1">
      <c r="A399" s="54" t="s">
        <v>589</v>
      </c>
      <c r="B399" s="55">
        <v>1183</v>
      </c>
    </row>
    <row r="400" spans="1:2" ht="24.95" customHeight="1">
      <c r="A400" s="54" t="s">
        <v>590</v>
      </c>
      <c r="B400" s="55">
        <v>0</v>
      </c>
    </row>
    <row r="401" spans="1:2" ht="24.95" customHeight="1">
      <c r="A401" s="54" t="s">
        <v>591</v>
      </c>
      <c r="B401" s="55">
        <v>0</v>
      </c>
    </row>
    <row r="402" spans="1:2" ht="24.95" customHeight="1">
      <c r="A402" s="54" t="s">
        <v>592</v>
      </c>
      <c r="B402" s="55">
        <v>0</v>
      </c>
    </row>
    <row r="403" spans="1:2" ht="24.95" customHeight="1">
      <c r="A403" s="75" t="s">
        <v>593</v>
      </c>
      <c r="B403" s="55">
        <f>SUM(B404:B408)</f>
        <v>0</v>
      </c>
    </row>
    <row r="404" spans="1:2" ht="24.95" customHeight="1">
      <c r="A404" s="54" t="s">
        <v>594</v>
      </c>
      <c r="B404" s="55">
        <v>0</v>
      </c>
    </row>
    <row r="405" spans="1:2" ht="24.95" customHeight="1">
      <c r="A405" s="54" t="s">
        <v>595</v>
      </c>
      <c r="B405" s="55">
        <v>0</v>
      </c>
    </row>
    <row r="406" spans="1:2" ht="24.95" customHeight="1">
      <c r="A406" s="54" t="s">
        <v>596</v>
      </c>
      <c r="B406" s="55">
        <v>0</v>
      </c>
    </row>
    <row r="407" spans="1:2" ht="24.95" customHeight="1">
      <c r="A407" s="54" t="s">
        <v>597</v>
      </c>
      <c r="B407" s="55">
        <v>0</v>
      </c>
    </row>
    <row r="408" spans="1:2" ht="24.95" customHeight="1">
      <c r="A408" s="54" t="s">
        <v>598</v>
      </c>
      <c r="B408" s="55">
        <v>0</v>
      </c>
    </row>
    <row r="409" spans="1:2" ht="24.95" customHeight="1">
      <c r="A409" s="75" t="s">
        <v>599</v>
      </c>
      <c r="B409" s="55">
        <f>SUM(B410:B412)</f>
        <v>36</v>
      </c>
    </row>
    <row r="410" spans="1:2" ht="24.95" customHeight="1">
      <c r="A410" s="54" t="s">
        <v>600</v>
      </c>
      <c r="B410" s="55">
        <v>36</v>
      </c>
    </row>
    <row r="411" spans="1:2" ht="24.95" customHeight="1">
      <c r="A411" s="54" t="s">
        <v>601</v>
      </c>
      <c r="B411" s="55">
        <v>0</v>
      </c>
    </row>
    <row r="412" spans="1:2" ht="24.95" customHeight="1">
      <c r="A412" s="54" t="s">
        <v>602</v>
      </c>
      <c r="B412" s="55">
        <v>0</v>
      </c>
    </row>
    <row r="413" spans="1:2" ht="24.95" customHeight="1">
      <c r="A413" s="75" t="s">
        <v>603</v>
      </c>
      <c r="B413" s="55">
        <f>SUM(B414:B416)</f>
        <v>0</v>
      </c>
    </row>
    <row r="414" spans="1:2" ht="24.95" customHeight="1">
      <c r="A414" s="54" t="s">
        <v>604</v>
      </c>
      <c r="B414" s="55">
        <v>0</v>
      </c>
    </row>
    <row r="415" spans="1:2" ht="24.95" customHeight="1">
      <c r="A415" s="54" t="s">
        <v>605</v>
      </c>
      <c r="B415" s="55">
        <v>0</v>
      </c>
    </row>
    <row r="416" spans="1:2" ht="24.95" customHeight="1">
      <c r="A416" s="54" t="s">
        <v>606</v>
      </c>
      <c r="B416" s="55">
        <v>0</v>
      </c>
    </row>
    <row r="417" spans="1:2" ht="24.95" customHeight="1">
      <c r="A417" s="75" t="s">
        <v>607</v>
      </c>
      <c r="B417" s="55">
        <f>SUM(B418:B420)</f>
        <v>322</v>
      </c>
    </row>
    <row r="418" spans="1:2" ht="24.95" customHeight="1">
      <c r="A418" s="54" t="s">
        <v>608</v>
      </c>
      <c r="B418" s="55">
        <v>322</v>
      </c>
    </row>
    <row r="419" spans="1:2" ht="24.95" customHeight="1">
      <c r="A419" s="54" t="s">
        <v>609</v>
      </c>
      <c r="B419" s="55">
        <v>0</v>
      </c>
    </row>
    <row r="420" spans="1:2" ht="24.95" customHeight="1">
      <c r="A420" s="54" t="s">
        <v>610</v>
      </c>
      <c r="B420" s="55">
        <v>0</v>
      </c>
    </row>
    <row r="421" spans="1:2" ht="24.95" customHeight="1">
      <c r="A421" s="75" t="s">
        <v>611</v>
      </c>
      <c r="B421" s="55">
        <f>SUM(B422:B426)</f>
        <v>642</v>
      </c>
    </row>
    <row r="422" spans="1:2" ht="24.95" customHeight="1">
      <c r="A422" s="54" t="s">
        <v>612</v>
      </c>
      <c r="B422" s="55">
        <v>469</v>
      </c>
    </row>
    <row r="423" spans="1:2" ht="24.95" customHeight="1">
      <c r="A423" s="54" t="s">
        <v>613</v>
      </c>
      <c r="B423" s="55">
        <v>173</v>
      </c>
    </row>
    <row r="424" spans="1:2" ht="24.95" customHeight="1">
      <c r="A424" s="54" t="s">
        <v>614</v>
      </c>
      <c r="B424" s="55">
        <v>0</v>
      </c>
    </row>
    <row r="425" spans="1:2" ht="24.95" customHeight="1">
      <c r="A425" s="54" t="s">
        <v>615</v>
      </c>
      <c r="B425" s="55">
        <v>0</v>
      </c>
    </row>
    <row r="426" spans="1:2" ht="24.95" customHeight="1">
      <c r="A426" s="54" t="s">
        <v>616</v>
      </c>
      <c r="B426" s="55">
        <v>0</v>
      </c>
    </row>
    <row r="427" spans="1:2" ht="24.95" customHeight="1">
      <c r="A427" s="75" t="s">
        <v>617</v>
      </c>
      <c r="B427" s="55">
        <f>SUM(B428:B433)</f>
        <v>1138</v>
      </c>
    </row>
    <row r="428" spans="1:2" ht="24.95" customHeight="1">
      <c r="A428" s="54" t="s">
        <v>618</v>
      </c>
      <c r="B428" s="55">
        <v>0</v>
      </c>
    </row>
    <row r="429" spans="1:2" ht="24.95" customHeight="1">
      <c r="A429" s="54" t="s">
        <v>619</v>
      </c>
      <c r="B429" s="55">
        <v>0</v>
      </c>
    </row>
    <row r="430" spans="1:2" ht="24.95" customHeight="1">
      <c r="A430" s="54" t="s">
        <v>620</v>
      </c>
      <c r="B430" s="55">
        <v>0</v>
      </c>
    </row>
    <row r="431" spans="1:2" ht="24.95" customHeight="1">
      <c r="A431" s="54" t="s">
        <v>621</v>
      </c>
      <c r="B431" s="55">
        <v>0</v>
      </c>
    </row>
    <row r="432" spans="1:2" ht="24.95" customHeight="1">
      <c r="A432" s="54" t="s">
        <v>622</v>
      </c>
      <c r="B432" s="55">
        <v>0</v>
      </c>
    </row>
    <row r="433" spans="1:2" ht="24.95" customHeight="1">
      <c r="A433" s="54" t="s">
        <v>623</v>
      </c>
      <c r="B433" s="55">
        <v>1138</v>
      </c>
    </row>
    <row r="434" spans="1:2" ht="24.95" customHeight="1">
      <c r="A434" s="75" t="s">
        <v>624</v>
      </c>
      <c r="B434" s="55">
        <f>B435</f>
        <v>0</v>
      </c>
    </row>
    <row r="435" spans="1:2" ht="24.95" customHeight="1">
      <c r="A435" s="54" t="s">
        <v>625</v>
      </c>
      <c r="B435" s="55">
        <v>0</v>
      </c>
    </row>
    <row r="436" spans="1:2" ht="24.95" customHeight="1">
      <c r="A436" s="75" t="s">
        <v>219</v>
      </c>
      <c r="B436" s="55">
        <f>SUM(B437,B442,B451,B457,B462,B467,B472,B479,B483,B487)</f>
        <v>167</v>
      </c>
    </row>
    <row r="437" spans="1:2" ht="24.95" customHeight="1">
      <c r="A437" s="75" t="s">
        <v>626</v>
      </c>
      <c r="B437" s="55">
        <f>SUM(B438:B441)</f>
        <v>20</v>
      </c>
    </row>
    <row r="438" spans="1:2" ht="24.95" customHeight="1">
      <c r="A438" s="54" t="s">
        <v>350</v>
      </c>
      <c r="B438" s="55">
        <v>20</v>
      </c>
    </row>
    <row r="439" spans="1:2" ht="24.95" customHeight="1">
      <c r="A439" s="54" t="s">
        <v>351</v>
      </c>
      <c r="B439" s="55">
        <v>0</v>
      </c>
    </row>
    <row r="440" spans="1:2" ht="24.95" customHeight="1">
      <c r="A440" s="54" t="s">
        <v>352</v>
      </c>
      <c r="B440" s="55">
        <v>0</v>
      </c>
    </row>
    <row r="441" spans="1:2" ht="24.95" customHeight="1">
      <c r="A441" s="54" t="s">
        <v>627</v>
      </c>
      <c r="B441" s="55">
        <v>0</v>
      </c>
    </row>
    <row r="442" spans="1:2" ht="24.95" customHeight="1">
      <c r="A442" s="75" t="s">
        <v>628</v>
      </c>
      <c r="B442" s="55">
        <f>SUM(B443:B450)</f>
        <v>0</v>
      </c>
    </row>
    <row r="443" spans="1:2" ht="24.95" customHeight="1">
      <c r="A443" s="54" t="s">
        <v>629</v>
      </c>
      <c r="B443" s="55">
        <v>0</v>
      </c>
    </row>
    <row r="444" spans="1:2" ht="24.95" customHeight="1">
      <c r="A444" s="54" t="s">
        <v>630</v>
      </c>
      <c r="B444" s="55">
        <v>0</v>
      </c>
    </row>
    <row r="445" spans="1:2" ht="24.95" customHeight="1">
      <c r="A445" s="54" t="s">
        <v>631</v>
      </c>
      <c r="B445" s="55">
        <v>0</v>
      </c>
    </row>
    <row r="446" spans="1:2" ht="24.95" customHeight="1">
      <c r="A446" s="54" t="s">
        <v>632</v>
      </c>
      <c r="B446" s="55">
        <v>0</v>
      </c>
    </row>
    <row r="447" spans="1:2" ht="24.95" customHeight="1">
      <c r="A447" s="54" t="s">
        <v>633</v>
      </c>
      <c r="B447" s="55">
        <v>0</v>
      </c>
    </row>
    <row r="448" spans="1:2" ht="24.95" customHeight="1">
      <c r="A448" s="54" t="s">
        <v>634</v>
      </c>
      <c r="B448" s="55">
        <v>0</v>
      </c>
    </row>
    <row r="449" spans="1:2" ht="24.95" customHeight="1">
      <c r="A449" s="54" t="s">
        <v>635</v>
      </c>
      <c r="B449" s="55">
        <v>0</v>
      </c>
    </row>
    <row r="450" spans="1:2" ht="24.95" customHeight="1">
      <c r="A450" s="54" t="s">
        <v>636</v>
      </c>
      <c r="B450" s="55">
        <v>0</v>
      </c>
    </row>
    <row r="451" spans="1:2" ht="24.95" customHeight="1">
      <c r="A451" s="75" t="s">
        <v>637</v>
      </c>
      <c r="B451" s="55">
        <f>SUM(B452:B456)</f>
        <v>0</v>
      </c>
    </row>
    <row r="452" spans="1:2" ht="24.95" customHeight="1">
      <c r="A452" s="54" t="s">
        <v>629</v>
      </c>
      <c r="B452" s="55">
        <v>0</v>
      </c>
    </row>
    <row r="453" spans="1:2" ht="24.95" customHeight="1">
      <c r="A453" s="54" t="s">
        <v>638</v>
      </c>
      <c r="B453" s="55">
        <v>0</v>
      </c>
    </row>
    <row r="454" spans="1:2" ht="24.95" customHeight="1">
      <c r="A454" s="54" t="s">
        <v>639</v>
      </c>
      <c r="B454" s="55">
        <v>0</v>
      </c>
    </row>
    <row r="455" spans="1:2" ht="24.95" customHeight="1">
      <c r="A455" s="54" t="s">
        <v>640</v>
      </c>
      <c r="B455" s="55">
        <v>0</v>
      </c>
    </row>
    <row r="456" spans="1:2" ht="24.95" customHeight="1">
      <c r="A456" s="54" t="s">
        <v>641</v>
      </c>
      <c r="B456" s="55">
        <v>0</v>
      </c>
    </row>
    <row r="457" spans="1:2" ht="24.95" customHeight="1">
      <c r="A457" s="75" t="s">
        <v>642</v>
      </c>
      <c r="B457" s="55">
        <f>SUM(B458:B461)</f>
        <v>83</v>
      </c>
    </row>
    <row r="458" spans="1:2" ht="24.95" customHeight="1">
      <c r="A458" s="54" t="s">
        <v>629</v>
      </c>
      <c r="B458" s="55">
        <v>0</v>
      </c>
    </row>
    <row r="459" spans="1:2" ht="24.95" customHeight="1">
      <c r="A459" s="54" t="s">
        <v>643</v>
      </c>
      <c r="B459" s="55">
        <v>0</v>
      </c>
    </row>
    <row r="460" spans="1:2" ht="24.95" customHeight="1">
      <c r="A460" s="54" t="s">
        <v>644</v>
      </c>
      <c r="B460" s="55">
        <v>0</v>
      </c>
    </row>
    <row r="461" spans="1:2" ht="24.95" customHeight="1">
      <c r="A461" s="54" t="s">
        <v>645</v>
      </c>
      <c r="B461" s="55">
        <v>83</v>
      </c>
    </row>
    <row r="462" spans="1:2" ht="24.95" customHeight="1">
      <c r="A462" s="75" t="s">
        <v>646</v>
      </c>
      <c r="B462" s="55">
        <f>SUM(B463:B466)</f>
        <v>0</v>
      </c>
    </row>
    <row r="463" spans="1:2" ht="24.95" customHeight="1">
      <c r="A463" s="54" t="s">
        <v>629</v>
      </c>
      <c r="B463" s="55">
        <v>0</v>
      </c>
    </row>
    <row r="464" spans="1:2" ht="24.95" customHeight="1">
      <c r="A464" s="54" t="s">
        <v>647</v>
      </c>
      <c r="B464" s="55">
        <v>0</v>
      </c>
    </row>
    <row r="465" spans="1:2" ht="24.95" customHeight="1">
      <c r="A465" s="54" t="s">
        <v>648</v>
      </c>
      <c r="B465" s="55">
        <v>0</v>
      </c>
    </row>
    <row r="466" spans="1:2" ht="24.95" customHeight="1">
      <c r="A466" s="54" t="s">
        <v>649</v>
      </c>
      <c r="B466" s="55">
        <v>0</v>
      </c>
    </row>
    <row r="467" spans="1:2" ht="24.95" customHeight="1">
      <c r="A467" s="75" t="s">
        <v>650</v>
      </c>
      <c r="B467" s="55">
        <f>SUM(B468:B471)</f>
        <v>0</v>
      </c>
    </row>
    <row r="468" spans="1:2" ht="24.95" customHeight="1">
      <c r="A468" s="54" t="s">
        <v>651</v>
      </c>
      <c r="B468" s="55">
        <v>0</v>
      </c>
    </row>
    <row r="469" spans="1:2" ht="24.95" customHeight="1">
      <c r="A469" s="54" t="s">
        <v>652</v>
      </c>
      <c r="B469" s="55">
        <v>0</v>
      </c>
    </row>
    <row r="470" spans="1:2" ht="24.95" customHeight="1">
      <c r="A470" s="54" t="s">
        <v>653</v>
      </c>
      <c r="B470" s="55">
        <v>0</v>
      </c>
    </row>
    <row r="471" spans="1:2" ht="24.95" customHeight="1">
      <c r="A471" s="54" t="s">
        <v>654</v>
      </c>
      <c r="B471" s="55">
        <v>0</v>
      </c>
    </row>
    <row r="472" spans="1:2" ht="24.95" customHeight="1">
      <c r="A472" s="75" t="s">
        <v>655</v>
      </c>
      <c r="B472" s="55">
        <f>SUM(B473:B478)</f>
        <v>62</v>
      </c>
    </row>
    <row r="473" spans="1:2" ht="24.95" customHeight="1">
      <c r="A473" s="54" t="s">
        <v>629</v>
      </c>
      <c r="B473" s="55">
        <v>52</v>
      </c>
    </row>
    <row r="474" spans="1:2" ht="24.95" customHeight="1">
      <c r="A474" s="54" t="s">
        <v>656</v>
      </c>
      <c r="B474" s="55">
        <v>10</v>
      </c>
    </row>
    <row r="475" spans="1:2" ht="24.95" customHeight="1">
      <c r="A475" s="54" t="s">
        <v>657</v>
      </c>
      <c r="B475" s="55">
        <v>0</v>
      </c>
    </row>
    <row r="476" spans="1:2" ht="24.95" customHeight="1">
      <c r="A476" s="54" t="s">
        <v>658</v>
      </c>
      <c r="B476" s="55">
        <v>0</v>
      </c>
    </row>
    <row r="477" spans="1:2" ht="24.95" customHeight="1">
      <c r="A477" s="54" t="s">
        <v>659</v>
      </c>
      <c r="B477" s="55">
        <v>0</v>
      </c>
    </row>
    <row r="478" spans="1:2" ht="24.95" customHeight="1">
      <c r="A478" s="54" t="s">
        <v>660</v>
      </c>
      <c r="B478" s="55">
        <v>0</v>
      </c>
    </row>
    <row r="479" spans="1:2" ht="24.95" customHeight="1">
      <c r="A479" s="75" t="s">
        <v>661</v>
      </c>
      <c r="B479" s="55">
        <f>SUM(B480:B482)</f>
        <v>2</v>
      </c>
    </row>
    <row r="480" spans="1:2" ht="24.95" customHeight="1">
      <c r="A480" s="54" t="s">
        <v>662</v>
      </c>
      <c r="B480" s="55">
        <v>0</v>
      </c>
    </row>
    <row r="481" spans="1:2" ht="24.95" customHeight="1">
      <c r="A481" s="54" t="s">
        <v>663</v>
      </c>
      <c r="B481" s="55">
        <v>0</v>
      </c>
    </row>
    <row r="482" spans="1:2" ht="24.95" customHeight="1">
      <c r="A482" s="54" t="s">
        <v>664</v>
      </c>
      <c r="B482" s="55">
        <v>2</v>
      </c>
    </row>
    <row r="483" spans="1:2" ht="24.95" customHeight="1">
      <c r="A483" s="75" t="s">
        <v>665</v>
      </c>
      <c r="B483" s="55">
        <f>SUM(B484:B486)</f>
        <v>0</v>
      </c>
    </row>
    <row r="484" spans="1:2" ht="24.95" customHeight="1">
      <c r="A484" s="54" t="s">
        <v>666</v>
      </c>
      <c r="B484" s="55">
        <v>0</v>
      </c>
    </row>
    <row r="485" spans="1:2" ht="24.95" customHeight="1">
      <c r="A485" s="54" t="s">
        <v>667</v>
      </c>
      <c r="B485" s="55">
        <v>0</v>
      </c>
    </row>
    <row r="486" spans="1:2" ht="24.95" customHeight="1">
      <c r="A486" s="54" t="s">
        <v>668</v>
      </c>
      <c r="B486" s="55">
        <v>0</v>
      </c>
    </row>
    <row r="487" spans="1:2" ht="24.95" customHeight="1">
      <c r="A487" s="75" t="s">
        <v>669</v>
      </c>
      <c r="B487" s="55">
        <f>SUM(B488:B491)</f>
        <v>0</v>
      </c>
    </row>
    <row r="488" spans="1:2" ht="24.95" customHeight="1">
      <c r="A488" s="54" t="s">
        <v>670</v>
      </c>
      <c r="B488" s="55">
        <v>0</v>
      </c>
    </row>
    <row r="489" spans="1:2" ht="24.95" customHeight="1">
      <c r="A489" s="54" t="s">
        <v>671</v>
      </c>
      <c r="B489" s="55">
        <v>0</v>
      </c>
    </row>
    <row r="490" spans="1:2" ht="24.95" customHeight="1">
      <c r="A490" s="54" t="s">
        <v>672</v>
      </c>
      <c r="B490" s="55">
        <v>0</v>
      </c>
    </row>
    <row r="491" spans="1:2" ht="24.95" customHeight="1">
      <c r="A491" s="54" t="s">
        <v>673</v>
      </c>
      <c r="B491" s="55">
        <v>0</v>
      </c>
    </row>
    <row r="492" spans="1:2" ht="24.95" customHeight="1">
      <c r="A492" s="75" t="s">
        <v>220</v>
      </c>
      <c r="B492" s="55">
        <f>SUM(B493,B509,B517,B528,B537,B545)</f>
        <v>1967</v>
      </c>
    </row>
    <row r="493" spans="1:2" ht="24.95" customHeight="1">
      <c r="A493" s="75" t="s">
        <v>674</v>
      </c>
      <c r="B493" s="55">
        <f>SUM(B494:B508)</f>
        <v>450</v>
      </c>
    </row>
    <row r="494" spans="1:2" ht="24.95" customHeight="1">
      <c r="A494" s="54" t="s">
        <v>350</v>
      </c>
      <c r="B494" s="55">
        <v>275</v>
      </c>
    </row>
    <row r="495" spans="1:2" ht="24.95" customHeight="1">
      <c r="A495" s="54" t="s">
        <v>351</v>
      </c>
      <c r="B495" s="55">
        <v>0</v>
      </c>
    </row>
    <row r="496" spans="1:2" ht="24.95" customHeight="1">
      <c r="A496" s="54" t="s">
        <v>352</v>
      </c>
      <c r="B496" s="55">
        <v>0</v>
      </c>
    </row>
    <row r="497" spans="1:2" ht="24.95" customHeight="1">
      <c r="A497" s="54" t="s">
        <v>675</v>
      </c>
      <c r="B497" s="55">
        <v>0</v>
      </c>
    </row>
    <row r="498" spans="1:2" ht="24.95" customHeight="1">
      <c r="A498" s="54" t="s">
        <v>676</v>
      </c>
      <c r="B498" s="55">
        <v>0</v>
      </c>
    </row>
    <row r="499" spans="1:2" ht="24.95" customHeight="1">
      <c r="A499" s="54" t="s">
        <v>677</v>
      </c>
      <c r="B499" s="55">
        <v>0</v>
      </c>
    </row>
    <row r="500" spans="1:2" ht="24.95" customHeight="1">
      <c r="A500" s="54" t="s">
        <v>678</v>
      </c>
      <c r="B500" s="55">
        <v>0</v>
      </c>
    </row>
    <row r="501" spans="1:2" ht="24.95" customHeight="1">
      <c r="A501" s="54" t="s">
        <v>679</v>
      </c>
      <c r="B501" s="55">
        <v>0</v>
      </c>
    </row>
    <row r="502" spans="1:2" ht="24.95" customHeight="1">
      <c r="A502" s="54" t="s">
        <v>680</v>
      </c>
      <c r="B502" s="55">
        <v>14</v>
      </c>
    </row>
    <row r="503" spans="1:2" ht="24.95" customHeight="1">
      <c r="A503" s="54" t="s">
        <v>681</v>
      </c>
      <c r="B503" s="55">
        <v>0</v>
      </c>
    </row>
    <row r="504" spans="1:2" ht="24.95" customHeight="1">
      <c r="A504" s="54" t="s">
        <v>682</v>
      </c>
      <c r="B504" s="55">
        <v>0</v>
      </c>
    </row>
    <row r="505" spans="1:2" ht="24.95" customHeight="1">
      <c r="A505" s="54" t="s">
        <v>683</v>
      </c>
      <c r="B505" s="55">
        <v>0</v>
      </c>
    </row>
    <row r="506" spans="1:2" ht="24.95" customHeight="1">
      <c r="A506" s="54" t="s">
        <v>684</v>
      </c>
      <c r="B506" s="55">
        <v>0</v>
      </c>
    </row>
    <row r="507" spans="1:2" ht="24.95" customHeight="1">
      <c r="A507" s="54" t="s">
        <v>685</v>
      </c>
      <c r="B507" s="55">
        <v>0</v>
      </c>
    </row>
    <row r="508" spans="1:2" ht="24.95" customHeight="1">
      <c r="A508" s="54" t="s">
        <v>686</v>
      </c>
      <c r="B508" s="55">
        <v>161</v>
      </c>
    </row>
    <row r="509" spans="1:2" ht="24.95" customHeight="1">
      <c r="A509" s="75" t="s">
        <v>687</v>
      </c>
      <c r="B509" s="55">
        <f>SUM(B510:B516)</f>
        <v>1</v>
      </c>
    </row>
    <row r="510" spans="1:2" ht="24.95" customHeight="1">
      <c r="A510" s="54" t="s">
        <v>350</v>
      </c>
      <c r="B510" s="55">
        <v>0</v>
      </c>
    </row>
    <row r="511" spans="1:2" ht="24.95" customHeight="1">
      <c r="A511" s="54" t="s">
        <v>351</v>
      </c>
      <c r="B511" s="55">
        <v>0</v>
      </c>
    </row>
    <row r="512" spans="1:2" ht="24.95" customHeight="1">
      <c r="A512" s="54" t="s">
        <v>352</v>
      </c>
      <c r="B512" s="55">
        <v>0</v>
      </c>
    </row>
    <row r="513" spans="1:2" ht="24.95" customHeight="1">
      <c r="A513" s="54" t="s">
        <v>688</v>
      </c>
      <c r="B513" s="55">
        <v>1</v>
      </c>
    </row>
    <row r="514" spans="1:2" ht="24.95" customHeight="1">
      <c r="A514" s="54" t="s">
        <v>689</v>
      </c>
      <c r="B514" s="55">
        <v>0</v>
      </c>
    </row>
    <row r="515" spans="1:2" ht="24.95" customHeight="1">
      <c r="A515" s="54" t="s">
        <v>690</v>
      </c>
      <c r="B515" s="55">
        <v>0</v>
      </c>
    </row>
    <row r="516" spans="1:2" ht="24.95" customHeight="1">
      <c r="A516" s="54" t="s">
        <v>691</v>
      </c>
      <c r="B516" s="55">
        <v>0</v>
      </c>
    </row>
    <row r="517" spans="1:2" ht="24.95" customHeight="1">
      <c r="A517" s="75" t="s">
        <v>692</v>
      </c>
      <c r="B517" s="55">
        <f>SUM(B518:B527)</f>
        <v>365</v>
      </c>
    </row>
    <row r="518" spans="1:2" ht="24.95" customHeight="1">
      <c r="A518" s="54" t="s">
        <v>350</v>
      </c>
      <c r="B518" s="55">
        <v>0</v>
      </c>
    </row>
    <row r="519" spans="1:2" ht="24.95" customHeight="1">
      <c r="A519" s="54" t="s">
        <v>351</v>
      </c>
      <c r="B519" s="55">
        <v>0</v>
      </c>
    </row>
    <row r="520" spans="1:2" ht="24.95" customHeight="1">
      <c r="A520" s="54" t="s">
        <v>352</v>
      </c>
      <c r="B520" s="55">
        <v>0</v>
      </c>
    </row>
    <row r="521" spans="1:2" ht="24.95" customHeight="1">
      <c r="A521" s="54" t="s">
        <v>693</v>
      </c>
      <c r="B521" s="55">
        <v>0</v>
      </c>
    </row>
    <row r="522" spans="1:2" ht="24.95" customHeight="1">
      <c r="A522" s="54" t="s">
        <v>694</v>
      </c>
      <c r="B522" s="55">
        <v>2</v>
      </c>
    </row>
    <row r="523" spans="1:2" ht="24.95" customHeight="1">
      <c r="A523" s="54" t="s">
        <v>695</v>
      </c>
      <c r="B523" s="55">
        <v>0</v>
      </c>
    </row>
    <row r="524" spans="1:2" ht="24.95" customHeight="1">
      <c r="A524" s="54" t="s">
        <v>696</v>
      </c>
      <c r="B524" s="55">
        <v>357</v>
      </c>
    </row>
    <row r="525" spans="1:2" ht="24.95" customHeight="1">
      <c r="A525" s="54" t="s">
        <v>697</v>
      </c>
      <c r="B525" s="55">
        <v>6</v>
      </c>
    </row>
    <row r="526" spans="1:2" ht="24.95" customHeight="1">
      <c r="A526" s="54" t="s">
        <v>698</v>
      </c>
      <c r="B526" s="55">
        <v>0</v>
      </c>
    </row>
    <row r="527" spans="1:2" ht="24.95" customHeight="1">
      <c r="A527" s="54" t="s">
        <v>699</v>
      </c>
      <c r="B527" s="55">
        <v>0</v>
      </c>
    </row>
    <row r="528" spans="1:2" ht="24.95" customHeight="1">
      <c r="A528" s="76" t="s">
        <v>700</v>
      </c>
      <c r="B528" s="55">
        <f>SUM(B529:B536)</f>
        <v>153</v>
      </c>
    </row>
    <row r="529" spans="1:2" ht="24.95" customHeight="1">
      <c r="A529" s="77" t="s">
        <v>350</v>
      </c>
      <c r="B529" s="55">
        <v>0</v>
      </c>
    </row>
    <row r="530" spans="1:2" ht="24.95" customHeight="1">
      <c r="A530" s="77" t="s">
        <v>351</v>
      </c>
      <c r="B530" s="55">
        <v>0</v>
      </c>
    </row>
    <row r="531" spans="1:2" ht="24.95" customHeight="1">
      <c r="A531" s="77" t="s">
        <v>352</v>
      </c>
      <c r="B531" s="55">
        <v>153</v>
      </c>
    </row>
    <row r="532" spans="1:2" ht="24.95" customHeight="1">
      <c r="A532" s="77" t="s">
        <v>701</v>
      </c>
      <c r="B532" s="55">
        <v>0</v>
      </c>
    </row>
    <row r="533" spans="1:2" ht="24.95" customHeight="1">
      <c r="A533" s="77" t="s">
        <v>702</v>
      </c>
      <c r="B533" s="55">
        <v>0</v>
      </c>
    </row>
    <row r="534" spans="1:2" ht="24.95" customHeight="1">
      <c r="A534" s="77" t="s">
        <v>703</v>
      </c>
      <c r="B534" s="55">
        <v>0</v>
      </c>
    </row>
    <row r="535" spans="1:2" ht="24.95" customHeight="1">
      <c r="A535" s="77" t="s">
        <v>704</v>
      </c>
      <c r="B535" s="55">
        <v>0</v>
      </c>
    </row>
    <row r="536" spans="1:2" ht="24.95" customHeight="1">
      <c r="A536" s="77" t="s">
        <v>705</v>
      </c>
      <c r="B536" s="55">
        <v>0</v>
      </c>
    </row>
    <row r="537" spans="1:2" ht="24.95" customHeight="1">
      <c r="A537" s="76" t="s">
        <v>706</v>
      </c>
      <c r="B537" s="55">
        <f>SUM(B538:B544)</f>
        <v>813</v>
      </c>
    </row>
    <row r="538" spans="1:2" ht="24.95" customHeight="1">
      <c r="A538" s="77" t="s">
        <v>350</v>
      </c>
      <c r="B538" s="55">
        <v>0</v>
      </c>
    </row>
    <row r="539" spans="1:2" ht="24.95" customHeight="1">
      <c r="A539" s="77" t="s">
        <v>351</v>
      </c>
      <c r="B539" s="55">
        <v>0</v>
      </c>
    </row>
    <row r="540" spans="1:2" ht="24.95" customHeight="1">
      <c r="A540" s="77" t="s">
        <v>352</v>
      </c>
      <c r="B540" s="55">
        <v>758</v>
      </c>
    </row>
    <row r="541" spans="1:2" ht="24.95" customHeight="1">
      <c r="A541" s="77" t="s">
        <v>707</v>
      </c>
      <c r="B541" s="55">
        <v>0</v>
      </c>
    </row>
    <row r="542" spans="1:2" ht="24.95" customHeight="1">
      <c r="A542" s="77" t="s">
        <v>708</v>
      </c>
      <c r="B542" s="55">
        <v>0</v>
      </c>
    </row>
    <row r="543" spans="1:2" ht="24.95" customHeight="1">
      <c r="A543" s="77" t="s">
        <v>709</v>
      </c>
      <c r="B543" s="55">
        <v>15</v>
      </c>
    </row>
    <row r="544" spans="1:2" ht="24.95" customHeight="1">
      <c r="A544" s="77" t="s">
        <v>710</v>
      </c>
      <c r="B544" s="55">
        <v>40</v>
      </c>
    </row>
    <row r="545" spans="1:2" ht="24.95" customHeight="1">
      <c r="A545" s="75" t="s">
        <v>711</v>
      </c>
      <c r="B545" s="55">
        <f>SUM(B546:B548)</f>
        <v>185</v>
      </c>
    </row>
    <row r="546" spans="1:2" ht="24.95" customHeight="1">
      <c r="A546" s="54" t="s">
        <v>712</v>
      </c>
      <c r="B546" s="55">
        <v>0</v>
      </c>
    </row>
    <row r="547" spans="1:2" ht="24.95" customHeight="1">
      <c r="A547" s="54" t="s">
        <v>713</v>
      </c>
      <c r="B547" s="55">
        <v>10</v>
      </c>
    </row>
    <row r="548" spans="1:2" ht="24.95" customHeight="1">
      <c r="A548" s="54" t="s">
        <v>714</v>
      </c>
      <c r="B548" s="55">
        <v>175</v>
      </c>
    </row>
    <row r="549" spans="1:2" ht="24.95" customHeight="1">
      <c r="A549" s="75" t="s">
        <v>221</v>
      </c>
      <c r="B549" s="55">
        <f>SUM(B550,B569,B577,B579,B588,B592,B602,B610,B617,B625,B634,B639,B642,B645,B648,B651,B654,B658,B662,B670,B673)</f>
        <v>46412</v>
      </c>
    </row>
    <row r="550" spans="1:2" ht="24.95" customHeight="1">
      <c r="A550" s="75" t="s">
        <v>715</v>
      </c>
      <c r="B550" s="55">
        <f>SUM(B551:B568)</f>
        <v>1424</v>
      </c>
    </row>
    <row r="551" spans="1:2" ht="24.95" customHeight="1">
      <c r="A551" s="54" t="s">
        <v>350</v>
      </c>
      <c r="B551" s="55">
        <v>407</v>
      </c>
    </row>
    <row r="552" spans="1:2" ht="24.95" customHeight="1">
      <c r="A552" s="54" t="s">
        <v>351</v>
      </c>
      <c r="B552" s="55">
        <v>26</v>
      </c>
    </row>
    <row r="553" spans="1:2" ht="24.95" customHeight="1">
      <c r="A553" s="54" t="s">
        <v>352</v>
      </c>
      <c r="B553" s="55">
        <v>0</v>
      </c>
    </row>
    <row r="554" spans="1:2" ht="24.95" customHeight="1">
      <c r="A554" s="54" t="s">
        <v>716</v>
      </c>
      <c r="B554" s="55">
        <v>0</v>
      </c>
    </row>
    <row r="555" spans="1:2" ht="24.95" customHeight="1">
      <c r="A555" s="54" t="s">
        <v>717</v>
      </c>
      <c r="B555" s="55">
        <v>0</v>
      </c>
    </row>
    <row r="556" spans="1:2" ht="24.95" customHeight="1">
      <c r="A556" s="54" t="s">
        <v>718</v>
      </c>
      <c r="B556" s="55">
        <v>0</v>
      </c>
    </row>
    <row r="557" spans="1:2" ht="24.95" customHeight="1">
      <c r="A557" s="54" t="s">
        <v>719</v>
      </c>
      <c r="B557" s="55">
        <v>0</v>
      </c>
    </row>
    <row r="558" spans="1:2" ht="24.95" customHeight="1">
      <c r="A558" s="54" t="s">
        <v>391</v>
      </c>
      <c r="B558" s="55">
        <v>0</v>
      </c>
    </row>
    <row r="559" spans="1:2" ht="24.95" customHeight="1">
      <c r="A559" s="54" t="s">
        <v>720</v>
      </c>
      <c r="B559" s="55">
        <v>906</v>
      </c>
    </row>
    <row r="560" spans="1:2" ht="24.95" customHeight="1">
      <c r="A560" s="54" t="s">
        <v>721</v>
      </c>
      <c r="B560" s="55">
        <v>0</v>
      </c>
    </row>
    <row r="561" spans="1:2" ht="24.95" customHeight="1">
      <c r="A561" s="54" t="s">
        <v>722</v>
      </c>
      <c r="B561" s="55">
        <v>0</v>
      </c>
    </row>
    <row r="562" spans="1:2" ht="24.95" customHeight="1">
      <c r="A562" s="54" t="s">
        <v>723</v>
      </c>
      <c r="B562" s="55">
        <v>0</v>
      </c>
    </row>
    <row r="563" spans="1:2" ht="24.95" customHeight="1">
      <c r="A563" s="54" t="s">
        <v>724</v>
      </c>
      <c r="B563" s="55">
        <v>0</v>
      </c>
    </row>
    <row r="564" spans="1:2" ht="24.95" customHeight="1">
      <c r="A564" s="54" t="s">
        <v>725</v>
      </c>
      <c r="B564" s="55">
        <v>0</v>
      </c>
    </row>
    <row r="565" spans="1:2" ht="24.95" customHeight="1">
      <c r="A565" s="54" t="s">
        <v>726</v>
      </c>
      <c r="B565" s="55">
        <v>0</v>
      </c>
    </row>
    <row r="566" spans="1:2" ht="24.95" customHeight="1">
      <c r="A566" s="54" t="s">
        <v>727</v>
      </c>
      <c r="B566" s="55">
        <v>0</v>
      </c>
    </row>
    <row r="567" spans="1:2" ht="24.95" customHeight="1">
      <c r="A567" s="54" t="s">
        <v>359</v>
      </c>
      <c r="B567" s="55">
        <v>0</v>
      </c>
    </row>
    <row r="568" spans="1:2" ht="24.95" customHeight="1">
      <c r="A568" s="54" t="s">
        <v>728</v>
      </c>
      <c r="B568" s="55">
        <v>85</v>
      </c>
    </row>
    <row r="569" spans="1:2" ht="24.95" customHeight="1">
      <c r="A569" s="75" t="s">
        <v>729</v>
      </c>
      <c r="B569" s="55">
        <f>SUM(B570:B576)</f>
        <v>1772</v>
      </c>
    </row>
    <row r="570" spans="1:2" ht="24.95" customHeight="1">
      <c r="A570" s="54" t="s">
        <v>350</v>
      </c>
      <c r="B570" s="55">
        <v>4</v>
      </c>
    </row>
    <row r="571" spans="1:2" ht="24.95" customHeight="1">
      <c r="A571" s="54" t="s">
        <v>351</v>
      </c>
      <c r="B571" s="55">
        <v>0</v>
      </c>
    </row>
    <row r="572" spans="1:2" ht="24.95" customHeight="1">
      <c r="A572" s="54" t="s">
        <v>352</v>
      </c>
      <c r="B572" s="55">
        <v>471</v>
      </c>
    </row>
    <row r="573" spans="1:2" ht="24.95" customHeight="1">
      <c r="A573" s="54" t="s">
        <v>730</v>
      </c>
      <c r="B573" s="55">
        <v>0</v>
      </c>
    </row>
    <row r="574" spans="1:2" ht="24.95" customHeight="1">
      <c r="A574" s="54" t="s">
        <v>731</v>
      </c>
      <c r="B574" s="55">
        <v>0</v>
      </c>
    </row>
    <row r="575" spans="1:2" ht="24.95" customHeight="1">
      <c r="A575" s="54" t="s">
        <v>732</v>
      </c>
      <c r="B575" s="55">
        <v>252</v>
      </c>
    </row>
    <row r="576" spans="1:2" ht="24.95" customHeight="1">
      <c r="A576" s="54" t="s">
        <v>733</v>
      </c>
      <c r="B576" s="55">
        <v>1045</v>
      </c>
    </row>
    <row r="577" spans="1:2" ht="24.95" customHeight="1">
      <c r="A577" s="75" t="s">
        <v>112</v>
      </c>
      <c r="B577" s="55">
        <f>B578</f>
        <v>0</v>
      </c>
    </row>
    <row r="578" spans="1:2" ht="24.95" customHeight="1">
      <c r="A578" s="54" t="s">
        <v>734</v>
      </c>
      <c r="B578" s="55">
        <v>0</v>
      </c>
    </row>
    <row r="579" spans="1:2" ht="24.95" customHeight="1">
      <c r="A579" s="75" t="s">
        <v>735</v>
      </c>
      <c r="B579" s="55">
        <f>SUM(B580:B587)</f>
        <v>26693</v>
      </c>
    </row>
    <row r="580" spans="1:2" ht="24.95" customHeight="1">
      <c r="A580" s="54" t="s">
        <v>736</v>
      </c>
      <c r="B580" s="55">
        <v>1131</v>
      </c>
    </row>
    <row r="581" spans="1:2" ht="24.95" customHeight="1">
      <c r="A581" s="54" t="s">
        <v>737</v>
      </c>
      <c r="B581" s="55">
        <v>1175</v>
      </c>
    </row>
    <row r="582" spans="1:2" ht="24.95" customHeight="1">
      <c r="A582" s="54" t="s">
        <v>738</v>
      </c>
      <c r="B582" s="55">
        <v>1</v>
      </c>
    </row>
    <row r="583" spans="1:2" ht="24.95" customHeight="1">
      <c r="A583" s="54" t="s">
        <v>739</v>
      </c>
      <c r="B583" s="55">
        <v>7407</v>
      </c>
    </row>
    <row r="584" spans="1:2" ht="24.95" customHeight="1">
      <c r="A584" s="54" t="s">
        <v>740</v>
      </c>
      <c r="B584" s="55">
        <v>3664</v>
      </c>
    </row>
    <row r="585" spans="1:2" ht="24.95" customHeight="1">
      <c r="A585" s="54" t="s">
        <v>741</v>
      </c>
      <c r="B585" s="55">
        <v>13315</v>
      </c>
    </row>
    <row r="586" spans="1:2" ht="24.95" customHeight="1">
      <c r="A586" s="54" t="s">
        <v>742</v>
      </c>
      <c r="B586" s="55">
        <v>0</v>
      </c>
    </row>
    <row r="587" spans="1:2" ht="24.95" customHeight="1">
      <c r="A587" s="54" t="s">
        <v>743</v>
      </c>
      <c r="B587" s="55">
        <v>0</v>
      </c>
    </row>
    <row r="588" spans="1:2" ht="24.95" customHeight="1">
      <c r="A588" s="75" t="s">
        <v>744</v>
      </c>
      <c r="B588" s="55">
        <f>SUM(B589:B591)</f>
        <v>0</v>
      </c>
    </row>
    <row r="589" spans="1:2" ht="24.95" customHeight="1">
      <c r="A589" s="54" t="s">
        <v>745</v>
      </c>
      <c r="B589" s="55">
        <v>0</v>
      </c>
    </row>
    <row r="590" spans="1:2" ht="24.95" customHeight="1">
      <c r="A590" s="54" t="s">
        <v>746</v>
      </c>
      <c r="B590" s="55">
        <v>0</v>
      </c>
    </row>
    <row r="591" spans="1:2" ht="24.95" customHeight="1">
      <c r="A591" s="54" t="s">
        <v>747</v>
      </c>
      <c r="B591" s="55">
        <v>0</v>
      </c>
    </row>
    <row r="592" spans="1:2" ht="24.95" customHeight="1">
      <c r="A592" s="75" t="s">
        <v>748</v>
      </c>
      <c r="B592" s="55">
        <f>SUM(B593:B601)</f>
        <v>1339</v>
      </c>
    </row>
    <row r="593" spans="1:2" ht="24.95" customHeight="1">
      <c r="A593" s="54" t="s">
        <v>749</v>
      </c>
      <c r="B593" s="55">
        <v>6</v>
      </c>
    </row>
    <row r="594" spans="1:2" ht="24.95" customHeight="1">
      <c r="A594" s="54" t="s">
        <v>750</v>
      </c>
      <c r="B594" s="55">
        <v>0</v>
      </c>
    </row>
    <row r="595" spans="1:2" ht="24.95" customHeight="1">
      <c r="A595" s="54" t="s">
        <v>751</v>
      </c>
      <c r="B595" s="55">
        <v>863</v>
      </c>
    </row>
    <row r="596" spans="1:2" ht="24.95" customHeight="1">
      <c r="A596" s="54" t="s">
        <v>752</v>
      </c>
      <c r="B596" s="55">
        <v>454</v>
      </c>
    </row>
    <row r="597" spans="1:2" ht="24.95" customHeight="1">
      <c r="A597" s="54" t="s">
        <v>753</v>
      </c>
      <c r="B597" s="55">
        <v>0</v>
      </c>
    </row>
    <row r="598" spans="1:2" ht="24.95" customHeight="1">
      <c r="A598" s="54" t="s">
        <v>754</v>
      </c>
      <c r="B598" s="55">
        <v>0</v>
      </c>
    </row>
    <row r="599" spans="1:2" ht="24.95" customHeight="1">
      <c r="A599" s="54" t="s">
        <v>755</v>
      </c>
      <c r="B599" s="55">
        <v>0</v>
      </c>
    </row>
    <row r="600" spans="1:2" ht="24.95" customHeight="1">
      <c r="A600" s="54" t="s">
        <v>756</v>
      </c>
      <c r="B600" s="55">
        <v>0</v>
      </c>
    </row>
    <row r="601" spans="1:2" ht="24.95" customHeight="1">
      <c r="A601" s="54" t="s">
        <v>757</v>
      </c>
      <c r="B601" s="55">
        <v>16</v>
      </c>
    </row>
    <row r="602" spans="1:2" ht="24.95" customHeight="1">
      <c r="A602" s="75" t="s">
        <v>758</v>
      </c>
      <c r="B602" s="55">
        <f>SUM(B603:B609)</f>
        <v>2035</v>
      </c>
    </row>
    <row r="603" spans="1:2" ht="24.95" customHeight="1">
      <c r="A603" s="54" t="s">
        <v>759</v>
      </c>
      <c r="B603" s="55">
        <v>553</v>
      </c>
    </row>
    <row r="604" spans="1:2" ht="24.95" customHeight="1">
      <c r="A604" s="54" t="s">
        <v>760</v>
      </c>
      <c r="B604" s="55">
        <v>54</v>
      </c>
    </row>
    <row r="605" spans="1:2" ht="24.95" customHeight="1">
      <c r="A605" s="54" t="s">
        <v>761</v>
      </c>
      <c r="B605" s="55">
        <v>109</v>
      </c>
    </row>
    <row r="606" spans="1:2" ht="24.95" customHeight="1">
      <c r="A606" s="54" t="s">
        <v>762</v>
      </c>
      <c r="B606" s="55">
        <v>0</v>
      </c>
    </row>
    <row r="607" spans="1:2" ht="24.95" customHeight="1">
      <c r="A607" s="54" t="s">
        <v>763</v>
      </c>
      <c r="B607" s="55">
        <v>235</v>
      </c>
    </row>
    <row r="608" spans="1:2" ht="24.95" customHeight="1">
      <c r="A608" s="54" t="s">
        <v>764</v>
      </c>
      <c r="B608" s="55">
        <v>5</v>
      </c>
    </row>
    <row r="609" spans="1:2" ht="24.95" customHeight="1">
      <c r="A609" s="54" t="s">
        <v>765</v>
      </c>
      <c r="B609" s="55">
        <v>1079</v>
      </c>
    </row>
    <row r="610" spans="1:2" ht="24.95" customHeight="1">
      <c r="A610" s="75" t="s">
        <v>766</v>
      </c>
      <c r="B610" s="55">
        <f>SUM(B611:B616)</f>
        <v>425</v>
      </c>
    </row>
    <row r="611" spans="1:2" ht="24.95" customHeight="1">
      <c r="A611" s="54" t="s">
        <v>767</v>
      </c>
      <c r="B611" s="55">
        <v>84</v>
      </c>
    </row>
    <row r="612" spans="1:2" ht="24.95" customHeight="1">
      <c r="A612" s="54" t="s">
        <v>768</v>
      </c>
      <c r="B612" s="55">
        <v>81</v>
      </c>
    </row>
    <row r="613" spans="1:2" ht="24.95" customHeight="1">
      <c r="A613" s="54" t="s">
        <v>769</v>
      </c>
      <c r="B613" s="55">
        <v>27</v>
      </c>
    </row>
    <row r="614" spans="1:2" ht="24.95" customHeight="1">
      <c r="A614" s="54" t="s">
        <v>770</v>
      </c>
      <c r="B614" s="55">
        <v>0</v>
      </c>
    </row>
    <row r="615" spans="1:2" ht="24.95" customHeight="1">
      <c r="A615" s="54" t="s">
        <v>771</v>
      </c>
      <c r="B615" s="55">
        <v>20</v>
      </c>
    </row>
    <row r="616" spans="1:2" ht="24.95" customHeight="1">
      <c r="A616" s="54" t="s">
        <v>772</v>
      </c>
      <c r="B616" s="55">
        <v>213</v>
      </c>
    </row>
    <row r="617" spans="1:2" ht="24.95" customHeight="1">
      <c r="A617" s="75" t="s">
        <v>773</v>
      </c>
      <c r="B617" s="55">
        <f>SUM(B618:B624)</f>
        <v>428</v>
      </c>
    </row>
    <row r="618" spans="1:2" ht="24.95" customHeight="1">
      <c r="A618" s="54" t="s">
        <v>774</v>
      </c>
      <c r="B618" s="55">
        <v>63</v>
      </c>
    </row>
    <row r="619" spans="1:2" ht="24.95" customHeight="1">
      <c r="A619" s="54" t="s">
        <v>775</v>
      </c>
      <c r="B619" s="55">
        <v>200</v>
      </c>
    </row>
    <row r="620" spans="1:2" ht="24.95" customHeight="1">
      <c r="A620" s="54" t="s">
        <v>776</v>
      </c>
      <c r="B620" s="55">
        <v>0</v>
      </c>
    </row>
    <row r="621" spans="1:2" ht="24.95" customHeight="1">
      <c r="A621" s="54" t="s">
        <v>777</v>
      </c>
      <c r="B621" s="55">
        <v>67</v>
      </c>
    </row>
    <row r="622" spans="1:2" ht="24.95" customHeight="1">
      <c r="A622" s="54" t="s">
        <v>778</v>
      </c>
      <c r="B622" s="55">
        <v>37</v>
      </c>
    </row>
    <row r="623" spans="1:2" ht="24.95" customHeight="1">
      <c r="A623" s="54" t="s">
        <v>779</v>
      </c>
      <c r="B623" s="55">
        <v>19</v>
      </c>
    </row>
    <row r="624" spans="1:2" ht="24.95" customHeight="1">
      <c r="A624" s="54" t="s">
        <v>780</v>
      </c>
      <c r="B624" s="55">
        <v>42</v>
      </c>
    </row>
    <row r="625" spans="1:2" ht="24.95" customHeight="1">
      <c r="A625" s="75" t="s">
        <v>781</v>
      </c>
      <c r="B625" s="55">
        <f>SUM(B626:B633)</f>
        <v>667</v>
      </c>
    </row>
    <row r="626" spans="1:2" ht="24.95" customHeight="1">
      <c r="A626" s="54" t="s">
        <v>350</v>
      </c>
      <c r="B626" s="55">
        <v>75</v>
      </c>
    </row>
    <row r="627" spans="1:2" ht="24.95" customHeight="1">
      <c r="A627" s="54" t="s">
        <v>351</v>
      </c>
      <c r="B627" s="55">
        <v>0</v>
      </c>
    </row>
    <row r="628" spans="1:2" ht="24.95" customHeight="1">
      <c r="A628" s="54" t="s">
        <v>352</v>
      </c>
      <c r="B628" s="55">
        <v>0</v>
      </c>
    </row>
    <row r="629" spans="1:2" ht="24.95" customHeight="1">
      <c r="A629" s="54" t="s">
        <v>782</v>
      </c>
      <c r="B629" s="55">
        <v>22</v>
      </c>
    </row>
    <row r="630" spans="1:2" ht="24.95" customHeight="1">
      <c r="A630" s="54" t="s">
        <v>783</v>
      </c>
      <c r="B630" s="55">
        <v>3</v>
      </c>
    </row>
    <row r="631" spans="1:2" ht="24.95" customHeight="1">
      <c r="A631" s="54" t="s">
        <v>784</v>
      </c>
      <c r="B631" s="55">
        <v>0</v>
      </c>
    </row>
    <row r="632" spans="1:2" ht="24.95" customHeight="1">
      <c r="A632" s="54" t="s">
        <v>785</v>
      </c>
      <c r="B632" s="55">
        <v>447</v>
      </c>
    </row>
    <row r="633" spans="1:2" ht="24.95" customHeight="1">
      <c r="A633" s="54" t="s">
        <v>786</v>
      </c>
      <c r="B633" s="55">
        <v>120</v>
      </c>
    </row>
    <row r="634" spans="1:2" ht="24.95" customHeight="1">
      <c r="A634" s="75" t="s">
        <v>787</v>
      </c>
      <c r="B634" s="55">
        <f>SUM(B635:B638)</f>
        <v>0</v>
      </c>
    </row>
    <row r="635" spans="1:2" ht="24.95" customHeight="1">
      <c r="A635" s="54" t="s">
        <v>350</v>
      </c>
      <c r="B635" s="55">
        <v>0</v>
      </c>
    </row>
    <row r="636" spans="1:2" ht="24.95" customHeight="1">
      <c r="A636" s="54" t="s">
        <v>351</v>
      </c>
      <c r="B636" s="55">
        <v>0</v>
      </c>
    </row>
    <row r="637" spans="1:2" ht="24.95" customHeight="1">
      <c r="A637" s="54" t="s">
        <v>352</v>
      </c>
      <c r="B637" s="55">
        <v>0</v>
      </c>
    </row>
    <row r="638" spans="1:2" ht="24.95" customHeight="1">
      <c r="A638" s="54" t="s">
        <v>788</v>
      </c>
      <c r="B638" s="55">
        <v>0</v>
      </c>
    </row>
    <row r="639" spans="1:2" ht="24.95" customHeight="1">
      <c r="A639" s="75" t="s">
        <v>789</v>
      </c>
      <c r="B639" s="55">
        <f>SUM(B640:B641)</f>
        <v>295</v>
      </c>
    </row>
    <row r="640" spans="1:2" ht="24.95" customHeight="1">
      <c r="A640" s="54" t="s">
        <v>790</v>
      </c>
      <c r="B640" s="55">
        <v>21</v>
      </c>
    </row>
    <row r="641" spans="1:2" ht="24.95" customHeight="1">
      <c r="A641" s="54" t="s">
        <v>791</v>
      </c>
      <c r="B641" s="55">
        <v>274</v>
      </c>
    </row>
    <row r="642" spans="1:2" ht="24.95" customHeight="1">
      <c r="A642" s="75" t="s">
        <v>792</v>
      </c>
      <c r="B642" s="55">
        <f>SUM(B643:B644)</f>
        <v>58</v>
      </c>
    </row>
    <row r="643" spans="1:2" ht="24.95" customHeight="1">
      <c r="A643" s="54" t="s">
        <v>793</v>
      </c>
      <c r="B643" s="55">
        <v>10</v>
      </c>
    </row>
    <row r="644" spans="1:2" ht="24.95" customHeight="1">
      <c r="A644" s="54" t="s">
        <v>794</v>
      </c>
      <c r="B644" s="55">
        <v>48</v>
      </c>
    </row>
    <row r="645" spans="1:2" ht="24.95" customHeight="1">
      <c r="A645" s="75" t="s">
        <v>795</v>
      </c>
      <c r="B645" s="55">
        <f>SUM(B646:B647)</f>
        <v>1368</v>
      </c>
    </row>
    <row r="646" spans="1:2" ht="24.95" customHeight="1">
      <c r="A646" s="54" t="s">
        <v>796</v>
      </c>
      <c r="B646" s="55">
        <v>0</v>
      </c>
    </row>
    <row r="647" spans="1:2" ht="24.95" customHeight="1">
      <c r="A647" s="54" t="s">
        <v>797</v>
      </c>
      <c r="B647" s="55">
        <v>1368</v>
      </c>
    </row>
    <row r="648" spans="1:2" ht="24.95" customHeight="1">
      <c r="A648" s="75" t="s">
        <v>798</v>
      </c>
      <c r="B648" s="55">
        <f>SUM(B649:B650)</f>
        <v>0</v>
      </c>
    </row>
    <row r="649" spans="1:2" ht="24.95" customHeight="1">
      <c r="A649" s="54" t="s">
        <v>799</v>
      </c>
      <c r="B649" s="55">
        <v>0</v>
      </c>
    </row>
    <row r="650" spans="1:2" ht="24.95" customHeight="1">
      <c r="A650" s="54" t="s">
        <v>800</v>
      </c>
      <c r="B650" s="55">
        <v>0</v>
      </c>
    </row>
    <row r="651" spans="1:2" ht="24.95" customHeight="1">
      <c r="A651" s="75" t="s">
        <v>801</v>
      </c>
      <c r="B651" s="55">
        <f>SUM(B652:B653)</f>
        <v>65</v>
      </c>
    </row>
    <row r="652" spans="1:2" ht="24.95" customHeight="1">
      <c r="A652" s="54" t="s">
        <v>802</v>
      </c>
      <c r="B652" s="55">
        <v>61</v>
      </c>
    </row>
    <row r="653" spans="1:2" ht="24.95" customHeight="1">
      <c r="A653" s="54" t="s">
        <v>803</v>
      </c>
      <c r="B653" s="55">
        <v>4</v>
      </c>
    </row>
    <row r="654" spans="1:2" ht="24.95" customHeight="1">
      <c r="A654" s="75" t="s">
        <v>804</v>
      </c>
      <c r="B654" s="55">
        <f>SUM(B655:B657)</f>
        <v>7165</v>
      </c>
    </row>
    <row r="655" spans="1:2" ht="24.95" customHeight="1">
      <c r="A655" s="54" t="s">
        <v>805</v>
      </c>
      <c r="B655" s="55">
        <v>7</v>
      </c>
    </row>
    <row r="656" spans="1:2" ht="24.95" customHeight="1">
      <c r="A656" s="54" t="s">
        <v>806</v>
      </c>
      <c r="B656" s="55">
        <v>7158</v>
      </c>
    </row>
    <row r="657" spans="1:2" ht="24.95" customHeight="1">
      <c r="A657" s="54" t="s">
        <v>807</v>
      </c>
      <c r="B657" s="55">
        <v>0</v>
      </c>
    </row>
    <row r="658" spans="1:2" ht="24.95" customHeight="1">
      <c r="A658" s="75" t="s">
        <v>808</v>
      </c>
      <c r="B658" s="55">
        <f>SUM(B659:B661)</f>
        <v>0</v>
      </c>
    </row>
    <row r="659" spans="1:2" ht="24.95" customHeight="1">
      <c r="A659" s="54" t="s">
        <v>809</v>
      </c>
      <c r="B659" s="55">
        <v>0</v>
      </c>
    </row>
    <row r="660" spans="1:2" ht="24.95" customHeight="1">
      <c r="A660" s="54" t="s">
        <v>810</v>
      </c>
      <c r="B660" s="55">
        <v>0</v>
      </c>
    </row>
    <row r="661" spans="1:2" ht="24.95" customHeight="1">
      <c r="A661" s="54" t="s">
        <v>811</v>
      </c>
      <c r="B661" s="55">
        <v>0</v>
      </c>
    </row>
    <row r="662" spans="1:2" ht="24.95" customHeight="1">
      <c r="A662" s="75" t="s">
        <v>812</v>
      </c>
      <c r="B662" s="55">
        <f>SUM(B663:B669)</f>
        <v>829</v>
      </c>
    </row>
    <row r="663" spans="1:2" ht="24.95" customHeight="1">
      <c r="A663" s="54" t="s">
        <v>350</v>
      </c>
      <c r="B663" s="55">
        <v>317</v>
      </c>
    </row>
    <row r="664" spans="1:2" ht="24.95" customHeight="1">
      <c r="A664" s="54" t="s">
        <v>351</v>
      </c>
      <c r="B664" s="55">
        <v>0</v>
      </c>
    </row>
    <row r="665" spans="1:2" ht="24.95" customHeight="1">
      <c r="A665" s="54" t="s">
        <v>352</v>
      </c>
      <c r="B665" s="55">
        <v>0</v>
      </c>
    </row>
    <row r="666" spans="1:2" ht="24.95" customHeight="1">
      <c r="A666" s="54" t="s">
        <v>813</v>
      </c>
      <c r="B666" s="55">
        <v>34</v>
      </c>
    </row>
    <row r="667" spans="1:2" ht="24.95" customHeight="1">
      <c r="A667" s="54" t="s">
        <v>814</v>
      </c>
      <c r="B667" s="55">
        <v>0</v>
      </c>
    </row>
    <row r="668" spans="1:2" ht="24.95" customHeight="1">
      <c r="A668" s="54" t="s">
        <v>359</v>
      </c>
      <c r="B668" s="55">
        <v>134</v>
      </c>
    </row>
    <row r="669" spans="1:2" ht="24.95" customHeight="1">
      <c r="A669" s="54" t="s">
        <v>815</v>
      </c>
      <c r="B669" s="55">
        <v>344</v>
      </c>
    </row>
    <row r="670" spans="1:2" ht="24.95" customHeight="1">
      <c r="A670" s="75" t="s">
        <v>816</v>
      </c>
      <c r="B670" s="55">
        <f>SUM(B671:B672)</f>
        <v>0</v>
      </c>
    </row>
    <row r="671" spans="1:2" ht="24.95" customHeight="1">
      <c r="A671" s="54" t="s">
        <v>817</v>
      </c>
      <c r="B671" s="55">
        <v>0</v>
      </c>
    </row>
    <row r="672" spans="1:2" ht="24.95" customHeight="1">
      <c r="A672" s="54" t="s">
        <v>818</v>
      </c>
      <c r="B672" s="55">
        <v>0</v>
      </c>
    </row>
    <row r="673" spans="1:2" ht="24.95" customHeight="1">
      <c r="A673" s="75" t="s">
        <v>819</v>
      </c>
      <c r="B673" s="55">
        <f>B674</f>
        <v>1849</v>
      </c>
    </row>
    <row r="674" spans="1:2" ht="24.95" customHeight="1">
      <c r="A674" s="54" t="s">
        <v>820</v>
      </c>
      <c r="B674" s="55">
        <v>1849</v>
      </c>
    </row>
    <row r="675" spans="1:2" ht="24.95" customHeight="1">
      <c r="A675" s="75" t="s">
        <v>821</v>
      </c>
      <c r="B675" s="55">
        <f>SUM(B676,B681,B695,B699,B711,B714,B718,B723,B727,B731,B734,B743,B745)</f>
        <v>14093</v>
      </c>
    </row>
    <row r="676" spans="1:2" ht="24.95" customHeight="1">
      <c r="A676" s="75" t="s">
        <v>822</v>
      </c>
      <c r="B676" s="55">
        <f>SUM(B677:B680)</f>
        <v>1276</v>
      </c>
    </row>
    <row r="677" spans="1:2" ht="24.95" customHeight="1">
      <c r="A677" s="54" t="s">
        <v>350</v>
      </c>
      <c r="B677" s="55">
        <v>317</v>
      </c>
    </row>
    <row r="678" spans="1:2" ht="24.95" customHeight="1">
      <c r="A678" s="54" t="s">
        <v>351</v>
      </c>
      <c r="B678" s="55">
        <v>1</v>
      </c>
    </row>
    <row r="679" spans="1:2" ht="24.95" customHeight="1">
      <c r="A679" s="54" t="s">
        <v>352</v>
      </c>
      <c r="B679" s="55">
        <v>521</v>
      </c>
    </row>
    <row r="680" spans="1:2" ht="24.95" customHeight="1">
      <c r="A680" s="54" t="s">
        <v>823</v>
      </c>
      <c r="B680" s="55">
        <v>437</v>
      </c>
    </row>
    <row r="681" spans="1:2" ht="24.95" customHeight="1">
      <c r="A681" s="75" t="s">
        <v>824</v>
      </c>
      <c r="B681" s="55">
        <f>SUM(B682:B694)</f>
        <v>362</v>
      </c>
    </row>
    <row r="682" spans="1:2" ht="24.95" customHeight="1">
      <c r="A682" s="54" t="s">
        <v>825</v>
      </c>
      <c r="B682" s="55">
        <v>200</v>
      </c>
    </row>
    <row r="683" spans="1:2" ht="24.95" customHeight="1">
      <c r="A683" s="54" t="s">
        <v>826</v>
      </c>
      <c r="B683" s="55">
        <v>0</v>
      </c>
    </row>
    <row r="684" spans="1:2" ht="24.95" customHeight="1">
      <c r="A684" s="54" t="s">
        <v>827</v>
      </c>
      <c r="B684" s="55">
        <v>1</v>
      </c>
    </row>
    <row r="685" spans="1:2" ht="24.95" customHeight="1">
      <c r="A685" s="54" t="s">
        <v>828</v>
      </c>
      <c r="B685" s="55">
        <v>0</v>
      </c>
    </row>
    <row r="686" spans="1:2" ht="24.95" customHeight="1">
      <c r="A686" s="54" t="s">
        <v>829</v>
      </c>
      <c r="B686" s="55">
        <v>0</v>
      </c>
    </row>
    <row r="687" spans="1:2" ht="24.95" customHeight="1">
      <c r="A687" s="54" t="s">
        <v>830</v>
      </c>
      <c r="B687" s="55">
        <v>1</v>
      </c>
    </row>
    <row r="688" spans="1:2" ht="24.95" customHeight="1">
      <c r="A688" s="54" t="s">
        <v>831</v>
      </c>
      <c r="B688" s="55">
        <v>0</v>
      </c>
    </row>
    <row r="689" spans="1:2" ht="24.95" customHeight="1">
      <c r="A689" s="54" t="s">
        <v>832</v>
      </c>
      <c r="B689" s="55">
        <v>0</v>
      </c>
    </row>
    <row r="690" spans="1:2" ht="24.95" customHeight="1">
      <c r="A690" s="54" t="s">
        <v>833</v>
      </c>
      <c r="B690" s="55">
        <v>0</v>
      </c>
    </row>
    <row r="691" spans="1:2" ht="24.95" customHeight="1">
      <c r="A691" s="54" t="s">
        <v>834</v>
      </c>
      <c r="B691" s="55">
        <v>0</v>
      </c>
    </row>
    <row r="692" spans="1:2" ht="24.95" customHeight="1">
      <c r="A692" s="54" t="s">
        <v>835</v>
      </c>
      <c r="B692" s="55">
        <v>0</v>
      </c>
    </row>
    <row r="693" spans="1:2" ht="24.95" customHeight="1">
      <c r="A693" s="54" t="s">
        <v>836</v>
      </c>
      <c r="B693" s="55">
        <v>0</v>
      </c>
    </row>
    <row r="694" spans="1:2" ht="24.95" customHeight="1">
      <c r="A694" s="54" t="s">
        <v>837</v>
      </c>
      <c r="B694" s="55">
        <v>160</v>
      </c>
    </row>
    <row r="695" spans="1:2" ht="24.95" customHeight="1">
      <c r="A695" s="75" t="s">
        <v>838</v>
      </c>
      <c r="B695" s="55">
        <f>SUM(B696:B698)</f>
        <v>1304</v>
      </c>
    </row>
    <row r="696" spans="1:2" ht="24.95" customHeight="1">
      <c r="A696" s="54" t="s">
        <v>839</v>
      </c>
      <c r="B696" s="55">
        <v>0</v>
      </c>
    </row>
    <row r="697" spans="1:2" ht="24.95" customHeight="1">
      <c r="A697" s="54" t="s">
        <v>840</v>
      </c>
      <c r="B697" s="55">
        <v>50</v>
      </c>
    </row>
    <row r="698" spans="1:2" ht="24.95" customHeight="1">
      <c r="A698" s="54" t="s">
        <v>841</v>
      </c>
      <c r="B698" s="55">
        <v>1254</v>
      </c>
    </row>
    <row r="699" spans="1:2" ht="24.95" customHeight="1">
      <c r="A699" s="75" t="s">
        <v>842</v>
      </c>
      <c r="B699" s="55">
        <f>SUM(B700:B710)</f>
        <v>4776</v>
      </c>
    </row>
    <row r="700" spans="1:2" ht="24.95" customHeight="1">
      <c r="A700" s="54" t="s">
        <v>843</v>
      </c>
      <c r="B700" s="55">
        <v>368</v>
      </c>
    </row>
    <row r="701" spans="1:2" ht="24.95" customHeight="1">
      <c r="A701" s="54" t="s">
        <v>844</v>
      </c>
      <c r="B701" s="55">
        <v>95</v>
      </c>
    </row>
    <row r="702" spans="1:2" ht="24.95" customHeight="1">
      <c r="A702" s="54" t="s">
        <v>845</v>
      </c>
      <c r="B702" s="55">
        <v>302</v>
      </c>
    </row>
    <row r="703" spans="1:2" ht="24.95" customHeight="1">
      <c r="A703" s="54" t="s">
        <v>846</v>
      </c>
      <c r="B703" s="55">
        <v>0</v>
      </c>
    </row>
    <row r="704" spans="1:2" ht="24.95" customHeight="1">
      <c r="A704" s="54" t="s">
        <v>847</v>
      </c>
      <c r="B704" s="55">
        <v>0</v>
      </c>
    </row>
    <row r="705" spans="1:2" ht="24.95" customHeight="1">
      <c r="A705" s="54" t="s">
        <v>848</v>
      </c>
      <c r="B705" s="55">
        <v>0</v>
      </c>
    </row>
    <row r="706" spans="1:2" ht="24.95" customHeight="1">
      <c r="A706" s="54" t="s">
        <v>849</v>
      </c>
      <c r="B706" s="55">
        <v>750</v>
      </c>
    </row>
    <row r="707" spans="1:2" ht="24.95" customHeight="1">
      <c r="A707" s="54" t="s">
        <v>850</v>
      </c>
      <c r="B707" s="55">
        <v>3187</v>
      </c>
    </row>
    <row r="708" spans="1:2" ht="24.95" customHeight="1">
      <c r="A708" s="54" t="s">
        <v>851</v>
      </c>
      <c r="B708" s="55">
        <v>46</v>
      </c>
    </row>
    <row r="709" spans="1:2" ht="24.95" customHeight="1">
      <c r="A709" s="54" t="s">
        <v>852</v>
      </c>
      <c r="B709" s="55">
        <v>13</v>
      </c>
    </row>
    <row r="710" spans="1:2" ht="24.95" customHeight="1">
      <c r="A710" s="54" t="s">
        <v>853</v>
      </c>
      <c r="B710" s="55">
        <v>15</v>
      </c>
    </row>
    <row r="711" spans="1:2" ht="24.95" customHeight="1">
      <c r="A711" s="75" t="s">
        <v>854</v>
      </c>
      <c r="B711" s="55">
        <f>SUM(B712:B713)</f>
        <v>0</v>
      </c>
    </row>
    <row r="712" spans="1:2" ht="24.95" customHeight="1">
      <c r="A712" s="54" t="s">
        <v>855</v>
      </c>
      <c r="B712" s="55">
        <v>0</v>
      </c>
    </row>
    <row r="713" spans="1:2" ht="24.95" customHeight="1">
      <c r="A713" s="54" t="s">
        <v>856</v>
      </c>
      <c r="B713" s="55">
        <v>0</v>
      </c>
    </row>
    <row r="714" spans="1:2" ht="24.95" customHeight="1">
      <c r="A714" s="75" t="s">
        <v>857</v>
      </c>
      <c r="B714" s="55">
        <f>SUM(B715:B717)</f>
        <v>2754</v>
      </c>
    </row>
    <row r="715" spans="1:2" ht="24.95" customHeight="1">
      <c r="A715" s="54" t="s">
        <v>858</v>
      </c>
      <c r="B715" s="55">
        <v>17</v>
      </c>
    </row>
    <row r="716" spans="1:2" ht="24.95" customHeight="1">
      <c r="A716" s="54" t="s">
        <v>859</v>
      </c>
      <c r="B716" s="55">
        <v>2737</v>
      </c>
    </row>
    <row r="717" spans="1:2" ht="24.95" customHeight="1">
      <c r="A717" s="54" t="s">
        <v>860</v>
      </c>
      <c r="B717" s="55">
        <v>0</v>
      </c>
    </row>
    <row r="718" spans="1:2" ht="24.95" customHeight="1">
      <c r="A718" s="75" t="s">
        <v>861</v>
      </c>
      <c r="B718" s="55">
        <f>SUM(B719:B722)</f>
        <v>3315</v>
      </c>
    </row>
    <row r="719" spans="1:2" ht="24.95" customHeight="1">
      <c r="A719" s="54" t="s">
        <v>862</v>
      </c>
      <c r="B719" s="55">
        <v>747</v>
      </c>
    </row>
    <row r="720" spans="1:2" ht="24.95" customHeight="1">
      <c r="A720" s="54" t="s">
        <v>863</v>
      </c>
      <c r="B720" s="55">
        <v>2568</v>
      </c>
    </row>
    <row r="721" spans="1:2" ht="24.95" customHeight="1">
      <c r="A721" s="54" t="s">
        <v>864</v>
      </c>
      <c r="B721" s="55">
        <v>0</v>
      </c>
    </row>
    <row r="722" spans="1:2" ht="24.95" customHeight="1">
      <c r="A722" s="54" t="s">
        <v>865</v>
      </c>
      <c r="B722" s="55">
        <v>0</v>
      </c>
    </row>
    <row r="723" spans="1:2" ht="24.95" customHeight="1">
      <c r="A723" s="75" t="s">
        <v>866</v>
      </c>
      <c r="B723" s="55">
        <f>SUM(B724:B726)</f>
        <v>0</v>
      </c>
    </row>
    <row r="724" spans="1:2" ht="24.95" customHeight="1">
      <c r="A724" s="54" t="s">
        <v>867</v>
      </c>
      <c r="B724" s="55">
        <v>0</v>
      </c>
    </row>
    <row r="725" spans="1:2" ht="24.95" customHeight="1">
      <c r="A725" s="54" t="s">
        <v>868</v>
      </c>
      <c r="B725" s="55">
        <v>0</v>
      </c>
    </row>
    <row r="726" spans="1:2" ht="24.95" customHeight="1">
      <c r="A726" s="54" t="s">
        <v>869</v>
      </c>
      <c r="B726" s="55">
        <v>0</v>
      </c>
    </row>
    <row r="727" spans="1:2" ht="24.95" customHeight="1">
      <c r="A727" s="75" t="s">
        <v>870</v>
      </c>
      <c r="B727" s="55">
        <f>SUM(B728:B730)</f>
        <v>34</v>
      </c>
    </row>
    <row r="728" spans="1:2" ht="24.95" customHeight="1">
      <c r="A728" s="54" t="s">
        <v>871</v>
      </c>
      <c r="B728" s="55">
        <v>0</v>
      </c>
    </row>
    <row r="729" spans="1:2" ht="24.95" customHeight="1">
      <c r="A729" s="54" t="s">
        <v>872</v>
      </c>
      <c r="B729" s="55">
        <v>0</v>
      </c>
    </row>
    <row r="730" spans="1:2" ht="24.95" customHeight="1">
      <c r="A730" s="54" t="s">
        <v>873</v>
      </c>
      <c r="B730" s="55">
        <v>34</v>
      </c>
    </row>
    <row r="731" spans="1:2" ht="24.95" customHeight="1">
      <c r="A731" s="75" t="s">
        <v>874</v>
      </c>
      <c r="B731" s="55">
        <f>SUM(B732:B733)</f>
        <v>45</v>
      </c>
    </row>
    <row r="732" spans="1:2" ht="24.95" customHeight="1">
      <c r="A732" s="54" t="s">
        <v>875</v>
      </c>
      <c r="B732" s="55">
        <v>45</v>
      </c>
    </row>
    <row r="733" spans="1:2" ht="24.95" customHeight="1">
      <c r="A733" s="54" t="s">
        <v>876</v>
      </c>
      <c r="B733" s="55">
        <v>0</v>
      </c>
    </row>
    <row r="734" spans="1:2" ht="24.95" customHeight="1">
      <c r="A734" s="75" t="s">
        <v>877</v>
      </c>
      <c r="B734" s="55">
        <f>SUM(B735:B742)</f>
        <v>125</v>
      </c>
    </row>
    <row r="735" spans="1:2" ht="24.95" customHeight="1">
      <c r="A735" s="54" t="s">
        <v>350</v>
      </c>
      <c r="B735" s="55">
        <v>107</v>
      </c>
    </row>
    <row r="736" spans="1:2" ht="24.95" customHeight="1">
      <c r="A736" s="54" t="s">
        <v>351</v>
      </c>
      <c r="B736" s="55">
        <v>0</v>
      </c>
    </row>
    <row r="737" spans="1:2" ht="24.95" customHeight="1">
      <c r="A737" s="54" t="s">
        <v>352</v>
      </c>
      <c r="B737" s="55">
        <v>0</v>
      </c>
    </row>
    <row r="738" spans="1:2" ht="24.95" customHeight="1">
      <c r="A738" s="54" t="s">
        <v>391</v>
      </c>
      <c r="B738" s="55">
        <v>0</v>
      </c>
    </row>
    <row r="739" spans="1:2" ht="24.95" customHeight="1">
      <c r="A739" s="54" t="s">
        <v>878</v>
      </c>
      <c r="B739" s="55">
        <v>0</v>
      </c>
    </row>
    <row r="740" spans="1:2" ht="24.95" customHeight="1">
      <c r="A740" s="54" t="s">
        <v>879</v>
      </c>
      <c r="B740" s="55">
        <v>0</v>
      </c>
    </row>
    <row r="741" spans="1:2" ht="24.95" customHeight="1">
      <c r="A741" s="54" t="s">
        <v>359</v>
      </c>
      <c r="B741" s="55">
        <v>0</v>
      </c>
    </row>
    <row r="742" spans="1:2" ht="24.95" customHeight="1">
      <c r="A742" s="54" t="s">
        <v>880</v>
      </c>
      <c r="B742" s="55">
        <v>18</v>
      </c>
    </row>
    <row r="743" spans="1:2" ht="24.95" customHeight="1">
      <c r="A743" s="75" t="s">
        <v>881</v>
      </c>
      <c r="B743" s="55">
        <f>B744</f>
        <v>0</v>
      </c>
    </row>
    <row r="744" spans="1:2" ht="24.95" customHeight="1">
      <c r="A744" s="54" t="s">
        <v>882</v>
      </c>
      <c r="B744" s="55">
        <v>0</v>
      </c>
    </row>
    <row r="745" spans="1:2" ht="24.95" customHeight="1">
      <c r="A745" s="75" t="s">
        <v>883</v>
      </c>
      <c r="B745" s="55">
        <f>B746</f>
        <v>102</v>
      </c>
    </row>
    <row r="746" spans="1:2" ht="24.95" customHeight="1">
      <c r="A746" s="54" t="s">
        <v>884</v>
      </c>
      <c r="B746" s="55">
        <v>102</v>
      </c>
    </row>
    <row r="747" spans="1:2" ht="24.95" customHeight="1">
      <c r="A747" s="75" t="s">
        <v>222</v>
      </c>
      <c r="B747" s="55">
        <f>SUM(B748,B758,B762,B771,B776,B783,B789,B792,B795,B797,B799,B805,B807,B809,B824)</f>
        <v>24450</v>
      </c>
    </row>
    <row r="748" spans="1:2" ht="24.95" customHeight="1">
      <c r="A748" s="75" t="s">
        <v>885</v>
      </c>
      <c r="B748" s="55">
        <f>SUM(B749:B757)</f>
        <v>822</v>
      </c>
    </row>
    <row r="749" spans="1:2" ht="24.95" customHeight="1">
      <c r="A749" s="54" t="s">
        <v>350</v>
      </c>
      <c r="B749" s="55">
        <v>167</v>
      </c>
    </row>
    <row r="750" spans="1:2" ht="24.95" customHeight="1">
      <c r="A750" s="54" t="s">
        <v>351</v>
      </c>
      <c r="B750" s="55">
        <v>0</v>
      </c>
    </row>
    <row r="751" spans="1:2" ht="24.95" customHeight="1">
      <c r="A751" s="54" t="s">
        <v>352</v>
      </c>
      <c r="B751" s="55">
        <v>0</v>
      </c>
    </row>
    <row r="752" spans="1:2" ht="24.95" customHeight="1">
      <c r="A752" s="54" t="s">
        <v>886</v>
      </c>
      <c r="B752" s="55">
        <v>0</v>
      </c>
    </row>
    <row r="753" spans="1:2" ht="24.95" customHeight="1">
      <c r="A753" s="54" t="s">
        <v>887</v>
      </c>
      <c r="B753" s="55">
        <v>0</v>
      </c>
    </row>
    <row r="754" spans="1:2" ht="24.95" customHeight="1">
      <c r="A754" s="54" t="s">
        <v>888</v>
      </c>
      <c r="B754" s="55">
        <v>0</v>
      </c>
    </row>
    <row r="755" spans="1:2" ht="24.95" customHeight="1">
      <c r="A755" s="54" t="s">
        <v>889</v>
      </c>
      <c r="B755" s="55">
        <v>0</v>
      </c>
    </row>
    <row r="756" spans="1:2" ht="24.95" customHeight="1">
      <c r="A756" s="54" t="s">
        <v>890</v>
      </c>
      <c r="B756" s="55">
        <v>0</v>
      </c>
    </row>
    <row r="757" spans="1:2" ht="24.95" customHeight="1">
      <c r="A757" s="54" t="s">
        <v>891</v>
      </c>
      <c r="B757" s="55">
        <v>655</v>
      </c>
    </row>
    <row r="758" spans="1:2" ht="24.95" customHeight="1">
      <c r="A758" s="75" t="s">
        <v>892</v>
      </c>
      <c r="B758" s="55">
        <f>SUM(B759:B761)</f>
        <v>5</v>
      </c>
    </row>
    <row r="759" spans="1:2" ht="24.95" customHeight="1">
      <c r="A759" s="54" t="s">
        <v>893</v>
      </c>
      <c r="B759" s="55">
        <v>0</v>
      </c>
    </row>
    <row r="760" spans="1:2" ht="24.95" customHeight="1">
      <c r="A760" s="54" t="s">
        <v>894</v>
      </c>
      <c r="B760" s="55">
        <v>0</v>
      </c>
    </row>
    <row r="761" spans="1:2" ht="24.95" customHeight="1">
      <c r="A761" s="54" t="s">
        <v>895</v>
      </c>
      <c r="B761" s="55">
        <v>5</v>
      </c>
    </row>
    <row r="762" spans="1:2" ht="24.95" customHeight="1">
      <c r="A762" s="75" t="s">
        <v>896</v>
      </c>
      <c r="B762" s="55">
        <f>SUM(B763:B770)</f>
        <v>17371</v>
      </c>
    </row>
    <row r="763" spans="1:2" ht="24.95" customHeight="1">
      <c r="A763" s="54" t="s">
        <v>897</v>
      </c>
      <c r="B763" s="55">
        <v>5</v>
      </c>
    </row>
    <row r="764" spans="1:2" ht="24.95" customHeight="1">
      <c r="A764" s="54" t="s">
        <v>898</v>
      </c>
      <c r="B764" s="55">
        <v>165</v>
      </c>
    </row>
    <row r="765" spans="1:2" ht="24.95" customHeight="1">
      <c r="A765" s="54" t="s">
        <v>899</v>
      </c>
      <c r="B765" s="55">
        <v>0</v>
      </c>
    </row>
    <row r="766" spans="1:2" ht="24.95" customHeight="1">
      <c r="A766" s="54" t="s">
        <v>900</v>
      </c>
      <c r="B766" s="55">
        <v>17201</v>
      </c>
    </row>
    <row r="767" spans="1:2" ht="24.95" customHeight="1">
      <c r="A767" s="54" t="s">
        <v>901</v>
      </c>
      <c r="B767" s="55">
        <v>0</v>
      </c>
    </row>
    <row r="768" spans="1:2" ht="24.95" customHeight="1">
      <c r="A768" s="54" t="s">
        <v>902</v>
      </c>
      <c r="B768" s="55">
        <v>0</v>
      </c>
    </row>
    <row r="769" spans="1:2" ht="24.95" customHeight="1">
      <c r="A769" s="54" t="s">
        <v>903</v>
      </c>
      <c r="B769" s="55">
        <v>0</v>
      </c>
    </row>
    <row r="770" spans="1:2" ht="24.95" customHeight="1">
      <c r="A770" s="54" t="s">
        <v>904</v>
      </c>
      <c r="B770" s="55">
        <v>0</v>
      </c>
    </row>
    <row r="771" spans="1:2" ht="24.95" customHeight="1">
      <c r="A771" s="75" t="s">
        <v>905</v>
      </c>
      <c r="B771" s="55">
        <f>SUM(B772:B775)</f>
        <v>3287</v>
      </c>
    </row>
    <row r="772" spans="1:2" ht="24.95" customHeight="1">
      <c r="A772" s="54" t="s">
        <v>906</v>
      </c>
      <c r="B772" s="55">
        <v>977</v>
      </c>
    </row>
    <row r="773" spans="1:2" ht="24.95" customHeight="1">
      <c r="A773" s="54" t="s">
        <v>907</v>
      </c>
      <c r="B773" s="55">
        <v>2310</v>
      </c>
    </row>
    <row r="774" spans="1:2" ht="24.95" customHeight="1">
      <c r="A774" s="54" t="s">
        <v>908</v>
      </c>
      <c r="B774" s="55">
        <v>0</v>
      </c>
    </row>
    <row r="775" spans="1:2" ht="24.95" customHeight="1">
      <c r="A775" s="54" t="s">
        <v>909</v>
      </c>
      <c r="B775" s="55">
        <v>0</v>
      </c>
    </row>
    <row r="776" spans="1:2" ht="24.95" customHeight="1">
      <c r="A776" s="75" t="s">
        <v>910</v>
      </c>
      <c r="B776" s="55">
        <f>SUM(B777:B782)</f>
        <v>344</v>
      </c>
    </row>
    <row r="777" spans="1:2" ht="24.95" customHeight="1">
      <c r="A777" s="54" t="s">
        <v>911</v>
      </c>
      <c r="B777" s="55">
        <v>0</v>
      </c>
    </row>
    <row r="778" spans="1:2" ht="24.95" customHeight="1">
      <c r="A778" s="54" t="s">
        <v>912</v>
      </c>
      <c r="B778" s="55">
        <v>0</v>
      </c>
    </row>
    <row r="779" spans="1:2" ht="24.95" customHeight="1">
      <c r="A779" s="54" t="s">
        <v>913</v>
      </c>
      <c r="B779" s="55">
        <v>0</v>
      </c>
    </row>
    <row r="780" spans="1:2" ht="24.95" customHeight="1">
      <c r="A780" s="54" t="s">
        <v>914</v>
      </c>
      <c r="B780" s="55">
        <v>344</v>
      </c>
    </row>
    <row r="781" spans="1:2" ht="24.95" customHeight="1">
      <c r="A781" s="54" t="s">
        <v>915</v>
      </c>
      <c r="B781" s="55">
        <v>0</v>
      </c>
    </row>
    <row r="782" spans="1:2" ht="24.95" customHeight="1">
      <c r="A782" s="54" t="s">
        <v>916</v>
      </c>
      <c r="B782" s="55">
        <v>0</v>
      </c>
    </row>
    <row r="783" spans="1:2" ht="24.95" customHeight="1">
      <c r="A783" s="75" t="s">
        <v>917</v>
      </c>
      <c r="B783" s="55">
        <f>SUM(B784:B788)</f>
        <v>2</v>
      </c>
    </row>
    <row r="784" spans="1:2" ht="24.95" customHeight="1">
      <c r="A784" s="54" t="s">
        <v>918</v>
      </c>
      <c r="B784" s="55">
        <v>1</v>
      </c>
    </row>
    <row r="785" spans="1:2" ht="24.95" customHeight="1">
      <c r="A785" s="54" t="s">
        <v>919</v>
      </c>
      <c r="B785" s="55">
        <v>0</v>
      </c>
    </row>
    <row r="786" spans="1:2" ht="24.95" customHeight="1">
      <c r="A786" s="54" t="s">
        <v>920</v>
      </c>
      <c r="B786" s="55">
        <v>0</v>
      </c>
    </row>
    <row r="787" spans="1:2" ht="24.95" customHeight="1">
      <c r="A787" s="54" t="s">
        <v>921</v>
      </c>
      <c r="B787" s="55">
        <v>1</v>
      </c>
    </row>
    <row r="788" spans="1:2" ht="24.95" customHeight="1">
      <c r="A788" s="54" t="s">
        <v>922</v>
      </c>
      <c r="B788" s="55">
        <v>0</v>
      </c>
    </row>
    <row r="789" spans="1:2" ht="24.95" customHeight="1">
      <c r="A789" s="75" t="s">
        <v>923</v>
      </c>
      <c r="B789" s="55">
        <f>SUM(B790:B791)</f>
        <v>0</v>
      </c>
    </row>
    <row r="790" spans="1:2" ht="24.95" customHeight="1">
      <c r="A790" s="54" t="s">
        <v>924</v>
      </c>
      <c r="B790" s="55">
        <v>0</v>
      </c>
    </row>
    <row r="791" spans="1:2" ht="24.95" customHeight="1">
      <c r="A791" s="54" t="s">
        <v>925</v>
      </c>
      <c r="B791" s="55">
        <v>0</v>
      </c>
    </row>
    <row r="792" spans="1:2" ht="24.95" customHeight="1">
      <c r="A792" s="75" t="s">
        <v>926</v>
      </c>
      <c r="B792" s="55">
        <f>SUM(B793:B794)</f>
        <v>0</v>
      </c>
    </row>
    <row r="793" spans="1:2" ht="24.95" customHeight="1">
      <c r="A793" s="54" t="s">
        <v>927</v>
      </c>
      <c r="B793" s="55">
        <v>0</v>
      </c>
    </row>
    <row r="794" spans="1:2" ht="24.95" customHeight="1">
      <c r="A794" s="54" t="s">
        <v>928</v>
      </c>
      <c r="B794" s="55">
        <v>0</v>
      </c>
    </row>
    <row r="795" spans="1:2" ht="24.95" customHeight="1">
      <c r="A795" s="75" t="s">
        <v>929</v>
      </c>
      <c r="B795" s="55">
        <f>B796</f>
        <v>0</v>
      </c>
    </row>
    <row r="796" spans="1:2" ht="24.95" customHeight="1">
      <c r="A796" s="54" t="s">
        <v>930</v>
      </c>
      <c r="B796" s="55">
        <v>0</v>
      </c>
    </row>
    <row r="797" spans="1:2" ht="24.95" customHeight="1">
      <c r="A797" s="75" t="s">
        <v>931</v>
      </c>
      <c r="B797" s="55">
        <f>B798</f>
        <v>0</v>
      </c>
    </row>
    <row r="798" spans="1:2" ht="24.95" customHeight="1">
      <c r="A798" s="54" t="s">
        <v>932</v>
      </c>
      <c r="B798" s="55">
        <v>0</v>
      </c>
    </row>
    <row r="799" spans="1:2" ht="24.95" customHeight="1">
      <c r="A799" s="75" t="s">
        <v>933</v>
      </c>
      <c r="B799" s="55">
        <f>SUM(B800:B804)</f>
        <v>234</v>
      </c>
    </row>
    <row r="800" spans="1:2" ht="24.95" customHeight="1">
      <c r="A800" s="54" t="s">
        <v>934</v>
      </c>
      <c r="B800" s="55">
        <v>0</v>
      </c>
    </row>
    <row r="801" spans="1:2" ht="24.95" customHeight="1">
      <c r="A801" s="54" t="s">
        <v>935</v>
      </c>
      <c r="B801" s="55">
        <v>0</v>
      </c>
    </row>
    <row r="802" spans="1:2" ht="24.95" customHeight="1">
      <c r="A802" s="54" t="s">
        <v>936</v>
      </c>
      <c r="B802" s="55">
        <v>234</v>
      </c>
    </row>
    <row r="803" spans="1:2" ht="24.95" customHeight="1">
      <c r="A803" s="54" t="s">
        <v>937</v>
      </c>
      <c r="B803" s="55">
        <v>0</v>
      </c>
    </row>
    <row r="804" spans="1:2" ht="24.95" customHeight="1">
      <c r="A804" s="54" t="s">
        <v>938</v>
      </c>
      <c r="B804" s="55">
        <v>0</v>
      </c>
    </row>
    <row r="805" spans="1:2" ht="24.95" customHeight="1">
      <c r="A805" s="75" t="s">
        <v>939</v>
      </c>
      <c r="B805" s="55">
        <f>B806</f>
        <v>0</v>
      </c>
    </row>
    <row r="806" spans="1:2" ht="24.95" customHeight="1">
      <c r="A806" s="54" t="s">
        <v>940</v>
      </c>
      <c r="B806" s="55">
        <v>0</v>
      </c>
    </row>
    <row r="807" spans="1:2" ht="24.95" customHeight="1">
      <c r="A807" s="75" t="s">
        <v>941</v>
      </c>
      <c r="B807" s="55">
        <f>B808</f>
        <v>0</v>
      </c>
    </row>
    <row r="808" spans="1:2" ht="24.95" customHeight="1">
      <c r="A808" s="54" t="s">
        <v>942</v>
      </c>
      <c r="B808" s="55">
        <v>0</v>
      </c>
    </row>
    <row r="809" spans="1:2" ht="24.95" customHeight="1">
      <c r="A809" s="75" t="s">
        <v>943</v>
      </c>
      <c r="B809" s="55">
        <f>SUM(B810:B823)</f>
        <v>0</v>
      </c>
    </row>
    <row r="810" spans="1:2" ht="24.95" customHeight="1">
      <c r="A810" s="54" t="s">
        <v>350</v>
      </c>
      <c r="B810" s="55">
        <v>0</v>
      </c>
    </row>
    <row r="811" spans="1:2" ht="24.95" customHeight="1">
      <c r="A811" s="54" t="s">
        <v>351</v>
      </c>
      <c r="B811" s="55">
        <v>0</v>
      </c>
    </row>
    <row r="812" spans="1:2" ht="24.95" customHeight="1">
      <c r="A812" s="54" t="s">
        <v>352</v>
      </c>
      <c r="B812" s="55">
        <v>0</v>
      </c>
    </row>
    <row r="813" spans="1:2" ht="24.95" customHeight="1">
      <c r="A813" s="54" t="s">
        <v>944</v>
      </c>
      <c r="B813" s="55">
        <v>0</v>
      </c>
    </row>
    <row r="814" spans="1:2" ht="24.95" customHeight="1">
      <c r="A814" s="54" t="s">
        <v>945</v>
      </c>
      <c r="B814" s="55">
        <v>0</v>
      </c>
    </row>
    <row r="815" spans="1:2" ht="24.95" customHeight="1">
      <c r="A815" s="54" t="s">
        <v>946</v>
      </c>
      <c r="B815" s="55">
        <v>0</v>
      </c>
    </row>
    <row r="816" spans="1:2" ht="24.95" customHeight="1">
      <c r="A816" s="54" t="s">
        <v>947</v>
      </c>
      <c r="B816" s="55">
        <v>0</v>
      </c>
    </row>
    <row r="817" spans="1:2" ht="24.95" customHeight="1">
      <c r="A817" s="54" t="s">
        <v>948</v>
      </c>
      <c r="B817" s="55">
        <v>0</v>
      </c>
    </row>
    <row r="818" spans="1:2" ht="24.95" customHeight="1">
      <c r="A818" s="54" t="s">
        <v>949</v>
      </c>
      <c r="B818" s="55">
        <v>0</v>
      </c>
    </row>
    <row r="819" spans="1:2" ht="24.95" customHeight="1">
      <c r="A819" s="54" t="s">
        <v>950</v>
      </c>
      <c r="B819" s="55">
        <v>0</v>
      </c>
    </row>
    <row r="820" spans="1:2" ht="24.95" customHeight="1">
      <c r="A820" s="54" t="s">
        <v>391</v>
      </c>
      <c r="B820" s="55">
        <v>0</v>
      </c>
    </row>
    <row r="821" spans="1:2" ht="24.95" customHeight="1">
      <c r="A821" s="54" t="s">
        <v>951</v>
      </c>
      <c r="B821" s="55">
        <v>0</v>
      </c>
    </row>
    <row r="822" spans="1:2" ht="24.95" customHeight="1">
      <c r="A822" s="54" t="s">
        <v>359</v>
      </c>
      <c r="B822" s="55">
        <v>0</v>
      </c>
    </row>
    <row r="823" spans="1:2" ht="24.95" customHeight="1">
      <c r="A823" s="54" t="s">
        <v>952</v>
      </c>
      <c r="B823" s="55">
        <v>0</v>
      </c>
    </row>
    <row r="824" spans="1:2" ht="24.95" customHeight="1">
      <c r="A824" s="75" t="s">
        <v>953</v>
      </c>
      <c r="B824" s="55">
        <f>B825</f>
        <v>2385</v>
      </c>
    </row>
    <row r="825" spans="1:2" ht="24.95" customHeight="1">
      <c r="A825" s="54" t="s">
        <v>954</v>
      </c>
      <c r="B825" s="55">
        <v>2385</v>
      </c>
    </row>
    <row r="826" spans="1:2" ht="24.95" customHeight="1">
      <c r="A826" s="75" t="s">
        <v>223</v>
      </c>
      <c r="B826" s="55">
        <f>SUM(B827,B838,B840,B843,B845,B847)</f>
        <v>10026</v>
      </c>
    </row>
    <row r="827" spans="1:2" ht="24.95" customHeight="1">
      <c r="A827" s="75" t="s">
        <v>955</v>
      </c>
      <c r="B827" s="55">
        <f>SUM(B828:B837)</f>
        <v>4719</v>
      </c>
    </row>
    <row r="828" spans="1:2" ht="24.95" customHeight="1">
      <c r="A828" s="54" t="s">
        <v>350</v>
      </c>
      <c r="B828" s="55">
        <v>292</v>
      </c>
    </row>
    <row r="829" spans="1:2" ht="24.95" customHeight="1">
      <c r="A829" s="54" t="s">
        <v>351</v>
      </c>
      <c r="B829" s="55">
        <v>19</v>
      </c>
    </row>
    <row r="830" spans="1:2" ht="24.95" customHeight="1">
      <c r="A830" s="54" t="s">
        <v>352</v>
      </c>
      <c r="B830" s="55">
        <v>4306</v>
      </c>
    </row>
    <row r="831" spans="1:2" ht="24.95" customHeight="1">
      <c r="A831" s="54" t="s">
        <v>956</v>
      </c>
      <c r="B831" s="55">
        <v>66</v>
      </c>
    </row>
    <row r="832" spans="1:2" ht="24.95" customHeight="1">
      <c r="A832" s="54" t="s">
        <v>957</v>
      </c>
      <c r="B832" s="55">
        <v>0</v>
      </c>
    </row>
    <row r="833" spans="1:2" ht="24.95" customHeight="1">
      <c r="A833" s="54" t="s">
        <v>958</v>
      </c>
      <c r="B833" s="55">
        <v>0</v>
      </c>
    </row>
    <row r="834" spans="1:2" ht="24.95" customHeight="1">
      <c r="A834" s="54" t="s">
        <v>959</v>
      </c>
      <c r="B834" s="55">
        <v>0</v>
      </c>
    </row>
    <row r="835" spans="1:2" ht="24.95" customHeight="1">
      <c r="A835" s="54" t="s">
        <v>960</v>
      </c>
      <c r="B835" s="55">
        <v>0</v>
      </c>
    </row>
    <row r="836" spans="1:2" ht="24.95" customHeight="1">
      <c r="A836" s="54" t="s">
        <v>961</v>
      </c>
      <c r="B836" s="55">
        <v>0</v>
      </c>
    </row>
    <row r="837" spans="1:2" ht="24.95" customHeight="1">
      <c r="A837" s="54" t="s">
        <v>962</v>
      </c>
      <c r="B837" s="55">
        <v>36</v>
      </c>
    </row>
    <row r="838" spans="1:2" ht="24.95" customHeight="1">
      <c r="A838" s="75" t="s">
        <v>963</v>
      </c>
      <c r="B838" s="55">
        <f>B839</f>
        <v>71</v>
      </c>
    </row>
    <row r="839" spans="1:2" ht="24.95" customHeight="1">
      <c r="A839" s="54" t="s">
        <v>964</v>
      </c>
      <c r="B839" s="55">
        <v>71</v>
      </c>
    </row>
    <row r="840" spans="1:2" ht="24.95" customHeight="1">
      <c r="A840" s="75" t="s">
        <v>965</v>
      </c>
      <c r="B840" s="55">
        <f>SUM(B841:B842)</f>
        <v>4266</v>
      </c>
    </row>
    <row r="841" spans="1:2" ht="24.95" customHeight="1">
      <c r="A841" s="54" t="s">
        <v>966</v>
      </c>
      <c r="B841" s="55">
        <v>939</v>
      </c>
    </row>
    <row r="842" spans="1:2" ht="24.95" customHeight="1">
      <c r="A842" s="54" t="s">
        <v>967</v>
      </c>
      <c r="B842" s="55">
        <v>3327</v>
      </c>
    </row>
    <row r="843" spans="1:2" ht="24.95" customHeight="1">
      <c r="A843" s="75" t="s">
        <v>968</v>
      </c>
      <c r="B843" s="55">
        <f>B844</f>
        <v>642</v>
      </c>
    </row>
    <row r="844" spans="1:2" ht="24.95" customHeight="1">
      <c r="A844" s="54" t="s">
        <v>969</v>
      </c>
      <c r="B844" s="55">
        <v>642</v>
      </c>
    </row>
    <row r="845" spans="1:2" ht="24.95" customHeight="1">
      <c r="A845" s="75" t="s">
        <v>970</v>
      </c>
      <c r="B845" s="55">
        <f>B846</f>
        <v>0</v>
      </c>
    </row>
    <row r="846" spans="1:2" ht="24.95" customHeight="1">
      <c r="A846" s="54" t="s">
        <v>971</v>
      </c>
      <c r="B846" s="55">
        <v>0</v>
      </c>
    </row>
    <row r="847" spans="1:2" ht="24.95" customHeight="1">
      <c r="A847" s="75" t="s">
        <v>972</v>
      </c>
      <c r="B847" s="55">
        <f>B848</f>
        <v>328</v>
      </c>
    </row>
    <row r="848" spans="1:2" ht="24.95" customHeight="1">
      <c r="A848" s="54" t="s">
        <v>973</v>
      </c>
      <c r="B848" s="55">
        <v>328</v>
      </c>
    </row>
    <row r="849" spans="1:2" ht="24.95" customHeight="1">
      <c r="A849" s="75" t="s">
        <v>224</v>
      </c>
      <c r="B849" s="55">
        <f>SUM(B850,B876,B901,B929,B940,B947,B954,B957)</f>
        <v>52986</v>
      </c>
    </row>
    <row r="850" spans="1:2" ht="24.95" customHeight="1">
      <c r="A850" s="75" t="s">
        <v>974</v>
      </c>
      <c r="B850" s="55">
        <f>SUM(B851:B875)</f>
        <v>24067</v>
      </c>
    </row>
    <row r="851" spans="1:2" ht="24.95" customHeight="1">
      <c r="A851" s="54" t="s">
        <v>350</v>
      </c>
      <c r="B851" s="55">
        <v>281</v>
      </c>
    </row>
    <row r="852" spans="1:2" ht="24.95" customHeight="1">
      <c r="A852" s="54" t="s">
        <v>351</v>
      </c>
      <c r="B852" s="55">
        <v>19</v>
      </c>
    </row>
    <row r="853" spans="1:2" ht="24.95" customHeight="1">
      <c r="A853" s="54" t="s">
        <v>352</v>
      </c>
      <c r="B853" s="55">
        <v>0</v>
      </c>
    </row>
    <row r="854" spans="1:2" ht="24.95" customHeight="1">
      <c r="A854" s="54" t="s">
        <v>359</v>
      </c>
      <c r="B854" s="55">
        <v>2005</v>
      </c>
    </row>
    <row r="855" spans="1:2" ht="24.95" customHeight="1">
      <c r="A855" s="54" t="s">
        <v>975</v>
      </c>
      <c r="B855" s="55">
        <v>0</v>
      </c>
    </row>
    <row r="856" spans="1:2" ht="24.95" customHeight="1">
      <c r="A856" s="54" t="s">
        <v>976</v>
      </c>
      <c r="B856" s="55">
        <v>375</v>
      </c>
    </row>
    <row r="857" spans="1:2" ht="24.95" customHeight="1">
      <c r="A857" s="54" t="s">
        <v>977</v>
      </c>
      <c r="B857" s="55">
        <v>402</v>
      </c>
    </row>
    <row r="858" spans="1:2" ht="24.95" customHeight="1">
      <c r="A858" s="54" t="s">
        <v>978</v>
      </c>
      <c r="B858" s="55">
        <v>0</v>
      </c>
    </row>
    <row r="859" spans="1:2" ht="24.95" customHeight="1">
      <c r="A859" s="54" t="s">
        <v>979</v>
      </c>
      <c r="B859" s="55">
        <v>0</v>
      </c>
    </row>
    <row r="860" spans="1:2" ht="24.95" customHeight="1">
      <c r="A860" s="54" t="s">
        <v>980</v>
      </c>
      <c r="B860" s="55">
        <v>0</v>
      </c>
    </row>
    <row r="861" spans="1:2" ht="24.95" customHeight="1">
      <c r="A861" s="54" t="s">
        <v>981</v>
      </c>
      <c r="B861" s="55">
        <v>0</v>
      </c>
    </row>
    <row r="862" spans="1:2" ht="24.95" customHeight="1">
      <c r="A862" s="54" t="s">
        <v>982</v>
      </c>
      <c r="B862" s="55">
        <v>0</v>
      </c>
    </row>
    <row r="863" spans="1:2" ht="24.95" customHeight="1">
      <c r="A863" s="54" t="s">
        <v>983</v>
      </c>
      <c r="B863" s="55">
        <v>41</v>
      </c>
    </row>
    <row r="864" spans="1:2" ht="24.95" customHeight="1">
      <c r="A864" s="54" t="s">
        <v>984</v>
      </c>
      <c r="B864" s="55">
        <v>0</v>
      </c>
    </row>
    <row r="865" spans="1:2" ht="24.95" customHeight="1">
      <c r="A865" s="54" t="s">
        <v>985</v>
      </c>
      <c r="B865" s="55">
        <v>173</v>
      </c>
    </row>
    <row r="866" spans="1:2" ht="24.95" customHeight="1">
      <c r="A866" s="54" t="s">
        <v>986</v>
      </c>
      <c r="B866" s="55">
        <v>10392</v>
      </c>
    </row>
    <row r="867" spans="1:2" ht="24.95" customHeight="1">
      <c r="A867" s="54" t="s">
        <v>987</v>
      </c>
      <c r="B867" s="55">
        <v>2000</v>
      </c>
    </row>
    <row r="868" spans="1:2" ht="24.95" customHeight="1">
      <c r="A868" s="54" t="s">
        <v>988</v>
      </c>
      <c r="B868" s="55">
        <v>0</v>
      </c>
    </row>
    <row r="869" spans="1:2" ht="24.95" customHeight="1">
      <c r="A869" s="54" t="s">
        <v>989</v>
      </c>
      <c r="B869" s="55">
        <v>472</v>
      </c>
    </row>
    <row r="870" spans="1:2" ht="24.95" customHeight="1">
      <c r="A870" s="54" t="s">
        <v>990</v>
      </c>
      <c r="B870" s="55">
        <v>1503</v>
      </c>
    </row>
    <row r="871" spans="1:2" ht="24.95" customHeight="1">
      <c r="A871" s="54" t="s">
        <v>991</v>
      </c>
      <c r="B871" s="55">
        <v>172</v>
      </c>
    </row>
    <row r="872" spans="1:2" ht="24.95" customHeight="1">
      <c r="A872" s="54" t="s">
        <v>992</v>
      </c>
      <c r="B872" s="55">
        <v>0</v>
      </c>
    </row>
    <row r="873" spans="1:2" ht="24.95" customHeight="1">
      <c r="A873" s="54" t="s">
        <v>993</v>
      </c>
      <c r="B873" s="55">
        <v>0</v>
      </c>
    </row>
    <row r="874" spans="1:2" ht="24.95" customHeight="1">
      <c r="A874" s="54" t="s">
        <v>994</v>
      </c>
      <c r="B874" s="55">
        <v>5345</v>
      </c>
    </row>
    <row r="875" spans="1:2" ht="24.95" customHeight="1">
      <c r="A875" s="54" t="s">
        <v>995</v>
      </c>
      <c r="B875" s="55">
        <v>887</v>
      </c>
    </row>
    <row r="876" spans="1:2" ht="24.95" customHeight="1">
      <c r="A876" s="75" t="s">
        <v>996</v>
      </c>
      <c r="B876" s="55">
        <f>SUM(B877:B900)</f>
        <v>897</v>
      </c>
    </row>
    <row r="877" spans="1:2" ht="24.95" customHeight="1">
      <c r="A877" s="54" t="s">
        <v>350</v>
      </c>
      <c r="B877" s="55">
        <v>0</v>
      </c>
    </row>
    <row r="878" spans="1:2" ht="24.95" customHeight="1">
      <c r="A878" s="54" t="s">
        <v>351</v>
      </c>
      <c r="B878" s="55">
        <v>0</v>
      </c>
    </row>
    <row r="879" spans="1:2" ht="24.95" customHeight="1">
      <c r="A879" s="54" t="s">
        <v>352</v>
      </c>
      <c r="B879" s="55">
        <v>0</v>
      </c>
    </row>
    <row r="880" spans="1:2" ht="24.95" customHeight="1">
      <c r="A880" s="54" t="s">
        <v>997</v>
      </c>
      <c r="B880" s="55">
        <v>16</v>
      </c>
    </row>
    <row r="881" spans="1:2" ht="24.95" customHeight="1">
      <c r="A881" s="54" t="s">
        <v>998</v>
      </c>
      <c r="B881" s="55">
        <v>528</v>
      </c>
    </row>
    <row r="882" spans="1:2" ht="24.95" customHeight="1">
      <c r="A882" s="54" t="s">
        <v>999</v>
      </c>
      <c r="B882" s="55">
        <v>0</v>
      </c>
    </row>
    <row r="883" spans="1:2" ht="24.95" customHeight="1">
      <c r="A883" s="54" t="s">
        <v>1000</v>
      </c>
      <c r="B883" s="55">
        <v>0</v>
      </c>
    </row>
    <row r="884" spans="1:2" ht="24.95" customHeight="1">
      <c r="A884" s="54" t="s">
        <v>1001</v>
      </c>
      <c r="B884" s="55">
        <v>19</v>
      </c>
    </row>
    <row r="885" spans="1:2" ht="24.95" customHeight="1">
      <c r="A885" s="54" t="s">
        <v>1002</v>
      </c>
      <c r="B885" s="55">
        <v>8</v>
      </c>
    </row>
    <row r="886" spans="1:2" ht="24.95" customHeight="1">
      <c r="A886" s="54" t="s">
        <v>1003</v>
      </c>
      <c r="B886" s="55">
        <v>0</v>
      </c>
    </row>
    <row r="887" spans="1:2" ht="24.95" customHeight="1">
      <c r="A887" s="54" t="s">
        <v>1004</v>
      </c>
      <c r="B887" s="55">
        <v>29</v>
      </c>
    </row>
    <row r="888" spans="1:2" ht="24.95" customHeight="1">
      <c r="A888" s="54" t="s">
        <v>1005</v>
      </c>
      <c r="B888" s="55">
        <v>43</v>
      </c>
    </row>
    <row r="889" spans="1:2" ht="24.95" customHeight="1">
      <c r="A889" s="54" t="s">
        <v>1006</v>
      </c>
      <c r="B889" s="55">
        <v>0</v>
      </c>
    </row>
    <row r="890" spans="1:2" ht="24.95" customHeight="1">
      <c r="A890" s="54" t="s">
        <v>1007</v>
      </c>
      <c r="B890" s="55">
        <v>0</v>
      </c>
    </row>
    <row r="891" spans="1:2" ht="24.95" customHeight="1">
      <c r="A891" s="54" t="s">
        <v>1008</v>
      </c>
      <c r="B891" s="55">
        <v>0</v>
      </c>
    </row>
    <row r="892" spans="1:2" ht="24.95" customHeight="1">
      <c r="A892" s="54" t="s">
        <v>1009</v>
      </c>
      <c r="B892" s="55">
        <v>0</v>
      </c>
    </row>
    <row r="893" spans="1:2" ht="24.95" customHeight="1">
      <c r="A893" s="54" t="s">
        <v>1010</v>
      </c>
      <c r="B893" s="55">
        <v>0</v>
      </c>
    </row>
    <row r="894" spans="1:2" ht="24.95" customHeight="1">
      <c r="A894" s="54" t="s">
        <v>1011</v>
      </c>
      <c r="B894" s="55">
        <v>0</v>
      </c>
    </row>
    <row r="895" spans="1:2" ht="24.95" customHeight="1">
      <c r="A895" s="54" t="s">
        <v>1012</v>
      </c>
      <c r="B895" s="55">
        <v>0</v>
      </c>
    </row>
    <row r="896" spans="1:2" ht="24.95" customHeight="1">
      <c r="A896" s="54" t="s">
        <v>1013</v>
      </c>
      <c r="B896" s="55">
        <v>64</v>
      </c>
    </row>
    <row r="897" spans="1:2" ht="24.95" customHeight="1">
      <c r="A897" s="54" t="s">
        <v>1014</v>
      </c>
      <c r="B897" s="55">
        <v>0</v>
      </c>
    </row>
    <row r="898" spans="1:2" ht="24.95" customHeight="1">
      <c r="A898" s="54" t="s">
        <v>1015</v>
      </c>
      <c r="B898" s="55">
        <v>0</v>
      </c>
    </row>
    <row r="899" spans="1:2" ht="24.95" customHeight="1">
      <c r="A899" s="54" t="s">
        <v>981</v>
      </c>
      <c r="B899" s="55">
        <v>0</v>
      </c>
    </row>
    <row r="900" spans="1:2" ht="24.95" customHeight="1">
      <c r="A900" s="54" t="s">
        <v>1016</v>
      </c>
      <c r="B900" s="55">
        <v>190</v>
      </c>
    </row>
    <row r="901" spans="1:2" ht="24.95" customHeight="1">
      <c r="A901" s="75" t="s">
        <v>1017</v>
      </c>
      <c r="B901" s="55">
        <f>SUM(B902:B928)</f>
        <v>11066</v>
      </c>
    </row>
    <row r="902" spans="1:2" ht="24.95" customHeight="1">
      <c r="A902" s="54" t="s">
        <v>350</v>
      </c>
      <c r="B902" s="55">
        <v>266</v>
      </c>
    </row>
    <row r="903" spans="1:2" ht="24.95" customHeight="1">
      <c r="A903" s="54" t="s">
        <v>351</v>
      </c>
      <c r="B903" s="55">
        <v>12</v>
      </c>
    </row>
    <row r="904" spans="1:2" ht="24.95" customHeight="1">
      <c r="A904" s="54" t="s">
        <v>352</v>
      </c>
      <c r="B904" s="55">
        <v>75</v>
      </c>
    </row>
    <row r="905" spans="1:2" ht="24.95" customHeight="1">
      <c r="A905" s="54" t="s">
        <v>1018</v>
      </c>
      <c r="B905" s="55">
        <v>816</v>
      </c>
    </row>
    <row r="906" spans="1:2" ht="24.95" customHeight="1">
      <c r="A906" s="54" t="s">
        <v>1019</v>
      </c>
      <c r="B906" s="55">
        <v>31</v>
      </c>
    </row>
    <row r="907" spans="1:2" ht="24.95" customHeight="1">
      <c r="A907" s="54" t="s">
        <v>1020</v>
      </c>
      <c r="B907" s="55">
        <v>324</v>
      </c>
    </row>
    <row r="908" spans="1:2" ht="24.95" customHeight="1">
      <c r="A908" s="54" t="s">
        <v>1021</v>
      </c>
      <c r="B908" s="55">
        <v>0</v>
      </c>
    </row>
    <row r="909" spans="1:2" ht="24.95" customHeight="1">
      <c r="A909" s="54" t="s">
        <v>1022</v>
      </c>
      <c r="B909" s="55">
        <v>0</v>
      </c>
    </row>
    <row r="910" spans="1:2" ht="24.95" customHeight="1">
      <c r="A910" s="54" t="s">
        <v>1023</v>
      </c>
      <c r="B910" s="55">
        <v>0</v>
      </c>
    </row>
    <row r="911" spans="1:2" ht="24.95" customHeight="1">
      <c r="A911" s="54" t="s">
        <v>1024</v>
      </c>
      <c r="B911" s="55">
        <v>5</v>
      </c>
    </row>
    <row r="912" spans="1:2" ht="24.95" customHeight="1">
      <c r="A912" s="54" t="s">
        <v>1025</v>
      </c>
      <c r="B912" s="55">
        <v>76</v>
      </c>
    </row>
    <row r="913" spans="1:2" ht="24.95" customHeight="1">
      <c r="A913" s="54" t="s">
        <v>1026</v>
      </c>
      <c r="B913" s="55">
        <v>1</v>
      </c>
    </row>
    <row r="914" spans="1:2" ht="24.95" customHeight="1">
      <c r="A914" s="54" t="s">
        <v>1027</v>
      </c>
      <c r="B914" s="55">
        <v>0</v>
      </c>
    </row>
    <row r="915" spans="1:2" ht="24.95" customHeight="1">
      <c r="A915" s="54" t="s">
        <v>1028</v>
      </c>
      <c r="B915" s="55">
        <v>7129</v>
      </c>
    </row>
    <row r="916" spans="1:2" ht="24.95" customHeight="1">
      <c r="A916" s="54" t="s">
        <v>1029</v>
      </c>
      <c r="B916" s="55">
        <v>0</v>
      </c>
    </row>
    <row r="917" spans="1:2" ht="24.95" customHeight="1">
      <c r="A917" s="54" t="s">
        <v>1030</v>
      </c>
      <c r="B917" s="55">
        <v>1490</v>
      </c>
    </row>
    <row r="918" spans="1:2" ht="24.95" customHeight="1">
      <c r="A918" s="54" t="s">
        <v>1031</v>
      </c>
      <c r="B918" s="55">
        <v>0</v>
      </c>
    </row>
    <row r="919" spans="1:2" ht="24.95" customHeight="1">
      <c r="A919" s="54" t="s">
        <v>1032</v>
      </c>
      <c r="B919" s="55">
        <v>0</v>
      </c>
    </row>
    <row r="920" spans="1:2" ht="24.95" customHeight="1">
      <c r="A920" s="54" t="s">
        <v>1033</v>
      </c>
      <c r="B920" s="55">
        <v>488</v>
      </c>
    </row>
    <row r="921" spans="1:2" ht="24.95" customHeight="1">
      <c r="A921" s="54" t="s">
        <v>1034</v>
      </c>
      <c r="B921" s="55">
        <v>70</v>
      </c>
    </row>
    <row r="922" spans="1:2" ht="24.95" customHeight="1">
      <c r="A922" s="54" t="s">
        <v>1035</v>
      </c>
      <c r="B922" s="55">
        <v>0</v>
      </c>
    </row>
    <row r="923" spans="1:2" ht="24.95" customHeight="1">
      <c r="A923" s="54" t="s">
        <v>1009</v>
      </c>
      <c r="B923" s="55">
        <v>0</v>
      </c>
    </row>
    <row r="924" spans="1:2" ht="24.95" customHeight="1">
      <c r="A924" s="54" t="s">
        <v>1036</v>
      </c>
      <c r="B924" s="55">
        <v>0</v>
      </c>
    </row>
    <row r="925" spans="1:2" ht="24.95" customHeight="1">
      <c r="A925" s="54" t="s">
        <v>1037</v>
      </c>
      <c r="B925" s="55">
        <v>109</v>
      </c>
    </row>
    <row r="926" spans="1:2" ht="24.95" customHeight="1">
      <c r="A926" s="54" t="s">
        <v>1038</v>
      </c>
      <c r="B926" s="55">
        <v>0</v>
      </c>
    </row>
    <row r="927" spans="1:2" ht="24.95" customHeight="1">
      <c r="A927" s="54" t="s">
        <v>1039</v>
      </c>
      <c r="B927" s="55">
        <v>0</v>
      </c>
    </row>
    <row r="928" spans="1:2" ht="24.95" customHeight="1">
      <c r="A928" s="54" t="s">
        <v>1040</v>
      </c>
      <c r="B928" s="55">
        <v>174</v>
      </c>
    </row>
    <row r="929" spans="1:2" ht="24.95" customHeight="1">
      <c r="A929" s="75" t="s">
        <v>1041</v>
      </c>
      <c r="B929" s="55">
        <f>SUM(B930:B939)</f>
        <v>3254</v>
      </c>
    </row>
    <row r="930" spans="1:2" ht="24.95" customHeight="1">
      <c r="A930" s="54" t="s">
        <v>350</v>
      </c>
      <c r="B930" s="55">
        <v>9</v>
      </c>
    </row>
    <row r="931" spans="1:2" ht="24.95" customHeight="1">
      <c r="A931" s="54" t="s">
        <v>351</v>
      </c>
      <c r="B931" s="55">
        <v>0</v>
      </c>
    </row>
    <row r="932" spans="1:2" ht="24.95" customHeight="1">
      <c r="A932" s="54" t="s">
        <v>352</v>
      </c>
      <c r="B932" s="55">
        <v>0</v>
      </c>
    </row>
    <row r="933" spans="1:2" ht="24.95" customHeight="1">
      <c r="A933" s="54" t="s">
        <v>1042</v>
      </c>
      <c r="B933" s="55">
        <v>44</v>
      </c>
    </row>
    <row r="934" spans="1:2" ht="24.95" customHeight="1">
      <c r="A934" s="54" t="s">
        <v>1043</v>
      </c>
      <c r="B934" s="55">
        <v>0</v>
      </c>
    </row>
    <row r="935" spans="1:2" ht="24.95" customHeight="1">
      <c r="A935" s="54" t="s">
        <v>1044</v>
      </c>
      <c r="B935" s="55">
        <v>0</v>
      </c>
    </row>
    <row r="936" spans="1:2" ht="24.95" customHeight="1">
      <c r="A936" s="54" t="s">
        <v>1045</v>
      </c>
      <c r="B936" s="55">
        <v>0</v>
      </c>
    </row>
    <row r="937" spans="1:2" ht="24.95" customHeight="1">
      <c r="A937" s="54" t="s">
        <v>1046</v>
      </c>
      <c r="B937" s="55">
        <v>0</v>
      </c>
    </row>
    <row r="938" spans="1:2" ht="24.95" customHeight="1">
      <c r="A938" s="54" t="s">
        <v>1047</v>
      </c>
      <c r="B938" s="55">
        <v>205</v>
      </c>
    </row>
    <row r="939" spans="1:2" ht="24.95" customHeight="1">
      <c r="A939" s="54" t="s">
        <v>1048</v>
      </c>
      <c r="B939" s="55">
        <v>2996</v>
      </c>
    </row>
    <row r="940" spans="1:2" ht="24.95" customHeight="1">
      <c r="A940" s="75" t="s">
        <v>1049</v>
      </c>
      <c r="B940" s="55">
        <f>SUM(B941:B946)</f>
        <v>6379</v>
      </c>
    </row>
    <row r="941" spans="1:2" ht="24.95" customHeight="1">
      <c r="A941" s="54" t="s">
        <v>1050</v>
      </c>
      <c r="B941" s="55">
        <v>2562</v>
      </c>
    </row>
    <row r="942" spans="1:2" ht="24.95" customHeight="1">
      <c r="A942" s="54" t="s">
        <v>1051</v>
      </c>
      <c r="B942" s="55">
        <v>0</v>
      </c>
    </row>
    <row r="943" spans="1:2" ht="24.95" customHeight="1">
      <c r="A943" s="54" t="s">
        <v>1052</v>
      </c>
      <c r="B943" s="55">
        <v>1935</v>
      </c>
    </row>
    <row r="944" spans="1:2" ht="24.95" customHeight="1">
      <c r="A944" s="54" t="s">
        <v>1053</v>
      </c>
      <c r="B944" s="55">
        <v>530</v>
      </c>
    </row>
    <row r="945" spans="1:2" ht="24.95" customHeight="1">
      <c r="A945" s="54" t="s">
        <v>1054</v>
      </c>
      <c r="B945" s="55">
        <v>1281</v>
      </c>
    </row>
    <row r="946" spans="1:2" ht="24.95" customHeight="1">
      <c r="A946" s="54" t="s">
        <v>1055</v>
      </c>
      <c r="B946" s="55">
        <v>71</v>
      </c>
    </row>
    <row r="947" spans="1:2" ht="24.95" customHeight="1">
      <c r="A947" s="75" t="s">
        <v>1056</v>
      </c>
      <c r="B947" s="55">
        <f>SUM(B948:B953)</f>
        <v>881</v>
      </c>
    </row>
    <row r="948" spans="1:2" ht="24.95" customHeight="1">
      <c r="A948" s="54" t="s">
        <v>1057</v>
      </c>
      <c r="B948" s="55">
        <v>0</v>
      </c>
    </row>
    <row r="949" spans="1:2" ht="24.95" customHeight="1">
      <c r="A949" s="54" t="s">
        <v>1058</v>
      </c>
      <c r="B949" s="55">
        <v>0</v>
      </c>
    </row>
    <row r="950" spans="1:2" ht="24.95" customHeight="1">
      <c r="A950" s="54" t="s">
        <v>1059</v>
      </c>
      <c r="B950" s="55">
        <v>384</v>
      </c>
    </row>
    <row r="951" spans="1:2" ht="24.95" customHeight="1">
      <c r="A951" s="54" t="s">
        <v>1060</v>
      </c>
      <c r="B951" s="55">
        <v>484</v>
      </c>
    </row>
    <row r="952" spans="1:2" ht="24.95" customHeight="1">
      <c r="A952" s="54" t="s">
        <v>1061</v>
      </c>
      <c r="B952" s="55">
        <v>0</v>
      </c>
    </row>
    <row r="953" spans="1:2" ht="24.95" customHeight="1">
      <c r="A953" s="54" t="s">
        <v>1062</v>
      </c>
      <c r="B953" s="55">
        <v>13</v>
      </c>
    </row>
    <row r="954" spans="1:2" ht="24.95" customHeight="1">
      <c r="A954" s="75" t="s">
        <v>1063</v>
      </c>
      <c r="B954" s="55">
        <f>SUM(B955:B956)</f>
        <v>6271</v>
      </c>
    </row>
    <row r="955" spans="1:2" ht="24.95" customHeight="1">
      <c r="A955" s="54" t="s">
        <v>1064</v>
      </c>
      <c r="B955" s="55">
        <v>0</v>
      </c>
    </row>
    <row r="956" spans="1:2" ht="24.95" customHeight="1">
      <c r="A956" s="54" t="s">
        <v>1065</v>
      </c>
      <c r="B956" s="55">
        <v>6271</v>
      </c>
    </row>
    <row r="957" spans="1:2" ht="24.95" customHeight="1">
      <c r="A957" s="75" t="s">
        <v>1066</v>
      </c>
      <c r="B957" s="55">
        <f>B958+B959</f>
        <v>171</v>
      </c>
    </row>
    <row r="958" spans="1:2" ht="24.95" customHeight="1">
      <c r="A958" s="54" t="s">
        <v>1067</v>
      </c>
      <c r="B958" s="55">
        <v>0</v>
      </c>
    </row>
    <row r="959" spans="1:2" ht="24.95" customHeight="1">
      <c r="A959" s="54" t="s">
        <v>1068</v>
      </c>
      <c r="B959" s="55">
        <v>171</v>
      </c>
    </row>
    <row r="960" spans="1:2" ht="24.95" customHeight="1">
      <c r="A960" s="75" t="s">
        <v>225</v>
      </c>
      <c r="B960" s="55">
        <f>SUM(B961,B984,B994,B1004,B1009,B1016,B1021)</f>
        <v>5619</v>
      </c>
    </row>
    <row r="961" spans="1:2" ht="24.95" customHeight="1">
      <c r="A961" s="75" t="s">
        <v>1069</v>
      </c>
      <c r="B961" s="55">
        <f>SUM(B962:B983)</f>
        <v>4960</v>
      </c>
    </row>
    <row r="962" spans="1:2" ht="24.95" customHeight="1">
      <c r="A962" s="54" t="s">
        <v>350</v>
      </c>
      <c r="B962" s="55">
        <v>245</v>
      </c>
    </row>
    <row r="963" spans="1:2" ht="24.95" customHeight="1">
      <c r="A963" s="54" t="s">
        <v>351</v>
      </c>
      <c r="B963" s="55">
        <v>104</v>
      </c>
    </row>
    <row r="964" spans="1:2" ht="24.95" customHeight="1">
      <c r="A964" s="54" t="s">
        <v>352</v>
      </c>
      <c r="B964" s="55">
        <v>1226</v>
      </c>
    </row>
    <row r="965" spans="1:2" ht="24.95" customHeight="1">
      <c r="A965" s="54" t="s">
        <v>1070</v>
      </c>
      <c r="B965" s="55">
        <v>0</v>
      </c>
    </row>
    <row r="966" spans="1:2" ht="24.95" customHeight="1">
      <c r="A966" s="54" t="s">
        <v>1071</v>
      </c>
      <c r="B966" s="55">
        <v>0</v>
      </c>
    </row>
    <row r="967" spans="1:2" ht="24.95" customHeight="1">
      <c r="A967" s="54" t="s">
        <v>1072</v>
      </c>
      <c r="B967" s="55">
        <v>0</v>
      </c>
    </row>
    <row r="968" spans="1:2" ht="24.95" customHeight="1">
      <c r="A968" s="54" t="s">
        <v>1073</v>
      </c>
      <c r="B968" s="55">
        <v>0</v>
      </c>
    </row>
    <row r="969" spans="1:2" ht="24.95" customHeight="1">
      <c r="A969" s="54" t="s">
        <v>1074</v>
      </c>
      <c r="B969" s="55">
        <v>0</v>
      </c>
    </row>
    <row r="970" spans="1:2" ht="24.95" customHeight="1">
      <c r="A970" s="54" t="s">
        <v>1075</v>
      </c>
      <c r="B970" s="55">
        <v>0</v>
      </c>
    </row>
    <row r="971" spans="1:2" ht="24.95" customHeight="1">
      <c r="A971" s="54" t="s">
        <v>1076</v>
      </c>
      <c r="B971" s="55">
        <v>0</v>
      </c>
    </row>
    <row r="972" spans="1:2" ht="24.95" customHeight="1">
      <c r="A972" s="54" t="s">
        <v>1077</v>
      </c>
      <c r="B972" s="55">
        <v>0</v>
      </c>
    </row>
    <row r="973" spans="1:2" ht="24.95" customHeight="1">
      <c r="A973" s="54" t="s">
        <v>1078</v>
      </c>
      <c r="B973" s="55">
        <v>0</v>
      </c>
    </row>
    <row r="974" spans="1:2" ht="24.95" customHeight="1">
      <c r="A974" s="54" t="s">
        <v>1079</v>
      </c>
      <c r="B974" s="55">
        <v>0</v>
      </c>
    </row>
    <row r="975" spans="1:2" ht="24.95" customHeight="1">
      <c r="A975" s="54" t="s">
        <v>1080</v>
      </c>
      <c r="B975" s="55">
        <v>0</v>
      </c>
    </row>
    <row r="976" spans="1:2" ht="24.95" customHeight="1">
      <c r="A976" s="54" t="s">
        <v>1081</v>
      </c>
      <c r="B976" s="55">
        <v>0</v>
      </c>
    </row>
    <row r="977" spans="1:2" ht="24.95" customHeight="1">
      <c r="A977" s="54" t="s">
        <v>1082</v>
      </c>
      <c r="B977" s="55">
        <v>0</v>
      </c>
    </row>
    <row r="978" spans="1:2" ht="24.95" customHeight="1">
      <c r="A978" s="54" t="s">
        <v>1083</v>
      </c>
      <c r="B978" s="55">
        <v>0</v>
      </c>
    </row>
    <row r="979" spans="1:2" ht="24.95" customHeight="1">
      <c r="A979" s="54" t="s">
        <v>1084</v>
      </c>
      <c r="B979" s="55">
        <v>0</v>
      </c>
    </row>
    <row r="980" spans="1:2" ht="24.95" customHeight="1">
      <c r="A980" s="54" t="s">
        <v>1085</v>
      </c>
      <c r="B980" s="55">
        <v>0</v>
      </c>
    </row>
    <row r="981" spans="1:2" ht="24.95" customHeight="1">
      <c r="A981" s="54" t="s">
        <v>1086</v>
      </c>
      <c r="B981" s="55">
        <v>0</v>
      </c>
    </row>
    <row r="982" spans="1:2" ht="24.95" customHeight="1">
      <c r="A982" s="54" t="s">
        <v>1087</v>
      </c>
      <c r="B982" s="55">
        <v>0</v>
      </c>
    </row>
    <row r="983" spans="1:2" ht="24.95" customHeight="1">
      <c r="A983" s="54" t="s">
        <v>1088</v>
      </c>
      <c r="B983" s="55">
        <v>3385</v>
      </c>
    </row>
    <row r="984" spans="1:2" ht="24.95" customHeight="1">
      <c r="A984" s="75" t="s">
        <v>1089</v>
      </c>
      <c r="B984" s="55">
        <f>SUM(B985:B993)</f>
        <v>0</v>
      </c>
    </row>
    <row r="985" spans="1:2" ht="24.95" customHeight="1">
      <c r="A985" s="54" t="s">
        <v>350</v>
      </c>
      <c r="B985" s="55">
        <v>0</v>
      </c>
    </row>
    <row r="986" spans="1:2" ht="24.95" customHeight="1">
      <c r="A986" s="54" t="s">
        <v>351</v>
      </c>
      <c r="B986" s="55">
        <v>0</v>
      </c>
    </row>
    <row r="987" spans="1:2" ht="24.95" customHeight="1">
      <c r="A987" s="54" t="s">
        <v>352</v>
      </c>
      <c r="B987" s="55">
        <v>0</v>
      </c>
    </row>
    <row r="988" spans="1:2" ht="24.95" customHeight="1">
      <c r="A988" s="54" t="s">
        <v>1090</v>
      </c>
      <c r="B988" s="55">
        <v>0</v>
      </c>
    </row>
    <row r="989" spans="1:2" ht="24.95" customHeight="1">
      <c r="A989" s="54" t="s">
        <v>1091</v>
      </c>
      <c r="B989" s="55">
        <v>0</v>
      </c>
    </row>
    <row r="990" spans="1:2" ht="24.95" customHeight="1">
      <c r="A990" s="54" t="s">
        <v>1092</v>
      </c>
      <c r="B990" s="55">
        <v>0</v>
      </c>
    </row>
    <row r="991" spans="1:2" ht="24.95" customHeight="1">
      <c r="A991" s="54" t="s">
        <v>1093</v>
      </c>
      <c r="B991" s="55">
        <v>0</v>
      </c>
    </row>
    <row r="992" spans="1:2" ht="24.95" customHeight="1">
      <c r="A992" s="54" t="s">
        <v>1094</v>
      </c>
      <c r="B992" s="55">
        <v>0</v>
      </c>
    </row>
    <row r="993" spans="1:2" ht="24.95" customHeight="1">
      <c r="A993" s="54" t="s">
        <v>1095</v>
      </c>
      <c r="B993" s="55">
        <v>0</v>
      </c>
    </row>
    <row r="994" spans="1:2" ht="24.95" customHeight="1">
      <c r="A994" s="75" t="s">
        <v>1096</v>
      </c>
      <c r="B994" s="55">
        <f>SUM(B995:B1003)</f>
        <v>0</v>
      </c>
    </row>
    <row r="995" spans="1:2" ht="24.95" customHeight="1">
      <c r="A995" s="54" t="s">
        <v>350</v>
      </c>
      <c r="B995" s="55">
        <v>0</v>
      </c>
    </row>
    <row r="996" spans="1:2" ht="24.95" customHeight="1">
      <c r="A996" s="54" t="s">
        <v>351</v>
      </c>
      <c r="B996" s="55">
        <v>0</v>
      </c>
    </row>
    <row r="997" spans="1:2" ht="24.95" customHeight="1">
      <c r="A997" s="54" t="s">
        <v>352</v>
      </c>
      <c r="B997" s="55">
        <v>0</v>
      </c>
    </row>
    <row r="998" spans="1:2" ht="24.95" customHeight="1">
      <c r="A998" s="54" t="s">
        <v>1097</v>
      </c>
      <c r="B998" s="55">
        <v>0</v>
      </c>
    </row>
    <row r="999" spans="1:2" ht="24.95" customHeight="1">
      <c r="A999" s="54" t="s">
        <v>1098</v>
      </c>
      <c r="B999" s="55">
        <v>0</v>
      </c>
    </row>
    <row r="1000" spans="1:2" ht="24.95" customHeight="1">
      <c r="A1000" s="54" t="s">
        <v>1099</v>
      </c>
      <c r="B1000" s="55">
        <v>0</v>
      </c>
    </row>
    <row r="1001" spans="1:2" ht="24.95" customHeight="1">
      <c r="A1001" s="54" t="s">
        <v>1100</v>
      </c>
      <c r="B1001" s="55">
        <v>0</v>
      </c>
    </row>
    <row r="1002" spans="1:2" ht="24.95" customHeight="1">
      <c r="A1002" s="54" t="s">
        <v>1101</v>
      </c>
      <c r="B1002" s="55">
        <v>0</v>
      </c>
    </row>
    <row r="1003" spans="1:2" ht="24.95" customHeight="1">
      <c r="A1003" s="54" t="s">
        <v>1102</v>
      </c>
      <c r="B1003" s="55">
        <v>0</v>
      </c>
    </row>
    <row r="1004" spans="1:2" ht="24.95" customHeight="1">
      <c r="A1004" s="75" t="s">
        <v>1103</v>
      </c>
      <c r="B1004" s="55">
        <f>SUM(B1005:B1008)</f>
        <v>8</v>
      </c>
    </row>
    <row r="1005" spans="1:2" ht="24.95" customHeight="1">
      <c r="A1005" s="54" t="s">
        <v>1104</v>
      </c>
      <c r="B1005" s="55">
        <v>0</v>
      </c>
    </row>
    <row r="1006" spans="1:2" ht="24.95" customHeight="1">
      <c r="A1006" s="54" t="s">
        <v>1105</v>
      </c>
      <c r="B1006" s="55">
        <v>0</v>
      </c>
    </row>
    <row r="1007" spans="1:2" ht="24.95" customHeight="1">
      <c r="A1007" s="54" t="s">
        <v>1106</v>
      </c>
      <c r="B1007" s="55">
        <v>0</v>
      </c>
    </row>
    <row r="1008" spans="1:2" ht="24.95" customHeight="1">
      <c r="A1008" s="54" t="s">
        <v>1107</v>
      </c>
      <c r="B1008" s="55">
        <v>8</v>
      </c>
    </row>
    <row r="1009" spans="1:2" ht="24.95" customHeight="1">
      <c r="A1009" s="75" t="s">
        <v>1108</v>
      </c>
      <c r="B1009" s="55">
        <f>SUM(B1010:B1015)</f>
        <v>0</v>
      </c>
    </row>
    <row r="1010" spans="1:2" ht="24.95" customHeight="1">
      <c r="A1010" s="54" t="s">
        <v>350</v>
      </c>
      <c r="B1010" s="55">
        <v>0</v>
      </c>
    </row>
    <row r="1011" spans="1:2" ht="24.95" customHeight="1">
      <c r="A1011" s="54" t="s">
        <v>351</v>
      </c>
      <c r="B1011" s="55">
        <v>0</v>
      </c>
    </row>
    <row r="1012" spans="1:2" ht="24.95" customHeight="1">
      <c r="A1012" s="54" t="s">
        <v>352</v>
      </c>
      <c r="B1012" s="55">
        <v>0</v>
      </c>
    </row>
    <row r="1013" spans="1:2" ht="24.95" customHeight="1">
      <c r="A1013" s="54" t="s">
        <v>1094</v>
      </c>
      <c r="B1013" s="55">
        <v>0</v>
      </c>
    </row>
    <row r="1014" spans="1:2" ht="24.95" customHeight="1">
      <c r="A1014" s="54" t="s">
        <v>1109</v>
      </c>
      <c r="B1014" s="55">
        <v>0</v>
      </c>
    </row>
    <row r="1015" spans="1:2" ht="24.95" customHeight="1">
      <c r="A1015" s="54" t="s">
        <v>1110</v>
      </c>
      <c r="B1015" s="55">
        <v>0</v>
      </c>
    </row>
    <row r="1016" spans="1:2" ht="24.95" customHeight="1">
      <c r="A1016" s="75" t="s">
        <v>1111</v>
      </c>
      <c r="B1016" s="55">
        <f>SUM(B1017:B1020)</f>
        <v>484</v>
      </c>
    </row>
    <row r="1017" spans="1:2" ht="24.95" customHeight="1">
      <c r="A1017" s="54" t="s">
        <v>1112</v>
      </c>
      <c r="B1017" s="55">
        <v>484</v>
      </c>
    </row>
    <row r="1018" spans="1:2" ht="24.95" customHeight="1">
      <c r="A1018" s="54" t="s">
        <v>1113</v>
      </c>
      <c r="B1018" s="55">
        <v>0</v>
      </c>
    </row>
    <row r="1019" spans="1:2" ht="24.95" customHeight="1">
      <c r="A1019" s="54" t="s">
        <v>1114</v>
      </c>
      <c r="B1019" s="55">
        <v>0</v>
      </c>
    </row>
    <row r="1020" spans="1:2" ht="24.95" customHeight="1">
      <c r="A1020" s="54" t="s">
        <v>1115</v>
      </c>
      <c r="B1020" s="55">
        <v>0</v>
      </c>
    </row>
    <row r="1021" spans="1:2" ht="24.95" customHeight="1">
      <c r="A1021" s="75" t="s">
        <v>1116</v>
      </c>
      <c r="B1021" s="55">
        <f>SUM(B1022:B1023)</f>
        <v>167</v>
      </c>
    </row>
    <row r="1022" spans="1:2" ht="24.95" customHeight="1">
      <c r="A1022" s="54" t="s">
        <v>1117</v>
      </c>
      <c r="B1022" s="55">
        <v>0</v>
      </c>
    </row>
    <row r="1023" spans="1:2" ht="24.95" customHeight="1">
      <c r="A1023" s="54" t="s">
        <v>1118</v>
      </c>
      <c r="B1023" s="55">
        <v>167</v>
      </c>
    </row>
    <row r="1024" spans="1:2" ht="24.95" customHeight="1">
      <c r="A1024" s="75" t="s">
        <v>226</v>
      </c>
      <c r="B1024" s="55">
        <f>SUM(B1025,B1035,B1051,B1056,B1067,B1074,B1082)</f>
        <v>26796</v>
      </c>
    </row>
    <row r="1025" spans="1:2" ht="24.95" customHeight="1">
      <c r="A1025" s="75" t="s">
        <v>1119</v>
      </c>
      <c r="B1025" s="55">
        <f>SUM(B1026:B1034)</f>
        <v>0</v>
      </c>
    </row>
    <row r="1026" spans="1:2" ht="24.95" customHeight="1">
      <c r="A1026" s="54" t="s">
        <v>350</v>
      </c>
      <c r="B1026" s="55">
        <v>0</v>
      </c>
    </row>
    <row r="1027" spans="1:2" ht="24.95" customHeight="1">
      <c r="A1027" s="54" t="s">
        <v>351</v>
      </c>
      <c r="B1027" s="55">
        <v>0</v>
      </c>
    </row>
    <row r="1028" spans="1:2" ht="24.95" customHeight="1">
      <c r="A1028" s="54" t="s">
        <v>352</v>
      </c>
      <c r="B1028" s="55">
        <v>0</v>
      </c>
    </row>
    <row r="1029" spans="1:2" ht="24.95" customHeight="1">
      <c r="A1029" s="54" t="s">
        <v>1120</v>
      </c>
      <c r="B1029" s="55">
        <v>0</v>
      </c>
    </row>
    <row r="1030" spans="1:2" ht="24.95" customHeight="1">
      <c r="A1030" s="54" t="s">
        <v>1121</v>
      </c>
      <c r="B1030" s="55">
        <v>0</v>
      </c>
    </row>
    <row r="1031" spans="1:2" ht="24.95" customHeight="1">
      <c r="A1031" s="54" t="s">
        <v>1122</v>
      </c>
      <c r="B1031" s="55">
        <v>0</v>
      </c>
    </row>
    <row r="1032" spans="1:2" ht="24.95" customHeight="1">
      <c r="A1032" s="54" t="s">
        <v>1123</v>
      </c>
      <c r="B1032" s="55">
        <v>0</v>
      </c>
    </row>
    <row r="1033" spans="1:2" ht="24.95" customHeight="1">
      <c r="A1033" s="54" t="s">
        <v>1124</v>
      </c>
      <c r="B1033" s="55">
        <v>0</v>
      </c>
    </row>
    <row r="1034" spans="1:2" ht="24.95" customHeight="1">
      <c r="A1034" s="54" t="s">
        <v>1125</v>
      </c>
      <c r="B1034" s="55">
        <v>0</v>
      </c>
    </row>
    <row r="1035" spans="1:2" ht="24.95" customHeight="1">
      <c r="A1035" s="75" t="s">
        <v>1126</v>
      </c>
      <c r="B1035" s="55">
        <f>SUM(B1036:B1050)</f>
        <v>0</v>
      </c>
    </row>
    <row r="1036" spans="1:2" ht="24.95" customHeight="1">
      <c r="A1036" s="54" t="s">
        <v>350</v>
      </c>
      <c r="B1036" s="55">
        <v>0</v>
      </c>
    </row>
    <row r="1037" spans="1:2" ht="24.95" customHeight="1">
      <c r="A1037" s="54" t="s">
        <v>351</v>
      </c>
      <c r="B1037" s="55">
        <v>0</v>
      </c>
    </row>
    <row r="1038" spans="1:2" ht="24.95" customHeight="1">
      <c r="A1038" s="54" t="s">
        <v>352</v>
      </c>
      <c r="B1038" s="55">
        <v>0</v>
      </c>
    </row>
    <row r="1039" spans="1:2" ht="24.95" customHeight="1">
      <c r="A1039" s="54" t="s">
        <v>1127</v>
      </c>
      <c r="B1039" s="55">
        <v>0</v>
      </c>
    </row>
    <row r="1040" spans="1:2" ht="24.95" customHeight="1">
      <c r="A1040" s="54" t="s">
        <v>1128</v>
      </c>
      <c r="B1040" s="55">
        <v>0</v>
      </c>
    </row>
    <row r="1041" spans="1:2" ht="24.95" customHeight="1">
      <c r="A1041" s="54" t="s">
        <v>1129</v>
      </c>
      <c r="B1041" s="55">
        <v>0</v>
      </c>
    </row>
    <row r="1042" spans="1:2" ht="24.95" customHeight="1">
      <c r="A1042" s="54" t="s">
        <v>1130</v>
      </c>
      <c r="B1042" s="55">
        <v>0</v>
      </c>
    </row>
    <row r="1043" spans="1:2" ht="24.95" customHeight="1">
      <c r="A1043" s="54" t="s">
        <v>1131</v>
      </c>
      <c r="B1043" s="55">
        <v>0</v>
      </c>
    </row>
    <row r="1044" spans="1:2" ht="24.95" customHeight="1">
      <c r="A1044" s="54" t="s">
        <v>1132</v>
      </c>
      <c r="B1044" s="55">
        <v>0</v>
      </c>
    </row>
    <row r="1045" spans="1:2" ht="24.95" customHeight="1">
      <c r="A1045" s="54" t="s">
        <v>1133</v>
      </c>
      <c r="B1045" s="55">
        <v>0</v>
      </c>
    </row>
    <row r="1046" spans="1:2" ht="24.95" customHeight="1">
      <c r="A1046" s="54" t="s">
        <v>1134</v>
      </c>
      <c r="B1046" s="55">
        <v>0</v>
      </c>
    </row>
    <row r="1047" spans="1:2" ht="24.95" customHeight="1">
      <c r="A1047" s="54" t="s">
        <v>1135</v>
      </c>
      <c r="B1047" s="55">
        <v>0</v>
      </c>
    </row>
    <row r="1048" spans="1:2" ht="24.95" customHeight="1">
      <c r="A1048" s="54" t="s">
        <v>1136</v>
      </c>
      <c r="B1048" s="55">
        <v>0</v>
      </c>
    </row>
    <row r="1049" spans="1:2" ht="24.95" customHeight="1">
      <c r="A1049" s="54" t="s">
        <v>1137</v>
      </c>
      <c r="B1049" s="55">
        <v>0</v>
      </c>
    </row>
    <row r="1050" spans="1:2" ht="24.95" customHeight="1">
      <c r="A1050" s="54" t="s">
        <v>1138</v>
      </c>
      <c r="B1050" s="55">
        <v>0</v>
      </c>
    </row>
    <row r="1051" spans="1:2" ht="24.95" customHeight="1">
      <c r="A1051" s="75" t="s">
        <v>1139</v>
      </c>
      <c r="B1051" s="55">
        <f>SUM(B1052:B1055)</f>
        <v>0</v>
      </c>
    </row>
    <row r="1052" spans="1:2" ht="24.95" customHeight="1">
      <c r="A1052" s="54" t="s">
        <v>350</v>
      </c>
      <c r="B1052" s="55">
        <v>0</v>
      </c>
    </row>
    <row r="1053" spans="1:2" ht="24.95" customHeight="1">
      <c r="A1053" s="54" t="s">
        <v>351</v>
      </c>
      <c r="B1053" s="55">
        <v>0</v>
      </c>
    </row>
    <row r="1054" spans="1:2" ht="24.95" customHeight="1">
      <c r="A1054" s="54" t="s">
        <v>352</v>
      </c>
      <c r="B1054" s="55">
        <v>0</v>
      </c>
    </row>
    <row r="1055" spans="1:2" ht="24.95" customHeight="1">
      <c r="A1055" s="54" t="s">
        <v>1140</v>
      </c>
      <c r="B1055" s="55">
        <v>0</v>
      </c>
    </row>
    <row r="1056" spans="1:2" ht="24.95" customHeight="1">
      <c r="A1056" s="75" t="s">
        <v>1141</v>
      </c>
      <c r="B1056" s="55">
        <f>SUM(B1057:B1066)</f>
        <v>266</v>
      </c>
    </row>
    <row r="1057" spans="1:2" ht="24.95" customHeight="1">
      <c r="A1057" s="54" t="s">
        <v>350</v>
      </c>
      <c r="B1057" s="55">
        <v>171</v>
      </c>
    </row>
    <row r="1058" spans="1:2" ht="24.95" customHeight="1">
      <c r="A1058" s="54" t="s">
        <v>351</v>
      </c>
      <c r="B1058" s="55">
        <v>0</v>
      </c>
    </row>
    <row r="1059" spans="1:2" ht="24.95" customHeight="1">
      <c r="A1059" s="54" t="s">
        <v>352</v>
      </c>
      <c r="B1059" s="55">
        <v>0</v>
      </c>
    </row>
    <row r="1060" spans="1:2" ht="24.95" customHeight="1">
      <c r="A1060" s="54" t="s">
        <v>1142</v>
      </c>
      <c r="B1060" s="55">
        <v>0</v>
      </c>
    </row>
    <row r="1061" spans="1:2" ht="24.95" customHeight="1">
      <c r="A1061" s="54" t="s">
        <v>1143</v>
      </c>
      <c r="B1061" s="55">
        <v>0</v>
      </c>
    </row>
    <row r="1062" spans="1:2" ht="24.95" customHeight="1">
      <c r="A1062" s="54" t="s">
        <v>1144</v>
      </c>
      <c r="B1062" s="55">
        <v>0</v>
      </c>
    </row>
    <row r="1063" spans="1:2" ht="24.95" customHeight="1">
      <c r="A1063" s="54" t="s">
        <v>1145</v>
      </c>
      <c r="B1063" s="55">
        <v>0</v>
      </c>
    </row>
    <row r="1064" spans="1:2" ht="24.95" customHeight="1">
      <c r="A1064" s="54" t="s">
        <v>1146</v>
      </c>
      <c r="B1064" s="55">
        <v>0</v>
      </c>
    </row>
    <row r="1065" spans="1:2" ht="24.95" customHeight="1">
      <c r="A1065" s="54" t="s">
        <v>359</v>
      </c>
      <c r="B1065" s="55">
        <v>0</v>
      </c>
    </row>
    <row r="1066" spans="1:2" ht="24.95" customHeight="1">
      <c r="A1066" s="54" t="s">
        <v>1147</v>
      </c>
      <c r="B1066" s="55">
        <v>95</v>
      </c>
    </row>
    <row r="1067" spans="1:2" ht="24.95" customHeight="1">
      <c r="A1067" s="75" t="s">
        <v>1148</v>
      </c>
      <c r="B1067" s="55">
        <f>SUM(B1068:B1073)</f>
        <v>0</v>
      </c>
    </row>
    <row r="1068" spans="1:2" ht="24.95" customHeight="1">
      <c r="A1068" s="54" t="s">
        <v>350</v>
      </c>
      <c r="B1068" s="55">
        <v>0</v>
      </c>
    </row>
    <row r="1069" spans="1:2" ht="24.95" customHeight="1">
      <c r="A1069" s="54" t="s">
        <v>351</v>
      </c>
      <c r="B1069" s="55">
        <v>0</v>
      </c>
    </row>
    <row r="1070" spans="1:2" ht="24.95" customHeight="1">
      <c r="A1070" s="54" t="s">
        <v>352</v>
      </c>
      <c r="B1070" s="55">
        <v>0</v>
      </c>
    </row>
    <row r="1071" spans="1:2" ht="24.95" customHeight="1">
      <c r="A1071" s="54" t="s">
        <v>1149</v>
      </c>
      <c r="B1071" s="55">
        <v>0</v>
      </c>
    </row>
    <row r="1072" spans="1:2" ht="24.95" customHeight="1">
      <c r="A1072" s="54" t="s">
        <v>1150</v>
      </c>
      <c r="B1072" s="55">
        <v>0</v>
      </c>
    </row>
    <row r="1073" spans="1:2" ht="24.95" customHeight="1">
      <c r="A1073" s="54" t="s">
        <v>1151</v>
      </c>
      <c r="B1073" s="55">
        <v>0</v>
      </c>
    </row>
    <row r="1074" spans="1:2" ht="24.95" customHeight="1">
      <c r="A1074" s="75" t="s">
        <v>1152</v>
      </c>
      <c r="B1074" s="55">
        <f>SUM(B1075:B1081)</f>
        <v>26485</v>
      </c>
    </row>
    <row r="1075" spans="1:2" ht="24.95" customHeight="1">
      <c r="A1075" s="54" t="s">
        <v>350</v>
      </c>
      <c r="B1075" s="55">
        <v>0</v>
      </c>
    </row>
    <row r="1076" spans="1:2" ht="24.95" customHeight="1">
      <c r="A1076" s="54" t="s">
        <v>351</v>
      </c>
      <c r="B1076" s="55">
        <v>0</v>
      </c>
    </row>
    <row r="1077" spans="1:2" ht="24.95" customHeight="1">
      <c r="A1077" s="54" t="s">
        <v>352</v>
      </c>
      <c r="B1077" s="55">
        <v>0</v>
      </c>
    </row>
    <row r="1078" spans="1:2" ht="24.95" customHeight="1">
      <c r="A1078" s="54" t="s">
        <v>1153</v>
      </c>
      <c r="B1078" s="55">
        <v>0</v>
      </c>
    </row>
    <row r="1079" spans="1:2" ht="24.95" customHeight="1">
      <c r="A1079" s="54" t="s">
        <v>1154</v>
      </c>
      <c r="B1079" s="55">
        <v>60</v>
      </c>
    </row>
    <row r="1080" spans="1:2" ht="24.95" customHeight="1">
      <c r="A1080" s="54" t="s">
        <v>1155</v>
      </c>
      <c r="B1080" s="55">
        <v>0</v>
      </c>
    </row>
    <row r="1081" spans="1:2" ht="24.95" customHeight="1">
      <c r="A1081" s="54" t="s">
        <v>1156</v>
      </c>
      <c r="B1081" s="55">
        <v>26425</v>
      </c>
    </row>
    <row r="1082" spans="1:2" ht="24.95" customHeight="1">
      <c r="A1082" s="75" t="s">
        <v>1157</v>
      </c>
      <c r="B1082" s="55">
        <f>SUM(B1083:B1087)</f>
        <v>45</v>
      </c>
    </row>
    <row r="1083" spans="1:2" ht="24.95" customHeight="1">
      <c r="A1083" s="54" t="s">
        <v>1158</v>
      </c>
      <c r="B1083" s="55">
        <v>0</v>
      </c>
    </row>
    <row r="1084" spans="1:2" ht="24.95" customHeight="1">
      <c r="A1084" s="54" t="s">
        <v>1159</v>
      </c>
      <c r="B1084" s="55">
        <v>0</v>
      </c>
    </row>
    <row r="1085" spans="1:2" ht="24.95" customHeight="1">
      <c r="A1085" s="54" t="s">
        <v>1160</v>
      </c>
      <c r="B1085" s="55">
        <v>0</v>
      </c>
    </row>
    <row r="1086" spans="1:2" ht="24.95" customHeight="1">
      <c r="A1086" s="54" t="s">
        <v>1161</v>
      </c>
      <c r="B1086" s="55">
        <v>0</v>
      </c>
    </row>
    <row r="1087" spans="1:2" ht="24.95" customHeight="1">
      <c r="A1087" s="54" t="s">
        <v>1162</v>
      </c>
      <c r="B1087" s="55">
        <v>45</v>
      </c>
    </row>
    <row r="1088" spans="1:2" ht="24.95" customHeight="1">
      <c r="A1088" s="75" t="s">
        <v>1163</v>
      </c>
      <c r="B1088" s="55">
        <f>SUM(B1089,B1099,B1105)</f>
        <v>544</v>
      </c>
    </row>
    <row r="1089" spans="1:2" ht="24.95" customHeight="1">
      <c r="A1089" s="75" t="s">
        <v>1164</v>
      </c>
      <c r="B1089" s="55">
        <f>SUM(B1090:B1098)</f>
        <v>478</v>
      </c>
    </row>
    <row r="1090" spans="1:2" ht="24.95" customHeight="1">
      <c r="A1090" s="54" t="s">
        <v>350</v>
      </c>
      <c r="B1090" s="55">
        <v>104</v>
      </c>
    </row>
    <row r="1091" spans="1:2" ht="24.95" customHeight="1">
      <c r="A1091" s="54" t="s">
        <v>351</v>
      </c>
      <c r="B1091" s="55">
        <v>0</v>
      </c>
    </row>
    <row r="1092" spans="1:2" ht="24.95" customHeight="1">
      <c r="A1092" s="54" t="s">
        <v>352</v>
      </c>
      <c r="B1092" s="55">
        <v>0</v>
      </c>
    </row>
    <row r="1093" spans="1:2" ht="24.95" customHeight="1">
      <c r="A1093" s="54" t="s">
        <v>1165</v>
      </c>
      <c r="B1093" s="55">
        <v>0</v>
      </c>
    </row>
    <row r="1094" spans="1:2" ht="24.95" customHeight="1">
      <c r="A1094" s="54" t="s">
        <v>1166</v>
      </c>
      <c r="B1094" s="55">
        <v>0</v>
      </c>
    </row>
    <row r="1095" spans="1:2" ht="24.95" customHeight="1">
      <c r="A1095" s="54" t="s">
        <v>1167</v>
      </c>
      <c r="B1095" s="55">
        <v>0</v>
      </c>
    </row>
    <row r="1096" spans="1:2" ht="24.95" customHeight="1">
      <c r="A1096" s="54" t="s">
        <v>1168</v>
      </c>
      <c r="B1096" s="55">
        <v>0</v>
      </c>
    </row>
    <row r="1097" spans="1:2" ht="24.95" customHeight="1">
      <c r="A1097" s="54" t="s">
        <v>359</v>
      </c>
      <c r="B1097" s="55">
        <v>0</v>
      </c>
    </row>
    <row r="1098" spans="1:2" ht="24.95" customHeight="1">
      <c r="A1098" s="54" t="s">
        <v>1169</v>
      </c>
      <c r="B1098" s="55">
        <v>374</v>
      </c>
    </row>
    <row r="1099" spans="1:2" ht="24.95" customHeight="1">
      <c r="A1099" s="75" t="s">
        <v>1170</v>
      </c>
      <c r="B1099" s="55">
        <f>SUM(B1100:B1104)</f>
        <v>66</v>
      </c>
    </row>
    <row r="1100" spans="1:2" ht="24.95" customHeight="1">
      <c r="A1100" s="54" t="s">
        <v>350</v>
      </c>
      <c r="B1100" s="55">
        <v>0</v>
      </c>
    </row>
    <row r="1101" spans="1:2" ht="24.95" customHeight="1">
      <c r="A1101" s="54" t="s">
        <v>351</v>
      </c>
      <c r="B1101" s="55">
        <v>0</v>
      </c>
    </row>
    <row r="1102" spans="1:2" ht="24.95" customHeight="1">
      <c r="A1102" s="54" t="s">
        <v>352</v>
      </c>
      <c r="B1102" s="55">
        <v>0</v>
      </c>
    </row>
    <row r="1103" spans="1:2" ht="24.95" customHeight="1">
      <c r="A1103" s="54" t="s">
        <v>1171</v>
      </c>
      <c r="B1103" s="55">
        <v>0</v>
      </c>
    </row>
    <row r="1104" spans="1:2" ht="24.95" customHeight="1">
      <c r="A1104" s="54" t="s">
        <v>1172</v>
      </c>
      <c r="B1104" s="55">
        <v>66</v>
      </c>
    </row>
    <row r="1105" spans="1:2" ht="24.95" customHeight="1">
      <c r="A1105" s="75" t="s">
        <v>1173</v>
      </c>
      <c r="B1105" s="55">
        <f>SUM(B1106:B1107)</f>
        <v>0</v>
      </c>
    </row>
    <row r="1106" spans="1:2" ht="24.95" customHeight="1">
      <c r="A1106" s="54" t="s">
        <v>1174</v>
      </c>
      <c r="B1106" s="55">
        <v>0</v>
      </c>
    </row>
    <row r="1107" spans="1:2" ht="24.95" customHeight="1">
      <c r="A1107" s="54" t="s">
        <v>1175</v>
      </c>
      <c r="B1107" s="55">
        <v>0</v>
      </c>
    </row>
    <row r="1108" spans="1:2" ht="24.95" customHeight="1">
      <c r="A1108" s="75" t="s">
        <v>1176</v>
      </c>
      <c r="B1108" s="55">
        <f>SUM(B1109,B1116,B1126,B1132,B1135)</f>
        <v>30</v>
      </c>
    </row>
    <row r="1109" spans="1:2" ht="24.95" customHeight="1">
      <c r="A1109" s="75" t="s">
        <v>1177</v>
      </c>
      <c r="B1109" s="55">
        <f>SUM(B1110:B1115)</f>
        <v>0</v>
      </c>
    </row>
    <row r="1110" spans="1:2" ht="24.95" customHeight="1">
      <c r="A1110" s="54" t="s">
        <v>350</v>
      </c>
      <c r="B1110" s="55">
        <v>0</v>
      </c>
    </row>
    <row r="1111" spans="1:2" ht="24.95" customHeight="1">
      <c r="A1111" s="54" t="s">
        <v>351</v>
      </c>
      <c r="B1111" s="55">
        <v>0</v>
      </c>
    </row>
    <row r="1112" spans="1:2" ht="24.95" customHeight="1">
      <c r="A1112" s="54" t="s">
        <v>352</v>
      </c>
      <c r="B1112" s="55">
        <v>0</v>
      </c>
    </row>
    <row r="1113" spans="1:2" ht="24.95" customHeight="1">
      <c r="A1113" s="54" t="s">
        <v>1178</v>
      </c>
      <c r="B1113" s="55">
        <v>0</v>
      </c>
    </row>
    <row r="1114" spans="1:2" ht="24.95" customHeight="1">
      <c r="A1114" s="54" t="s">
        <v>359</v>
      </c>
      <c r="B1114" s="55">
        <v>0</v>
      </c>
    </row>
    <row r="1115" spans="1:2" ht="24.95" customHeight="1">
      <c r="A1115" s="54" t="s">
        <v>1179</v>
      </c>
      <c r="B1115" s="55">
        <v>0</v>
      </c>
    </row>
    <row r="1116" spans="1:2" ht="24.95" customHeight="1">
      <c r="A1116" s="75" t="s">
        <v>1180</v>
      </c>
      <c r="B1116" s="55">
        <f>SUM(B1117:B1125)</f>
        <v>0</v>
      </c>
    </row>
    <row r="1117" spans="1:2" ht="24.95" customHeight="1">
      <c r="A1117" s="54" t="s">
        <v>1181</v>
      </c>
      <c r="B1117" s="55">
        <v>0</v>
      </c>
    </row>
    <row r="1118" spans="1:2" ht="24.95" customHeight="1">
      <c r="A1118" s="54" t="s">
        <v>1182</v>
      </c>
      <c r="B1118" s="55">
        <v>0</v>
      </c>
    </row>
    <row r="1119" spans="1:2" ht="24.95" customHeight="1">
      <c r="A1119" s="54" t="s">
        <v>1183</v>
      </c>
      <c r="B1119" s="55">
        <v>0</v>
      </c>
    </row>
    <row r="1120" spans="1:2" ht="24.95" customHeight="1">
      <c r="A1120" s="54" t="s">
        <v>1184</v>
      </c>
      <c r="B1120" s="55">
        <v>0</v>
      </c>
    </row>
    <row r="1121" spans="1:2" ht="24.95" customHeight="1">
      <c r="A1121" s="54" t="s">
        <v>1185</v>
      </c>
      <c r="B1121" s="55">
        <v>0</v>
      </c>
    </row>
    <row r="1122" spans="1:2" ht="24.95" customHeight="1">
      <c r="A1122" s="54" t="s">
        <v>1186</v>
      </c>
      <c r="B1122" s="55">
        <v>0</v>
      </c>
    </row>
    <row r="1123" spans="1:2" ht="24.95" customHeight="1">
      <c r="A1123" s="54" t="s">
        <v>1187</v>
      </c>
      <c r="B1123" s="55">
        <v>0</v>
      </c>
    </row>
    <row r="1124" spans="1:2" ht="24.95" customHeight="1">
      <c r="A1124" s="54" t="s">
        <v>1188</v>
      </c>
      <c r="B1124" s="55">
        <v>0</v>
      </c>
    </row>
    <row r="1125" spans="1:2" ht="24.95" customHeight="1">
      <c r="A1125" s="54" t="s">
        <v>1189</v>
      </c>
      <c r="B1125" s="55">
        <v>0</v>
      </c>
    </row>
    <row r="1126" spans="1:2" ht="24.95" customHeight="1">
      <c r="A1126" s="75" t="s">
        <v>1190</v>
      </c>
      <c r="B1126" s="55">
        <f>SUM(B1127:B1131)</f>
        <v>0</v>
      </c>
    </row>
    <row r="1127" spans="1:2" ht="24.95" customHeight="1">
      <c r="A1127" s="54" t="s">
        <v>1191</v>
      </c>
      <c r="B1127" s="55">
        <v>0</v>
      </c>
    </row>
    <row r="1128" spans="1:2" ht="24.95" customHeight="1">
      <c r="A1128" s="54" t="s">
        <v>1192</v>
      </c>
      <c r="B1128" s="55">
        <v>0</v>
      </c>
    </row>
    <row r="1129" spans="1:2" ht="24.95" customHeight="1">
      <c r="A1129" s="54" t="s">
        <v>1193</v>
      </c>
      <c r="B1129" s="55">
        <v>0</v>
      </c>
    </row>
    <row r="1130" spans="1:2" ht="24.95" customHeight="1">
      <c r="A1130" s="54" t="s">
        <v>1194</v>
      </c>
      <c r="B1130" s="55">
        <v>0</v>
      </c>
    </row>
    <row r="1131" spans="1:2" ht="24.95" customHeight="1">
      <c r="A1131" s="54" t="s">
        <v>1195</v>
      </c>
      <c r="B1131" s="55">
        <v>0</v>
      </c>
    </row>
    <row r="1132" spans="1:2" ht="24.95" customHeight="1">
      <c r="A1132" s="75" t="s">
        <v>1196</v>
      </c>
      <c r="B1132" s="55">
        <f>SUM(B1133:B1134)</f>
        <v>0</v>
      </c>
    </row>
    <row r="1133" spans="1:2" ht="24.95" customHeight="1">
      <c r="A1133" s="54" t="s">
        <v>1197</v>
      </c>
      <c r="B1133" s="55">
        <v>0</v>
      </c>
    </row>
    <row r="1134" spans="1:2" ht="24.95" customHeight="1">
      <c r="A1134" s="54" t="s">
        <v>1198</v>
      </c>
      <c r="B1134" s="55">
        <v>0</v>
      </c>
    </row>
    <row r="1135" spans="1:2" ht="24.95" customHeight="1">
      <c r="A1135" s="75" t="s">
        <v>1199</v>
      </c>
      <c r="B1135" s="55">
        <f>SUM(B1136:B1137)</f>
        <v>30</v>
      </c>
    </row>
    <row r="1136" spans="1:2" ht="24.95" customHeight="1">
      <c r="A1136" s="54" t="s">
        <v>1200</v>
      </c>
      <c r="B1136" s="55">
        <v>0</v>
      </c>
    </row>
    <row r="1137" spans="1:2" ht="24.95" customHeight="1">
      <c r="A1137" s="54" t="s">
        <v>1201</v>
      </c>
      <c r="B1137" s="55">
        <v>30</v>
      </c>
    </row>
    <row r="1138" spans="1:2" ht="24.95" customHeight="1">
      <c r="A1138" s="75" t="s">
        <v>1202</v>
      </c>
      <c r="B1138" s="55">
        <f>SUM(B1139:B1147)</f>
        <v>0</v>
      </c>
    </row>
    <row r="1139" spans="1:2" ht="24.95" customHeight="1">
      <c r="A1139" s="75" t="s">
        <v>1203</v>
      </c>
      <c r="B1139" s="55">
        <v>0</v>
      </c>
    </row>
    <row r="1140" spans="1:2" ht="24.95" customHeight="1">
      <c r="A1140" s="75" t="s">
        <v>1204</v>
      </c>
      <c r="B1140" s="55">
        <v>0</v>
      </c>
    </row>
    <row r="1141" spans="1:2" ht="24.95" customHeight="1">
      <c r="A1141" s="75" t="s">
        <v>1205</v>
      </c>
      <c r="B1141" s="55">
        <v>0</v>
      </c>
    </row>
    <row r="1142" spans="1:2" ht="24.95" customHeight="1">
      <c r="A1142" s="75" t="s">
        <v>1206</v>
      </c>
      <c r="B1142" s="55">
        <v>0</v>
      </c>
    </row>
    <row r="1143" spans="1:2" ht="24.95" customHeight="1">
      <c r="A1143" s="75" t="s">
        <v>1207</v>
      </c>
      <c r="B1143" s="55">
        <v>0</v>
      </c>
    </row>
    <row r="1144" spans="1:2" ht="24.95" customHeight="1">
      <c r="A1144" s="75" t="s">
        <v>1208</v>
      </c>
      <c r="B1144" s="55">
        <v>0</v>
      </c>
    </row>
    <row r="1145" spans="1:2" ht="24.95" customHeight="1">
      <c r="A1145" s="75" t="s">
        <v>1209</v>
      </c>
      <c r="B1145" s="55">
        <v>0</v>
      </c>
    </row>
    <row r="1146" spans="1:2" ht="24.95" customHeight="1">
      <c r="A1146" s="75" t="s">
        <v>1210</v>
      </c>
      <c r="B1146" s="55">
        <v>0</v>
      </c>
    </row>
    <row r="1147" spans="1:2" ht="24.95" customHeight="1">
      <c r="A1147" s="75" t="s">
        <v>123</v>
      </c>
      <c r="B1147" s="55">
        <v>0</v>
      </c>
    </row>
    <row r="1148" spans="1:2" ht="24.95" customHeight="1">
      <c r="A1148" s="75" t="s">
        <v>1211</v>
      </c>
      <c r="B1148" s="55">
        <f>SUM(B1149,B1176,B1191)</f>
        <v>1610</v>
      </c>
    </row>
    <row r="1149" spans="1:2" ht="24.95" customHeight="1">
      <c r="A1149" s="75" t="s">
        <v>1212</v>
      </c>
      <c r="B1149" s="55">
        <f>SUM(B1150:B1175)</f>
        <v>1540</v>
      </c>
    </row>
    <row r="1150" spans="1:2" ht="24.95" customHeight="1">
      <c r="A1150" s="54" t="s">
        <v>350</v>
      </c>
      <c r="B1150" s="55">
        <v>451</v>
      </c>
    </row>
    <row r="1151" spans="1:2" ht="24.95" customHeight="1">
      <c r="A1151" s="54" t="s">
        <v>351</v>
      </c>
      <c r="B1151" s="55">
        <v>0</v>
      </c>
    </row>
    <row r="1152" spans="1:2" ht="24.95" customHeight="1">
      <c r="A1152" s="54" t="s">
        <v>352</v>
      </c>
      <c r="B1152" s="55">
        <v>0</v>
      </c>
    </row>
    <row r="1153" spans="1:2" ht="24.95" customHeight="1">
      <c r="A1153" s="54" t="s">
        <v>1213</v>
      </c>
      <c r="B1153" s="55">
        <v>0</v>
      </c>
    </row>
    <row r="1154" spans="1:2" ht="24.95" customHeight="1">
      <c r="A1154" s="54" t="s">
        <v>1214</v>
      </c>
      <c r="B1154" s="55">
        <v>0</v>
      </c>
    </row>
    <row r="1155" spans="1:2" ht="24.95" customHeight="1">
      <c r="A1155" s="54" t="s">
        <v>1215</v>
      </c>
      <c r="B1155" s="55">
        <v>0</v>
      </c>
    </row>
    <row r="1156" spans="1:2" ht="24.95" customHeight="1">
      <c r="A1156" s="54" t="s">
        <v>1216</v>
      </c>
      <c r="B1156" s="55">
        <v>0</v>
      </c>
    </row>
    <row r="1157" spans="1:2" ht="24.95" customHeight="1">
      <c r="A1157" s="54" t="s">
        <v>1217</v>
      </c>
      <c r="B1157" s="55">
        <v>0</v>
      </c>
    </row>
    <row r="1158" spans="1:2" ht="24.95" customHeight="1">
      <c r="A1158" s="54" t="s">
        <v>1218</v>
      </c>
      <c r="B1158" s="55">
        <v>0</v>
      </c>
    </row>
    <row r="1159" spans="1:2" ht="24.95" customHeight="1">
      <c r="A1159" s="54" t="s">
        <v>1219</v>
      </c>
      <c r="B1159" s="55">
        <v>0</v>
      </c>
    </row>
    <row r="1160" spans="1:2" ht="24.95" customHeight="1">
      <c r="A1160" s="54" t="s">
        <v>1220</v>
      </c>
      <c r="B1160" s="55">
        <v>0</v>
      </c>
    </row>
    <row r="1161" spans="1:2" ht="24.95" customHeight="1">
      <c r="A1161" s="54" t="s">
        <v>1221</v>
      </c>
      <c r="B1161" s="55">
        <v>0</v>
      </c>
    </row>
    <row r="1162" spans="1:2" ht="24.95" customHeight="1">
      <c r="A1162" s="54" t="s">
        <v>1222</v>
      </c>
      <c r="B1162" s="55">
        <v>0</v>
      </c>
    </row>
    <row r="1163" spans="1:2" ht="24.95" customHeight="1">
      <c r="A1163" s="54" t="s">
        <v>1223</v>
      </c>
      <c r="B1163" s="55">
        <v>0</v>
      </c>
    </row>
    <row r="1164" spans="1:2" ht="24.95" customHeight="1">
      <c r="A1164" s="54" t="s">
        <v>1224</v>
      </c>
      <c r="B1164" s="55">
        <v>0</v>
      </c>
    </row>
    <row r="1165" spans="1:2" ht="24.95" customHeight="1">
      <c r="A1165" s="54" t="s">
        <v>1225</v>
      </c>
      <c r="B1165" s="55">
        <v>0</v>
      </c>
    </row>
    <row r="1166" spans="1:2" ht="24.95" customHeight="1">
      <c r="A1166" s="54" t="s">
        <v>1226</v>
      </c>
      <c r="B1166" s="55">
        <v>0</v>
      </c>
    </row>
    <row r="1167" spans="1:2" ht="24.95" customHeight="1">
      <c r="A1167" s="54" t="s">
        <v>1227</v>
      </c>
      <c r="B1167" s="55">
        <v>0</v>
      </c>
    </row>
    <row r="1168" spans="1:2" ht="24.95" customHeight="1">
      <c r="A1168" s="54" t="s">
        <v>1228</v>
      </c>
      <c r="B1168" s="55">
        <v>0</v>
      </c>
    </row>
    <row r="1169" spans="1:2" ht="24.95" customHeight="1">
      <c r="A1169" s="54" t="s">
        <v>1229</v>
      </c>
      <c r="B1169" s="55">
        <v>0</v>
      </c>
    </row>
    <row r="1170" spans="1:2" ht="24.95" customHeight="1">
      <c r="A1170" s="54" t="s">
        <v>1230</v>
      </c>
      <c r="B1170" s="55">
        <v>0</v>
      </c>
    </row>
    <row r="1171" spans="1:2" ht="24.95" customHeight="1">
      <c r="A1171" s="54" t="s">
        <v>1231</v>
      </c>
      <c r="B1171" s="55">
        <v>0</v>
      </c>
    </row>
    <row r="1172" spans="1:2" ht="24.95" customHeight="1">
      <c r="A1172" s="54" t="s">
        <v>1232</v>
      </c>
      <c r="B1172" s="55">
        <v>0</v>
      </c>
    </row>
    <row r="1173" spans="1:2" ht="24.95" customHeight="1">
      <c r="A1173" s="54" t="s">
        <v>1233</v>
      </c>
      <c r="B1173" s="55">
        <v>0</v>
      </c>
    </row>
    <row r="1174" spans="1:2" ht="24.95" customHeight="1">
      <c r="A1174" s="54" t="s">
        <v>359</v>
      </c>
      <c r="B1174" s="55">
        <v>1084</v>
      </c>
    </row>
    <row r="1175" spans="1:2" ht="24.95" customHeight="1">
      <c r="A1175" s="54" t="s">
        <v>1234</v>
      </c>
      <c r="B1175" s="55">
        <v>5</v>
      </c>
    </row>
    <row r="1176" spans="1:2" ht="24.95" customHeight="1">
      <c r="A1176" s="75" t="s">
        <v>1235</v>
      </c>
      <c r="B1176" s="55">
        <f>SUM(B1177:B1190)</f>
        <v>70</v>
      </c>
    </row>
    <row r="1177" spans="1:2" ht="24.95" customHeight="1">
      <c r="A1177" s="54" t="s">
        <v>350</v>
      </c>
      <c r="B1177" s="55">
        <v>0</v>
      </c>
    </row>
    <row r="1178" spans="1:2" ht="24.95" customHeight="1">
      <c r="A1178" s="54" t="s">
        <v>351</v>
      </c>
      <c r="B1178" s="55">
        <v>0</v>
      </c>
    </row>
    <row r="1179" spans="1:2" ht="24.95" customHeight="1">
      <c r="A1179" s="54" t="s">
        <v>352</v>
      </c>
      <c r="B1179" s="55">
        <v>0</v>
      </c>
    </row>
    <row r="1180" spans="1:2" ht="24.95" customHeight="1">
      <c r="A1180" s="54" t="s">
        <v>1236</v>
      </c>
      <c r="B1180" s="55">
        <v>33</v>
      </c>
    </row>
    <row r="1181" spans="1:2" ht="24.95" customHeight="1">
      <c r="A1181" s="54" t="s">
        <v>1237</v>
      </c>
      <c r="B1181" s="55">
        <v>0</v>
      </c>
    </row>
    <row r="1182" spans="1:2" ht="24.95" customHeight="1">
      <c r="A1182" s="54" t="s">
        <v>1238</v>
      </c>
      <c r="B1182" s="55">
        <v>0</v>
      </c>
    </row>
    <row r="1183" spans="1:2" ht="24.95" customHeight="1">
      <c r="A1183" s="54" t="s">
        <v>1239</v>
      </c>
      <c r="B1183" s="55">
        <v>0</v>
      </c>
    </row>
    <row r="1184" spans="1:2" ht="24.95" customHeight="1">
      <c r="A1184" s="54" t="s">
        <v>1240</v>
      </c>
      <c r="B1184" s="55">
        <v>37</v>
      </c>
    </row>
    <row r="1185" spans="1:2" ht="24.95" customHeight="1">
      <c r="A1185" s="54" t="s">
        <v>1241</v>
      </c>
      <c r="B1185" s="55">
        <v>0</v>
      </c>
    </row>
    <row r="1186" spans="1:2" ht="24.95" customHeight="1">
      <c r="A1186" s="54" t="s">
        <v>1242</v>
      </c>
      <c r="B1186" s="55">
        <v>0</v>
      </c>
    </row>
    <row r="1187" spans="1:2" ht="24.95" customHeight="1">
      <c r="A1187" s="54" t="s">
        <v>1243</v>
      </c>
      <c r="B1187" s="55">
        <v>0</v>
      </c>
    </row>
    <row r="1188" spans="1:2" ht="24.95" customHeight="1">
      <c r="A1188" s="54" t="s">
        <v>1244</v>
      </c>
      <c r="B1188" s="55">
        <v>0</v>
      </c>
    </row>
    <row r="1189" spans="1:2" ht="24.95" customHeight="1">
      <c r="A1189" s="54" t="s">
        <v>1245</v>
      </c>
      <c r="B1189" s="55">
        <v>0</v>
      </c>
    </row>
    <row r="1190" spans="1:2" ht="24.95" customHeight="1">
      <c r="A1190" s="54" t="s">
        <v>1246</v>
      </c>
      <c r="B1190" s="55">
        <v>0</v>
      </c>
    </row>
    <row r="1191" spans="1:2" ht="24.95" customHeight="1">
      <c r="A1191" s="75" t="s">
        <v>1247</v>
      </c>
      <c r="B1191" s="55">
        <f>B1192</f>
        <v>0</v>
      </c>
    </row>
    <row r="1192" spans="1:2" ht="24.95" customHeight="1">
      <c r="A1192" s="54" t="s">
        <v>1248</v>
      </c>
      <c r="B1192" s="55">
        <v>0</v>
      </c>
    </row>
    <row r="1193" spans="1:2" ht="24.95" customHeight="1">
      <c r="A1193" s="75" t="s">
        <v>1249</v>
      </c>
      <c r="B1193" s="55">
        <f>SUM(B1194,B1205,B1209)</f>
        <v>51170</v>
      </c>
    </row>
    <row r="1194" spans="1:2" ht="24.95" customHeight="1">
      <c r="A1194" s="75" t="s">
        <v>1250</v>
      </c>
      <c r="B1194" s="55">
        <f>SUM(B1195:B1204)</f>
        <v>45555</v>
      </c>
    </row>
    <row r="1195" spans="1:2" ht="24.95" customHeight="1">
      <c r="A1195" s="54" t="s">
        <v>1251</v>
      </c>
      <c r="B1195" s="55">
        <v>0</v>
      </c>
    </row>
    <row r="1196" spans="1:2" ht="24.95" customHeight="1">
      <c r="A1196" s="54" t="s">
        <v>1252</v>
      </c>
      <c r="B1196" s="55">
        <v>0</v>
      </c>
    </row>
    <row r="1197" spans="1:2" ht="24.95" customHeight="1">
      <c r="A1197" s="54" t="s">
        <v>1253</v>
      </c>
      <c r="B1197" s="55">
        <v>42050</v>
      </c>
    </row>
    <row r="1198" spans="1:2" ht="24.95" customHeight="1">
      <c r="A1198" s="54" t="s">
        <v>1254</v>
      </c>
      <c r="B1198" s="55">
        <v>0</v>
      </c>
    </row>
    <row r="1199" spans="1:2" ht="24.95" customHeight="1">
      <c r="A1199" s="54" t="s">
        <v>1255</v>
      </c>
      <c r="B1199" s="55">
        <v>8</v>
      </c>
    </row>
    <row r="1200" spans="1:2" ht="24.95" customHeight="1">
      <c r="A1200" s="54" t="s">
        <v>1256</v>
      </c>
      <c r="B1200" s="55">
        <v>0</v>
      </c>
    </row>
    <row r="1201" spans="1:2" ht="24.95" customHeight="1">
      <c r="A1201" s="54" t="s">
        <v>1257</v>
      </c>
      <c r="B1201" s="55">
        <v>0</v>
      </c>
    </row>
    <row r="1202" spans="1:2" ht="24.95" customHeight="1">
      <c r="A1202" s="54" t="s">
        <v>1258</v>
      </c>
      <c r="B1202" s="55">
        <v>1811</v>
      </c>
    </row>
    <row r="1203" spans="1:2" ht="24.95" customHeight="1">
      <c r="A1203" s="54" t="s">
        <v>1259</v>
      </c>
      <c r="B1203" s="55">
        <v>0</v>
      </c>
    </row>
    <row r="1204" spans="1:2" ht="24.95" customHeight="1">
      <c r="A1204" s="54" t="s">
        <v>1260</v>
      </c>
      <c r="B1204" s="55">
        <v>1686</v>
      </c>
    </row>
    <row r="1205" spans="1:2" ht="24.95" customHeight="1">
      <c r="A1205" s="75" t="s">
        <v>1261</v>
      </c>
      <c r="B1205" s="55">
        <f>SUM(B1206:B1208)</f>
        <v>5615</v>
      </c>
    </row>
    <row r="1206" spans="1:2" ht="24.95" customHeight="1">
      <c r="A1206" s="54" t="s">
        <v>1262</v>
      </c>
      <c r="B1206" s="55">
        <v>5615</v>
      </c>
    </row>
    <row r="1207" spans="1:2" ht="24.95" customHeight="1">
      <c r="A1207" s="54" t="s">
        <v>1263</v>
      </c>
      <c r="B1207" s="55">
        <v>0</v>
      </c>
    </row>
    <row r="1208" spans="1:2" ht="24.95" customHeight="1">
      <c r="A1208" s="54" t="s">
        <v>1264</v>
      </c>
      <c r="B1208" s="55">
        <v>0</v>
      </c>
    </row>
    <row r="1209" spans="1:2" ht="24.95" customHeight="1">
      <c r="A1209" s="75" t="s">
        <v>1265</v>
      </c>
      <c r="B1209" s="55">
        <f>SUM(B1210:B1212)</f>
        <v>0</v>
      </c>
    </row>
    <row r="1210" spans="1:2" ht="24.95" customHeight="1">
      <c r="A1210" s="54" t="s">
        <v>1266</v>
      </c>
      <c r="B1210" s="55">
        <v>0</v>
      </c>
    </row>
    <row r="1211" spans="1:2" ht="24.95" customHeight="1">
      <c r="A1211" s="54" t="s">
        <v>1267</v>
      </c>
      <c r="B1211" s="55">
        <v>0</v>
      </c>
    </row>
    <row r="1212" spans="1:2" ht="24.95" customHeight="1">
      <c r="A1212" s="54" t="s">
        <v>1268</v>
      </c>
      <c r="B1212" s="55">
        <v>0</v>
      </c>
    </row>
    <row r="1213" spans="1:2" ht="24.95" customHeight="1">
      <c r="A1213" s="75" t="s">
        <v>1269</v>
      </c>
      <c r="B1213" s="55">
        <f>SUM(B1214,B1232,B1238,B1244)</f>
        <v>650</v>
      </c>
    </row>
    <row r="1214" spans="1:2" ht="24.95" customHeight="1">
      <c r="A1214" s="75" t="s">
        <v>1270</v>
      </c>
      <c r="B1214" s="55">
        <f>SUM(B1215:B1231)</f>
        <v>650</v>
      </c>
    </row>
    <row r="1215" spans="1:2" ht="24.95" customHeight="1">
      <c r="A1215" s="54" t="s">
        <v>350</v>
      </c>
      <c r="B1215" s="55">
        <v>0</v>
      </c>
    </row>
    <row r="1216" spans="1:2" ht="24.95" customHeight="1">
      <c r="A1216" s="54" t="s">
        <v>351</v>
      </c>
      <c r="B1216" s="55">
        <v>0</v>
      </c>
    </row>
    <row r="1217" spans="1:2" ht="24.95" customHeight="1">
      <c r="A1217" s="54" t="s">
        <v>352</v>
      </c>
      <c r="B1217" s="55">
        <v>0</v>
      </c>
    </row>
    <row r="1218" spans="1:2" ht="24.95" customHeight="1">
      <c r="A1218" s="54" t="s">
        <v>1271</v>
      </c>
      <c r="B1218" s="55">
        <v>0</v>
      </c>
    </row>
    <row r="1219" spans="1:2" ht="24.95" customHeight="1">
      <c r="A1219" s="54" t="s">
        <v>1272</v>
      </c>
      <c r="B1219" s="55">
        <v>0</v>
      </c>
    </row>
    <row r="1220" spans="1:2" ht="24.95" customHeight="1">
      <c r="A1220" s="54" t="s">
        <v>1273</v>
      </c>
      <c r="B1220" s="55">
        <v>0</v>
      </c>
    </row>
    <row r="1221" spans="1:2" ht="24.95" customHeight="1">
      <c r="A1221" s="54" t="s">
        <v>1274</v>
      </c>
      <c r="B1221" s="55">
        <v>0</v>
      </c>
    </row>
    <row r="1222" spans="1:2" ht="24.95" customHeight="1">
      <c r="A1222" s="54" t="s">
        <v>1275</v>
      </c>
      <c r="B1222" s="55">
        <v>300</v>
      </c>
    </row>
    <row r="1223" spans="1:2" ht="24.95" customHeight="1">
      <c r="A1223" s="54" t="s">
        <v>1276</v>
      </c>
      <c r="B1223" s="55">
        <v>0</v>
      </c>
    </row>
    <row r="1224" spans="1:2" ht="24.95" customHeight="1">
      <c r="A1224" s="54" t="s">
        <v>1277</v>
      </c>
      <c r="B1224" s="55">
        <v>0</v>
      </c>
    </row>
    <row r="1225" spans="1:2" ht="24.95" customHeight="1">
      <c r="A1225" s="54" t="s">
        <v>1278</v>
      </c>
      <c r="B1225" s="55">
        <v>0</v>
      </c>
    </row>
    <row r="1226" spans="1:2" ht="24.95" customHeight="1">
      <c r="A1226" s="54" t="s">
        <v>1279</v>
      </c>
      <c r="B1226" s="55">
        <v>0</v>
      </c>
    </row>
    <row r="1227" spans="1:2" ht="24.95" customHeight="1">
      <c r="A1227" s="54" t="s">
        <v>1280</v>
      </c>
      <c r="B1227" s="55">
        <v>0</v>
      </c>
    </row>
    <row r="1228" spans="1:2" ht="24.95" customHeight="1">
      <c r="A1228" s="54" t="s">
        <v>1281</v>
      </c>
      <c r="B1228" s="55">
        <v>0</v>
      </c>
    </row>
    <row r="1229" spans="1:2" ht="24.95" customHeight="1">
      <c r="A1229" s="54" t="s">
        <v>1282</v>
      </c>
      <c r="B1229" s="55">
        <v>0</v>
      </c>
    </row>
    <row r="1230" spans="1:2" ht="24.95" customHeight="1">
      <c r="A1230" s="54" t="s">
        <v>359</v>
      </c>
      <c r="B1230" s="55">
        <v>0</v>
      </c>
    </row>
    <row r="1231" spans="1:2" ht="24.95" customHeight="1">
      <c r="A1231" s="54" t="s">
        <v>1283</v>
      </c>
      <c r="B1231" s="55">
        <v>350</v>
      </c>
    </row>
    <row r="1232" spans="1:2" ht="24.95" customHeight="1">
      <c r="A1232" s="75" t="s">
        <v>1284</v>
      </c>
      <c r="B1232" s="55">
        <f>SUM(B1233:B1237)</f>
        <v>0</v>
      </c>
    </row>
    <row r="1233" spans="1:2" ht="24.95" customHeight="1">
      <c r="A1233" s="54" t="s">
        <v>1285</v>
      </c>
      <c r="B1233" s="55">
        <v>0</v>
      </c>
    </row>
    <row r="1234" spans="1:2" ht="24.95" customHeight="1">
      <c r="A1234" s="54" t="s">
        <v>1286</v>
      </c>
      <c r="B1234" s="55">
        <v>0</v>
      </c>
    </row>
    <row r="1235" spans="1:2" ht="24.95" customHeight="1">
      <c r="A1235" s="54" t="s">
        <v>1287</v>
      </c>
      <c r="B1235" s="55">
        <v>0</v>
      </c>
    </row>
    <row r="1236" spans="1:2" ht="24.95" customHeight="1">
      <c r="A1236" s="54" t="s">
        <v>1288</v>
      </c>
      <c r="B1236" s="55">
        <v>0</v>
      </c>
    </row>
    <row r="1237" spans="1:2" ht="24.95" customHeight="1">
      <c r="A1237" s="54" t="s">
        <v>1289</v>
      </c>
      <c r="B1237" s="55">
        <v>0</v>
      </c>
    </row>
    <row r="1238" spans="1:2" ht="24.95" customHeight="1">
      <c r="A1238" s="75" t="s">
        <v>1290</v>
      </c>
      <c r="B1238" s="55">
        <f>SUM(B1239:B1243)</f>
        <v>0</v>
      </c>
    </row>
    <row r="1239" spans="1:2" ht="24.95" customHeight="1">
      <c r="A1239" s="54" t="s">
        <v>1291</v>
      </c>
      <c r="B1239" s="55">
        <v>0</v>
      </c>
    </row>
    <row r="1240" spans="1:2" ht="24.95" customHeight="1">
      <c r="A1240" s="54" t="s">
        <v>1292</v>
      </c>
      <c r="B1240" s="55">
        <v>0</v>
      </c>
    </row>
    <row r="1241" spans="1:2" ht="24.95" customHeight="1">
      <c r="A1241" s="54" t="s">
        <v>1293</v>
      </c>
      <c r="B1241" s="55">
        <v>0</v>
      </c>
    </row>
    <row r="1242" spans="1:2" ht="24.95" customHeight="1">
      <c r="A1242" s="54" t="s">
        <v>1294</v>
      </c>
      <c r="B1242" s="55">
        <v>0</v>
      </c>
    </row>
    <row r="1243" spans="1:2" ht="24.95" customHeight="1">
      <c r="A1243" s="54" t="s">
        <v>1295</v>
      </c>
      <c r="B1243" s="55">
        <v>0</v>
      </c>
    </row>
    <row r="1244" spans="1:2" ht="24.95" customHeight="1">
      <c r="A1244" s="75" t="s">
        <v>1296</v>
      </c>
      <c r="B1244" s="55">
        <f>SUM(B1245:B1256)</f>
        <v>0</v>
      </c>
    </row>
    <row r="1245" spans="1:2" ht="24.95" customHeight="1">
      <c r="A1245" s="54" t="s">
        <v>1297</v>
      </c>
      <c r="B1245" s="55">
        <v>0</v>
      </c>
    </row>
    <row r="1246" spans="1:2" ht="24.95" customHeight="1">
      <c r="A1246" s="54" t="s">
        <v>1298</v>
      </c>
      <c r="B1246" s="55">
        <v>0</v>
      </c>
    </row>
    <row r="1247" spans="1:2" ht="24.95" customHeight="1">
      <c r="A1247" s="54" t="s">
        <v>1299</v>
      </c>
      <c r="B1247" s="55">
        <v>0</v>
      </c>
    </row>
    <row r="1248" spans="1:2" ht="24.95" customHeight="1">
      <c r="A1248" s="54" t="s">
        <v>1300</v>
      </c>
      <c r="B1248" s="55">
        <v>0</v>
      </c>
    </row>
    <row r="1249" spans="1:2" ht="24.95" customHeight="1">
      <c r="A1249" s="54" t="s">
        <v>1301</v>
      </c>
      <c r="B1249" s="55">
        <v>0</v>
      </c>
    </row>
    <row r="1250" spans="1:2" ht="24.95" customHeight="1">
      <c r="A1250" s="54" t="s">
        <v>1302</v>
      </c>
      <c r="B1250" s="55">
        <v>0</v>
      </c>
    </row>
    <row r="1251" spans="1:2" ht="24.95" customHeight="1">
      <c r="A1251" s="54" t="s">
        <v>1303</v>
      </c>
      <c r="B1251" s="55">
        <v>0</v>
      </c>
    </row>
    <row r="1252" spans="1:2" ht="24.95" customHeight="1">
      <c r="A1252" s="54" t="s">
        <v>1304</v>
      </c>
      <c r="B1252" s="55">
        <v>0</v>
      </c>
    </row>
    <row r="1253" spans="1:2" ht="24.95" customHeight="1">
      <c r="A1253" s="54" t="s">
        <v>1305</v>
      </c>
      <c r="B1253" s="55">
        <v>0</v>
      </c>
    </row>
    <row r="1254" spans="1:2" ht="24.95" customHeight="1">
      <c r="A1254" s="54" t="s">
        <v>1306</v>
      </c>
      <c r="B1254" s="55">
        <v>0</v>
      </c>
    </row>
    <row r="1255" spans="1:2" ht="24.95" customHeight="1">
      <c r="A1255" s="54" t="s">
        <v>1307</v>
      </c>
      <c r="B1255" s="55">
        <v>0</v>
      </c>
    </row>
    <row r="1256" spans="1:2" ht="24.95" customHeight="1">
      <c r="A1256" s="54" t="s">
        <v>1308</v>
      </c>
      <c r="B1256" s="55">
        <v>0</v>
      </c>
    </row>
    <row r="1257" spans="1:2" ht="24.95" customHeight="1">
      <c r="A1257" s="75" t="s">
        <v>1309</v>
      </c>
      <c r="B1257" s="55">
        <f>SUM(B1258,B1270,B1276,B1282,B1290,B1303,B1307,B1311)</f>
        <v>1242</v>
      </c>
    </row>
    <row r="1258" spans="1:2" ht="24.95" customHeight="1">
      <c r="A1258" s="75" t="s">
        <v>1310</v>
      </c>
      <c r="B1258" s="55">
        <f>SUM(B1259:B1269)</f>
        <v>469</v>
      </c>
    </row>
    <row r="1259" spans="1:2" ht="24.95" customHeight="1">
      <c r="A1259" s="54" t="s">
        <v>350</v>
      </c>
      <c r="B1259" s="55">
        <v>146</v>
      </c>
    </row>
    <row r="1260" spans="1:2" ht="24.95" customHeight="1">
      <c r="A1260" s="54" t="s">
        <v>351</v>
      </c>
      <c r="B1260" s="55">
        <v>55</v>
      </c>
    </row>
    <row r="1261" spans="1:2" ht="24.95" customHeight="1">
      <c r="A1261" s="54" t="s">
        <v>352</v>
      </c>
      <c r="B1261" s="55">
        <v>0</v>
      </c>
    </row>
    <row r="1262" spans="1:2" ht="24.95" customHeight="1">
      <c r="A1262" s="54" t="s">
        <v>1311</v>
      </c>
      <c r="B1262" s="55">
        <v>0</v>
      </c>
    </row>
    <row r="1263" spans="1:2" ht="24.95" customHeight="1">
      <c r="A1263" s="54" t="s">
        <v>1312</v>
      </c>
      <c r="B1263" s="55">
        <v>0</v>
      </c>
    </row>
    <row r="1264" spans="1:2" ht="24.95" customHeight="1">
      <c r="A1264" s="54" t="s">
        <v>1313</v>
      </c>
      <c r="B1264" s="55">
        <v>0</v>
      </c>
    </row>
    <row r="1265" spans="1:2" ht="24.95" customHeight="1">
      <c r="A1265" s="54" t="s">
        <v>1314</v>
      </c>
      <c r="B1265" s="55">
        <v>0</v>
      </c>
    </row>
    <row r="1266" spans="1:2" ht="24.95" customHeight="1">
      <c r="A1266" s="54" t="s">
        <v>1315</v>
      </c>
      <c r="B1266" s="55">
        <v>0</v>
      </c>
    </row>
    <row r="1267" spans="1:2" ht="24.95" customHeight="1">
      <c r="A1267" s="54" t="s">
        <v>1316</v>
      </c>
      <c r="B1267" s="55">
        <v>23</v>
      </c>
    </row>
    <row r="1268" spans="1:2" ht="24.95" customHeight="1">
      <c r="A1268" s="54" t="s">
        <v>359</v>
      </c>
      <c r="B1268" s="55">
        <v>245</v>
      </c>
    </row>
    <row r="1269" spans="1:2" ht="24.95" customHeight="1">
      <c r="A1269" s="54" t="s">
        <v>1317</v>
      </c>
      <c r="B1269" s="55">
        <v>0</v>
      </c>
    </row>
    <row r="1270" spans="1:2" ht="24.95" customHeight="1">
      <c r="A1270" s="75" t="s">
        <v>1318</v>
      </c>
      <c r="B1270" s="55">
        <f>SUM(B1271:B1275)</f>
        <v>702</v>
      </c>
    </row>
    <row r="1271" spans="1:2" ht="24.95" customHeight="1">
      <c r="A1271" s="54" t="s">
        <v>350</v>
      </c>
      <c r="B1271" s="55">
        <v>250</v>
      </c>
    </row>
    <row r="1272" spans="1:2" ht="24.95" customHeight="1">
      <c r="A1272" s="54" t="s">
        <v>351</v>
      </c>
      <c r="B1272" s="55">
        <v>0</v>
      </c>
    </row>
    <row r="1273" spans="1:2" ht="24.95" customHeight="1">
      <c r="A1273" s="54" t="s">
        <v>352</v>
      </c>
      <c r="B1273" s="55">
        <v>0</v>
      </c>
    </row>
    <row r="1274" spans="1:2" ht="24.95" customHeight="1">
      <c r="A1274" s="54" t="s">
        <v>1319</v>
      </c>
      <c r="B1274" s="55">
        <v>18</v>
      </c>
    </row>
    <row r="1275" spans="1:2" ht="24.95" customHeight="1">
      <c r="A1275" s="54" t="s">
        <v>1320</v>
      </c>
      <c r="B1275" s="55">
        <v>434</v>
      </c>
    </row>
    <row r="1276" spans="1:2" ht="24.95" customHeight="1">
      <c r="A1276" s="75" t="s">
        <v>1321</v>
      </c>
      <c r="B1276" s="55">
        <f>SUM(B1277:B1281)</f>
        <v>0</v>
      </c>
    </row>
    <row r="1277" spans="1:2" ht="24.95" customHeight="1">
      <c r="A1277" s="54" t="s">
        <v>350</v>
      </c>
      <c r="B1277" s="55">
        <v>0</v>
      </c>
    </row>
    <row r="1278" spans="1:2" ht="24.95" customHeight="1">
      <c r="A1278" s="54" t="s">
        <v>351</v>
      </c>
      <c r="B1278" s="55">
        <v>0</v>
      </c>
    </row>
    <row r="1279" spans="1:2" ht="24.95" customHeight="1">
      <c r="A1279" s="54" t="s">
        <v>352</v>
      </c>
      <c r="B1279" s="55">
        <v>0</v>
      </c>
    </row>
    <row r="1280" spans="1:2" ht="24.95" customHeight="1">
      <c r="A1280" s="54" t="s">
        <v>1322</v>
      </c>
      <c r="B1280" s="55">
        <v>0</v>
      </c>
    </row>
    <row r="1281" spans="1:2" ht="24.95" customHeight="1">
      <c r="A1281" s="54" t="s">
        <v>1323</v>
      </c>
      <c r="B1281" s="55">
        <v>0</v>
      </c>
    </row>
    <row r="1282" spans="1:2" ht="24.95" customHeight="1">
      <c r="A1282" s="75" t="s">
        <v>1324</v>
      </c>
      <c r="B1282" s="55">
        <f>SUM(B1283:B1289)</f>
        <v>0</v>
      </c>
    </row>
    <row r="1283" spans="1:2" ht="24.95" customHeight="1">
      <c r="A1283" s="54" t="s">
        <v>350</v>
      </c>
      <c r="B1283" s="55">
        <v>0</v>
      </c>
    </row>
    <row r="1284" spans="1:2" ht="24.95" customHeight="1">
      <c r="A1284" s="54" t="s">
        <v>351</v>
      </c>
      <c r="B1284" s="55">
        <v>0</v>
      </c>
    </row>
    <row r="1285" spans="1:2" ht="24.95" customHeight="1">
      <c r="A1285" s="54" t="s">
        <v>352</v>
      </c>
      <c r="B1285" s="55">
        <v>0</v>
      </c>
    </row>
    <row r="1286" spans="1:2" ht="24.95" customHeight="1">
      <c r="A1286" s="54" t="s">
        <v>1325</v>
      </c>
      <c r="B1286" s="55">
        <v>0</v>
      </c>
    </row>
    <row r="1287" spans="1:2" ht="24.95" customHeight="1">
      <c r="A1287" s="54" t="s">
        <v>1326</v>
      </c>
      <c r="B1287" s="55">
        <v>0</v>
      </c>
    </row>
    <row r="1288" spans="1:2" ht="24.95" customHeight="1">
      <c r="A1288" s="54" t="s">
        <v>359</v>
      </c>
      <c r="B1288" s="55">
        <v>0</v>
      </c>
    </row>
    <row r="1289" spans="1:2" ht="24.95" customHeight="1">
      <c r="A1289" s="54" t="s">
        <v>1327</v>
      </c>
      <c r="B1289" s="55">
        <v>0</v>
      </c>
    </row>
    <row r="1290" spans="1:2" ht="24.95" customHeight="1">
      <c r="A1290" s="75" t="s">
        <v>1328</v>
      </c>
      <c r="B1290" s="55">
        <f>SUM(B1291:B1302)</f>
        <v>0</v>
      </c>
    </row>
    <row r="1291" spans="1:2" ht="24.95" customHeight="1">
      <c r="A1291" s="54" t="s">
        <v>350</v>
      </c>
      <c r="B1291" s="55">
        <v>0</v>
      </c>
    </row>
    <row r="1292" spans="1:2" ht="24.95" customHeight="1">
      <c r="A1292" s="54" t="s">
        <v>351</v>
      </c>
      <c r="B1292" s="55">
        <v>0</v>
      </c>
    </row>
    <row r="1293" spans="1:2" ht="24.95" customHeight="1">
      <c r="A1293" s="54" t="s">
        <v>352</v>
      </c>
      <c r="B1293" s="55">
        <v>0</v>
      </c>
    </row>
    <row r="1294" spans="1:2" ht="24.95" customHeight="1">
      <c r="A1294" s="54" t="s">
        <v>1329</v>
      </c>
      <c r="B1294" s="55">
        <v>0</v>
      </c>
    </row>
    <row r="1295" spans="1:2" ht="24.95" customHeight="1">
      <c r="A1295" s="54" t="s">
        <v>1330</v>
      </c>
      <c r="B1295" s="55">
        <v>0</v>
      </c>
    </row>
    <row r="1296" spans="1:2" ht="24.95" customHeight="1">
      <c r="A1296" s="54" t="s">
        <v>1331</v>
      </c>
      <c r="B1296" s="55">
        <v>0</v>
      </c>
    </row>
    <row r="1297" spans="1:2" ht="24.95" customHeight="1">
      <c r="A1297" s="54" t="s">
        <v>1332</v>
      </c>
      <c r="B1297" s="55">
        <v>0</v>
      </c>
    </row>
    <row r="1298" spans="1:2" ht="24.95" customHeight="1">
      <c r="A1298" s="54" t="s">
        <v>1333</v>
      </c>
      <c r="B1298" s="55">
        <v>0</v>
      </c>
    </row>
    <row r="1299" spans="1:2" ht="24.95" customHeight="1">
      <c r="A1299" s="54" t="s">
        <v>1334</v>
      </c>
      <c r="B1299" s="55">
        <v>0</v>
      </c>
    </row>
    <row r="1300" spans="1:2" ht="24.95" customHeight="1">
      <c r="A1300" s="54" t="s">
        <v>1335</v>
      </c>
      <c r="B1300" s="55">
        <v>0</v>
      </c>
    </row>
    <row r="1301" spans="1:2" ht="24.95" customHeight="1">
      <c r="A1301" s="54" t="s">
        <v>1336</v>
      </c>
      <c r="B1301" s="55">
        <v>0</v>
      </c>
    </row>
    <row r="1302" spans="1:2" ht="24.95" customHeight="1">
      <c r="A1302" s="54" t="s">
        <v>1337</v>
      </c>
      <c r="B1302" s="55">
        <v>0</v>
      </c>
    </row>
    <row r="1303" spans="1:2" ht="24.95" customHeight="1">
      <c r="A1303" s="75" t="s">
        <v>1338</v>
      </c>
      <c r="B1303" s="55">
        <f>SUM(B1304:B1306)</f>
        <v>19</v>
      </c>
    </row>
    <row r="1304" spans="1:2" ht="24.95" customHeight="1">
      <c r="A1304" s="54" t="s">
        <v>1339</v>
      </c>
      <c r="B1304" s="55">
        <v>0</v>
      </c>
    </row>
    <row r="1305" spans="1:2" ht="24.95" customHeight="1">
      <c r="A1305" s="54" t="s">
        <v>1340</v>
      </c>
      <c r="B1305" s="55">
        <v>0</v>
      </c>
    </row>
    <row r="1306" spans="1:2" ht="24.95" customHeight="1">
      <c r="A1306" s="54" t="s">
        <v>1341</v>
      </c>
      <c r="B1306" s="55">
        <v>19</v>
      </c>
    </row>
    <row r="1307" spans="1:2" ht="24.95" customHeight="1">
      <c r="A1307" s="75" t="s">
        <v>1342</v>
      </c>
      <c r="B1307" s="59">
        <f>SUM(B1308:B1310)</f>
        <v>4</v>
      </c>
    </row>
    <row r="1308" spans="1:2" ht="24.95" customHeight="1">
      <c r="A1308" s="54" t="s">
        <v>1343</v>
      </c>
      <c r="B1308" s="55">
        <v>4</v>
      </c>
    </row>
    <row r="1309" spans="1:2" ht="24.95" customHeight="1">
      <c r="A1309" s="54" t="s">
        <v>1344</v>
      </c>
      <c r="B1309" s="55">
        <v>0</v>
      </c>
    </row>
    <row r="1310" spans="1:2" ht="24.95" customHeight="1">
      <c r="A1310" s="54" t="s">
        <v>1345</v>
      </c>
      <c r="B1310" s="55">
        <v>0</v>
      </c>
    </row>
    <row r="1311" spans="1:2" ht="24.95" customHeight="1">
      <c r="A1311" s="75" t="s">
        <v>1346</v>
      </c>
      <c r="B1311" s="55">
        <f>B1312</f>
        <v>48</v>
      </c>
    </row>
    <row r="1312" spans="1:2" ht="24.95" customHeight="1">
      <c r="A1312" s="54" t="s">
        <v>1347</v>
      </c>
      <c r="B1312" s="55">
        <v>48</v>
      </c>
    </row>
    <row r="1313" spans="1:2" ht="24.95" customHeight="1">
      <c r="A1313" s="75" t="s">
        <v>1348</v>
      </c>
      <c r="B1313" s="55">
        <f>B1314</f>
        <v>4335</v>
      </c>
    </row>
    <row r="1314" spans="1:2" ht="24.95" customHeight="1">
      <c r="A1314" s="75" t="s">
        <v>1349</v>
      </c>
      <c r="B1314" s="55">
        <f>B1315</f>
        <v>4335</v>
      </c>
    </row>
    <row r="1315" spans="1:2" ht="24.95" customHeight="1">
      <c r="A1315" s="54" t="s">
        <v>1350</v>
      </c>
      <c r="B1315" s="55">
        <v>4335</v>
      </c>
    </row>
    <row r="1316" spans="1:2" ht="24.95" customHeight="1">
      <c r="A1316" s="75" t="s">
        <v>227</v>
      </c>
      <c r="B1316" s="55">
        <f>SUM(B1317,B1318,B1319)</f>
        <v>5665</v>
      </c>
    </row>
    <row r="1317" spans="1:2" ht="24.95" customHeight="1">
      <c r="A1317" s="75" t="s">
        <v>1351</v>
      </c>
      <c r="B1317" s="55">
        <v>0</v>
      </c>
    </row>
    <row r="1318" spans="1:2" ht="24.95" customHeight="1">
      <c r="A1318" s="75" t="s">
        <v>1352</v>
      </c>
      <c r="B1318" s="55">
        <v>0</v>
      </c>
    </row>
    <row r="1319" spans="1:2" ht="24.95" customHeight="1">
      <c r="A1319" s="75" t="s">
        <v>1353</v>
      </c>
      <c r="B1319" s="55">
        <f>SUM(B1320:B1323)</f>
        <v>5665</v>
      </c>
    </row>
    <row r="1320" spans="1:2" ht="24.95" customHeight="1">
      <c r="A1320" s="54" t="s">
        <v>1354</v>
      </c>
      <c r="B1320" s="55">
        <v>5665</v>
      </c>
    </row>
    <row r="1321" spans="1:2" ht="24.95" customHeight="1">
      <c r="A1321" s="54" t="s">
        <v>1355</v>
      </c>
      <c r="B1321" s="55">
        <v>0</v>
      </c>
    </row>
    <row r="1322" spans="1:2" ht="24.95" customHeight="1">
      <c r="A1322" s="54" t="s">
        <v>1356</v>
      </c>
      <c r="B1322" s="55">
        <v>0</v>
      </c>
    </row>
    <row r="1323" spans="1:2" ht="24.95" customHeight="1">
      <c r="A1323" s="54" t="s">
        <v>1357</v>
      </c>
      <c r="B1323" s="55">
        <v>0</v>
      </c>
    </row>
    <row r="1324" spans="1:2" ht="24.95" customHeight="1">
      <c r="A1324" s="75" t="s">
        <v>228</v>
      </c>
      <c r="B1324" s="55">
        <f>B1325+B1326+B1327</f>
        <v>30</v>
      </c>
    </row>
    <row r="1325" spans="1:2" ht="24.95" customHeight="1">
      <c r="A1325" s="75" t="s">
        <v>1358</v>
      </c>
      <c r="B1325" s="55">
        <v>0</v>
      </c>
    </row>
    <row r="1326" spans="1:2" ht="24.95" customHeight="1">
      <c r="A1326" s="75" t="s">
        <v>1359</v>
      </c>
      <c r="B1326" s="55">
        <v>0</v>
      </c>
    </row>
    <row r="1327" spans="1:2" ht="24.95" customHeight="1">
      <c r="A1327" s="75" t="s">
        <v>1360</v>
      </c>
      <c r="B1327" s="55">
        <v>30</v>
      </c>
    </row>
  </sheetData>
  <mergeCells count="3">
    <mergeCell ref="A1:B1"/>
    <mergeCell ref="A2:B2"/>
    <mergeCell ref="A3:B3"/>
  </mergeCells>
  <phoneticPr fontId="1"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B276"/>
  <sheetViews>
    <sheetView workbookViewId="0">
      <selection activeCell="D2" sqref="D2"/>
    </sheetView>
  </sheetViews>
  <sheetFormatPr defaultRowHeight="13.5"/>
  <cols>
    <col min="1" max="1" width="45.75" style="58" customWidth="1"/>
    <col min="2" max="2" width="41.5" style="58" customWidth="1"/>
    <col min="3" max="16384" width="9" style="58"/>
  </cols>
  <sheetData>
    <row r="1" spans="1:2" ht="22.5">
      <c r="A1" s="105" t="s">
        <v>1595</v>
      </c>
      <c r="B1" s="105"/>
    </row>
    <row r="2" spans="1:2">
      <c r="A2" s="109"/>
      <c r="B2" s="109"/>
    </row>
    <row r="3" spans="1:2">
      <c r="A3" s="109" t="s">
        <v>28</v>
      </c>
      <c r="B3" s="109"/>
    </row>
    <row r="4" spans="1:2" ht="24.95" customHeight="1">
      <c r="A4" s="74" t="s">
        <v>63</v>
      </c>
      <c r="B4" s="74" t="s">
        <v>3</v>
      </c>
    </row>
    <row r="5" spans="1:2" ht="24.95" customHeight="1">
      <c r="A5" s="74" t="s">
        <v>277</v>
      </c>
      <c r="B5" s="55">
        <f>SUM(B6,B14,B30,B42,B53,B108,B132,B184,B189,B193,B220,B238,B256)</f>
        <v>27297</v>
      </c>
    </row>
    <row r="6" spans="1:2" ht="24.95" customHeight="1">
      <c r="A6" s="76" t="s">
        <v>219</v>
      </c>
      <c r="B6" s="55">
        <f>B7</f>
        <v>0</v>
      </c>
    </row>
    <row r="7" spans="1:2" ht="24.95" customHeight="1">
      <c r="A7" s="76" t="s">
        <v>1362</v>
      </c>
      <c r="B7" s="55">
        <f>SUM(B8:B13)</f>
        <v>0</v>
      </c>
    </row>
    <row r="8" spans="1:2" ht="24.95" customHeight="1">
      <c r="A8" s="77" t="s">
        <v>1363</v>
      </c>
      <c r="B8" s="55">
        <v>0</v>
      </c>
    </row>
    <row r="9" spans="1:2" ht="24.95" customHeight="1">
      <c r="A9" s="77" t="s">
        <v>1364</v>
      </c>
      <c r="B9" s="55">
        <v>0</v>
      </c>
    </row>
    <row r="10" spans="1:2" ht="24.95" customHeight="1">
      <c r="A10" s="77" t="s">
        <v>1365</v>
      </c>
      <c r="B10" s="55">
        <v>0</v>
      </c>
    </row>
    <row r="11" spans="1:2" ht="24.95" customHeight="1">
      <c r="A11" s="77" t="s">
        <v>1366</v>
      </c>
      <c r="B11" s="55">
        <v>0</v>
      </c>
    </row>
    <row r="12" spans="1:2" ht="24.95" customHeight="1">
      <c r="A12" s="77" t="s">
        <v>1367</v>
      </c>
      <c r="B12" s="55">
        <v>0</v>
      </c>
    </row>
    <row r="13" spans="1:2" ht="24.95" customHeight="1">
      <c r="A13" s="77" t="s">
        <v>1368</v>
      </c>
      <c r="B13" s="55">
        <v>0</v>
      </c>
    </row>
    <row r="14" spans="1:2" ht="24.95" customHeight="1">
      <c r="A14" s="76" t="s">
        <v>220</v>
      </c>
      <c r="B14" s="55">
        <f>SUM(B15,B21,B27)</f>
        <v>0</v>
      </c>
    </row>
    <row r="15" spans="1:2" ht="24.95" customHeight="1">
      <c r="A15" s="76" t="s">
        <v>1369</v>
      </c>
      <c r="B15" s="55">
        <f>SUM(B16:B20)</f>
        <v>0</v>
      </c>
    </row>
    <row r="16" spans="1:2" ht="24.95" customHeight="1">
      <c r="A16" s="77" t="s">
        <v>1370</v>
      </c>
      <c r="B16" s="55">
        <v>0</v>
      </c>
    </row>
    <row r="17" spans="1:2" ht="24.95" customHeight="1">
      <c r="A17" s="77" t="s">
        <v>1371</v>
      </c>
      <c r="B17" s="55">
        <v>0</v>
      </c>
    </row>
    <row r="18" spans="1:2" ht="24.95" customHeight="1">
      <c r="A18" s="77" t="s">
        <v>1372</v>
      </c>
      <c r="B18" s="55">
        <v>0</v>
      </c>
    </row>
    <row r="19" spans="1:2" ht="24.95" customHeight="1">
      <c r="A19" s="77" t="s">
        <v>1373</v>
      </c>
      <c r="B19" s="55">
        <v>0</v>
      </c>
    </row>
    <row r="20" spans="1:2" ht="24.95" customHeight="1">
      <c r="A20" s="77" t="s">
        <v>1374</v>
      </c>
      <c r="B20" s="55">
        <v>0</v>
      </c>
    </row>
    <row r="21" spans="1:2" ht="24.95" customHeight="1">
      <c r="A21" s="76" t="s">
        <v>1375</v>
      </c>
      <c r="B21" s="55">
        <f>SUM(B22:B26)</f>
        <v>0</v>
      </c>
    </row>
    <row r="22" spans="1:2" ht="24.95" customHeight="1">
      <c r="A22" s="77" t="s">
        <v>1376</v>
      </c>
      <c r="B22" s="55">
        <v>0</v>
      </c>
    </row>
    <row r="23" spans="1:2" ht="24.95" customHeight="1">
      <c r="A23" s="77" t="s">
        <v>1377</v>
      </c>
      <c r="B23" s="55">
        <v>0</v>
      </c>
    </row>
    <row r="24" spans="1:2" ht="24.95" customHeight="1">
      <c r="A24" s="77" t="s">
        <v>1378</v>
      </c>
      <c r="B24" s="55">
        <v>0</v>
      </c>
    </row>
    <row r="25" spans="1:2" ht="24.95" customHeight="1">
      <c r="A25" s="77" t="s">
        <v>1379</v>
      </c>
      <c r="B25" s="55">
        <v>0</v>
      </c>
    </row>
    <row r="26" spans="1:2" ht="24.95" customHeight="1">
      <c r="A26" s="77" t="s">
        <v>1380</v>
      </c>
      <c r="B26" s="55">
        <v>0</v>
      </c>
    </row>
    <row r="27" spans="1:2" ht="24.95" customHeight="1">
      <c r="A27" s="76" t="s">
        <v>1381</v>
      </c>
      <c r="B27" s="55">
        <f>SUM(B28:B29)</f>
        <v>0</v>
      </c>
    </row>
    <row r="28" spans="1:2" ht="24.95" customHeight="1">
      <c r="A28" s="77" t="s">
        <v>1382</v>
      </c>
      <c r="B28" s="55">
        <v>0</v>
      </c>
    </row>
    <row r="29" spans="1:2" ht="24.95" customHeight="1">
      <c r="A29" s="77" t="s">
        <v>1383</v>
      </c>
      <c r="B29" s="55">
        <v>0</v>
      </c>
    </row>
    <row r="30" spans="1:2" ht="24.95" customHeight="1">
      <c r="A30" s="76" t="s">
        <v>221</v>
      </c>
      <c r="B30" s="55">
        <f>SUM(B31,B35,B39)</f>
        <v>239</v>
      </c>
    </row>
    <row r="31" spans="1:2" ht="24.95" customHeight="1">
      <c r="A31" s="76" t="s">
        <v>1384</v>
      </c>
      <c r="B31" s="55">
        <f>SUM(B32:B34)</f>
        <v>239</v>
      </c>
    </row>
    <row r="32" spans="1:2" ht="24.95" customHeight="1">
      <c r="A32" s="77" t="s">
        <v>1385</v>
      </c>
      <c r="B32" s="55">
        <v>19</v>
      </c>
    </row>
    <row r="33" spans="1:2" ht="24.95" customHeight="1">
      <c r="A33" s="77" t="s">
        <v>1386</v>
      </c>
      <c r="B33" s="55">
        <v>220</v>
      </c>
    </row>
    <row r="34" spans="1:2" ht="24.95" customHeight="1">
      <c r="A34" s="77" t="s">
        <v>1387</v>
      </c>
      <c r="B34" s="55">
        <v>0</v>
      </c>
    </row>
    <row r="35" spans="1:2" ht="24.95" customHeight="1">
      <c r="A35" s="76" t="s">
        <v>1388</v>
      </c>
      <c r="B35" s="55">
        <f>SUM(B36:B38)</f>
        <v>0</v>
      </c>
    </row>
    <row r="36" spans="1:2" ht="24.95" customHeight="1">
      <c r="A36" s="77" t="s">
        <v>1385</v>
      </c>
      <c r="B36" s="55">
        <v>0</v>
      </c>
    </row>
    <row r="37" spans="1:2" ht="24.95" customHeight="1">
      <c r="A37" s="77" t="s">
        <v>1386</v>
      </c>
      <c r="B37" s="55">
        <v>0</v>
      </c>
    </row>
    <row r="38" spans="1:2" ht="24.95" customHeight="1">
      <c r="A38" s="77" t="s">
        <v>1389</v>
      </c>
      <c r="B38" s="55">
        <v>0</v>
      </c>
    </row>
    <row r="39" spans="1:2" ht="24.95" customHeight="1">
      <c r="A39" s="76" t="s">
        <v>1390</v>
      </c>
      <c r="B39" s="55">
        <f>SUM(B40:B41)</f>
        <v>0</v>
      </c>
    </row>
    <row r="40" spans="1:2" ht="24.95" customHeight="1">
      <c r="A40" s="77" t="s">
        <v>1386</v>
      </c>
      <c r="B40" s="55">
        <v>0</v>
      </c>
    </row>
    <row r="41" spans="1:2" ht="24.95" customHeight="1">
      <c r="A41" s="77" t="s">
        <v>1391</v>
      </c>
      <c r="B41" s="55">
        <v>0</v>
      </c>
    </row>
    <row r="42" spans="1:2" ht="24.95" customHeight="1">
      <c r="A42" s="76" t="s">
        <v>222</v>
      </c>
      <c r="B42" s="55">
        <f>SUM(B43,B48)</f>
        <v>0</v>
      </c>
    </row>
    <row r="43" spans="1:2" ht="24.95" customHeight="1">
      <c r="A43" s="76" t="s">
        <v>1392</v>
      </c>
      <c r="B43" s="55">
        <f>SUM(B44:B47)</f>
        <v>0</v>
      </c>
    </row>
    <row r="44" spans="1:2" ht="24.95" customHeight="1">
      <c r="A44" s="77" t="s">
        <v>1393</v>
      </c>
      <c r="B44" s="55">
        <v>0</v>
      </c>
    </row>
    <row r="45" spans="1:2" ht="24.95" customHeight="1">
      <c r="A45" s="77" t="s">
        <v>1394</v>
      </c>
      <c r="B45" s="55">
        <v>0</v>
      </c>
    </row>
    <row r="46" spans="1:2" ht="24.95" customHeight="1">
      <c r="A46" s="77" t="s">
        <v>1395</v>
      </c>
      <c r="B46" s="55">
        <v>0</v>
      </c>
    </row>
    <row r="47" spans="1:2" ht="24.95" customHeight="1">
      <c r="A47" s="77" t="s">
        <v>1396</v>
      </c>
      <c r="B47" s="55">
        <v>0</v>
      </c>
    </row>
    <row r="48" spans="1:2" ht="24.95" customHeight="1">
      <c r="A48" s="76" t="s">
        <v>1397</v>
      </c>
      <c r="B48" s="55">
        <f>SUM(B49:B52)</f>
        <v>0</v>
      </c>
    </row>
    <row r="49" spans="1:2" ht="24.95" customHeight="1">
      <c r="A49" s="77" t="s">
        <v>1398</v>
      </c>
      <c r="B49" s="55">
        <v>0</v>
      </c>
    </row>
    <row r="50" spans="1:2" ht="24.95" customHeight="1">
      <c r="A50" s="77" t="s">
        <v>1399</v>
      </c>
      <c r="B50" s="55">
        <v>0</v>
      </c>
    </row>
    <row r="51" spans="1:2" ht="24.95" customHeight="1">
      <c r="A51" s="77" t="s">
        <v>1400</v>
      </c>
      <c r="B51" s="55">
        <v>0</v>
      </c>
    </row>
    <row r="52" spans="1:2" ht="24.95" customHeight="1">
      <c r="A52" s="77" t="s">
        <v>1401</v>
      </c>
      <c r="B52" s="55">
        <v>0</v>
      </c>
    </row>
    <row r="53" spans="1:2" ht="24.95" customHeight="1">
      <c r="A53" s="76" t="s">
        <v>223</v>
      </c>
      <c r="B53" s="55">
        <f>SUM(B54,B67,B71:B72,B78,B82,B86,B90,B96,B99)</f>
        <v>14967</v>
      </c>
    </row>
    <row r="54" spans="1:2" ht="24.95" customHeight="1">
      <c r="A54" s="76" t="s">
        <v>1402</v>
      </c>
      <c r="B54" s="55">
        <f>SUM(B55:B66)</f>
        <v>13786</v>
      </c>
    </row>
    <row r="55" spans="1:2" ht="24.95" customHeight="1">
      <c r="A55" s="77" t="s">
        <v>1403</v>
      </c>
      <c r="B55" s="55">
        <v>13786</v>
      </c>
    </row>
    <row r="56" spans="1:2" ht="24.95" customHeight="1">
      <c r="A56" s="77" t="s">
        <v>1404</v>
      </c>
      <c r="B56" s="55">
        <v>0</v>
      </c>
    </row>
    <row r="57" spans="1:2" ht="24.95" customHeight="1">
      <c r="A57" s="77" t="s">
        <v>1405</v>
      </c>
      <c r="B57" s="55">
        <v>0</v>
      </c>
    </row>
    <row r="58" spans="1:2" ht="24.95" customHeight="1">
      <c r="A58" s="77" t="s">
        <v>1406</v>
      </c>
      <c r="B58" s="55">
        <v>0</v>
      </c>
    </row>
    <row r="59" spans="1:2" ht="24.95" customHeight="1">
      <c r="A59" s="77" t="s">
        <v>1407</v>
      </c>
      <c r="B59" s="55">
        <v>0</v>
      </c>
    </row>
    <row r="60" spans="1:2" ht="24.95" customHeight="1">
      <c r="A60" s="77" t="s">
        <v>1408</v>
      </c>
      <c r="B60" s="55">
        <v>0</v>
      </c>
    </row>
    <row r="61" spans="1:2" ht="24.95" customHeight="1">
      <c r="A61" s="77" t="s">
        <v>1409</v>
      </c>
      <c r="B61" s="55">
        <v>0</v>
      </c>
    </row>
    <row r="62" spans="1:2" ht="24.95" customHeight="1">
      <c r="A62" s="77" t="s">
        <v>1410</v>
      </c>
      <c r="B62" s="55">
        <v>0</v>
      </c>
    </row>
    <row r="63" spans="1:2" ht="24.95" customHeight="1">
      <c r="A63" s="77" t="s">
        <v>1411</v>
      </c>
      <c r="B63" s="55">
        <v>0</v>
      </c>
    </row>
    <row r="64" spans="1:2" ht="24.95" customHeight="1">
      <c r="A64" s="77" t="s">
        <v>1412</v>
      </c>
      <c r="B64" s="55">
        <v>0</v>
      </c>
    </row>
    <row r="65" spans="1:2" ht="24.95" customHeight="1">
      <c r="A65" s="77" t="s">
        <v>1257</v>
      </c>
      <c r="B65" s="55">
        <v>0</v>
      </c>
    </row>
    <row r="66" spans="1:2" ht="24.95" customHeight="1">
      <c r="A66" s="77" t="s">
        <v>1413</v>
      </c>
      <c r="B66" s="55">
        <v>0</v>
      </c>
    </row>
    <row r="67" spans="1:2" ht="24.95" customHeight="1">
      <c r="A67" s="76" t="s">
        <v>1414</v>
      </c>
      <c r="B67" s="55">
        <f>SUM(B68:B70)</f>
        <v>0</v>
      </c>
    </row>
    <row r="68" spans="1:2" ht="24.95" customHeight="1">
      <c r="A68" s="77" t="s">
        <v>1403</v>
      </c>
      <c r="B68" s="55">
        <v>0</v>
      </c>
    </row>
    <row r="69" spans="1:2" ht="24.95" customHeight="1">
      <c r="A69" s="77" t="s">
        <v>1404</v>
      </c>
      <c r="B69" s="55">
        <v>0</v>
      </c>
    </row>
    <row r="70" spans="1:2" ht="24.95" customHeight="1">
      <c r="A70" s="77" t="s">
        <v>1415</v>
      </c>
      <c r="B70" s="55">
        <v>0</v>
      </c>
    </row>
    <row r="71" spans="1:2" ht="24.95" customHeight="1">
      <c r="A71" s="76" t="s">
        <v>1416</v>
      </c>
      <c r="B71" s="55">
        <v>0</v>
      </c>
    </row>
    <row r="72" spans="1:2" ht="24.95" customHeight="1">
      <c r="A72" s="76" t="s">
        <v>1417</v>
      </c>
      <c r="B72" s="55">
        <f>SUM(B73:B77)</f>
        <v>0</v>
      </c>
    </row>
    <row r="73" spans="1:2" ht="24.95" customHeight="1">
      <c r="A73" s="77" t="s">
        <v>1418</v>
      </c>
      <c r="B73" s="55">
        <v>0</v>
      </c>
    </row>
    <row r="74" spans="1:2" ht="24.95" customHeight="1">
      <c r="A74" s="77" t="s">
        <v>1419</v>
      </c>
      <c r="B74" s="55">
        <v>0</v>
      </c>
    </row>
    <row r="75" spans="1:2" ht="24.95" customHeight="1">
      <c r="A75" s="77" t="s">
        <v>1420</v>
      </c>
      <c r="B75" s="55">
        <v>0</v>
      </c>
    </row>
    <row r="76" spans="1:2" ht="24.95" customHeight="1">
      <c r="A76" s="77" t="s">
        <v>1421</v>
      </c>
      <c r="B76" s="55">
        <v>0</v>
      </c>
    </row>
    <row r="77" spans="1:2" ht="24.95" customHeight="1">
      <c r="A77" s="77" t="s">
        <v>1422</v>
      </c>
      <c r="B77" s="55">
        <v>0</v>
      </c>
    </row>
    <row r="78" spans="1:2" ht="24.95" customHeight="1">
      <c r="A78" s="76" t="s">
        <v>1423</v>
      </c>
      <c r="B78" s="55">
        <f>SUM(B79:B81)</f>
        <v>1181</v>
      </c>
    </row>
    <row r="79" spans="1:2" ht="24.95" customHeight="1">
      <c r="A79" s="77" t="s">
        <v>1424</v>
      </c>
      <c r="B79" s="55">
        <v>0</v>
      </c>
    </row>
    <row r="80" spans="1:2" ht="24.95" customHeight="1">
      <c r="A80" s="77" t="s">
        <v>1425</v>
      </c>
      <c r="B80" s="55">
        <v>0</v>
      </c>
    </row>
    <row r="81" spans="1:2" ht="24.95" customHeight="1">
      <c r="A81" s="77" t="s">
        <v>1426</v>
      </c>
      <c r="B81" s="55">
        <v>1181</v>
      </c>
    </row>
    <row r="82" spans="1:2" ht="24.95" customHeight="1">
      <c r="A82" s="76" t="s">
        <v>1427</v>
      </c>
      <c r="B82" s="55">
        <f>SUM(B83:B85)</f>
        <v>0</v>
      </c>
    </row>
    <row r="83" spans="1:2" ht="24.95" customHeight="1">
      <c r="A83" s="77" t="s">
        <v>1428</v>
      </c>
      <c r="B83" s="55">
        <v>0</v>
      </c>
    </row>
    <row r="84" spans="1:2" ht="24.95" customHeight="1">
      <c r="A84" s="77" t="s">
        <v>1429</v>
      </c>
      <c r="B84" s="55">
        <v>0</v>
      </c>
    </row>
    <row r="85" spans="1:2" ht="24.95" customHeight="1">
      <c r="A85" s="77" t="s">
        <v>1430</v>
      </c>
      <c r="B85" s="55">
        <v>0</v>
      </c>
    </row>
    <row r="86" spans="1:2" ht="24.95" customHeight="1">
      <c r="A86" s="76" t="s">
        <v>1431</v>
      </c>
      <c r="B86" s="55">
        <f>SUM(B87:B89)</f>
        <v>0</v>
      </c>
    </row>
    <row r="87" spans="1:2" ht="24.95" customHeight="1">
      <c r="A87" s="77" t="s">
        <v>1428</v>
      </c>
      <c r="B87" s="55">
        <v>0</v>
      </c>
    </row>
    <row r="88" spans="1:2" ht="24.95" customHeight="1">
      <c r="A88" s="77" t="s">
        <v>1429</v>
      </c>
      <c r="B88" s="55">
        <v>0</v>
      </c>
    </row>
    <row r="89" spans="1:2" ht="24.95" customHeight="1">
      <c r="A89" s="77" t="s">
        <v>1432</v>
      </c>
      <c r="B89" s="55">
        <v>0</v>
      </c>
    </row>
    <row r="90" spans="1:2" ht="24.95" customHeight="1">
      <c r="A90" s="76" t="s">
        <v>1433</v>
      </c>
      <c r="B90" s="55">
        <f>SUM(B91:B95)</f>
        <v>0</v>
      </c>
    </row>
    <row r="91" spans="1:2" ht="24.95" customHeight="1">
      <c r="A91" s="77" t="s">
        <v>1434</v>
      </c>
      <c r="B91" s="55">
        <v>0</v>
      </c>
    </row>
    <row r="92" spans="1:2" ht="24.95" customHeight="1">
      <c r="A92" s="77" t="s">
        <v>1435</v>
      </c>
      <c r="B92" s="55">
        <v>0</v>
      </c>
    </row>
    <row r="93" spans="1:2" ht="24.95" customHeight="1">
      <c r="A93" s="77" t="s">
        <v>1436</v>
      </c>
      <c r="B93" s="55">
        <v>0</v>
      </c>
    </row>
    <row r="94" spans="1:2" ht="24.95" customHeight="1">
      <c r="A94" s="77" t="s">
        <v>1437</v>
      </c>
      <c r="B94" s="55">
        <v>0</v>
      </c>
    </row>
    <row r="95" spans="1:2" ht="24.95" customHeight="1">
      <c r="A95" s="77" t="s">
        <v>1438</v>
      </c>
      <c r="B95" s="55">
        <v>0</v>
      </c>
    </row>
    <row r="96" spans="1:2" ht="24.95" customHeight="1">
      <c r="A96" s="76" t="s">
        <v>1439</v>
      </c>
      <c r="B96" s="55">
        <f>SUM(B97:B98)</f>
        <v>0</v>
      </c>
    </row>
    <row r="97" spans="1:2" ht="24.95" customHeight="1">
      <c r="A97" s="77" t="s">
        <v>1440</v>
      </c>
      <c r="B97" s="55">
        <v>0</v>
      </c>
    </row>
    <row r="98" spans="1:2" ht="24.95" customHeight="1">
      <c r="A98" s="77" t="s">
        <v>1441</v>
      </c>
      <c r="B98" s="55">
        <v>0</v>
      </c>
    </row>
    <row r="99" spans="1:2" ht="24.95" customHeight="1">
      <c r="A99" s="76" t="s">
        <v>1442</v>
      </c>
      <c r="B99" s="55">
        <f>SUM(B100:B107)</f>
        <v>0</v>
      </c>
    </row>
    <row r="100" spans="1:2" ht="24.95" customHeight="1">
      <c r="A100" s="77" t="s">
        <v>1428</v>
      </c>
      <c r="B100" s="55">
        <v>0</v>
      </c>
    </row>
    <row r="101" spans="1:2" ht="24.95" customHeight="1">
      <c r="A101" s="77" t="s">
        <v>1429</v>
      </c>
      <c r="B101" s="55">
        <v>0</v>
      </c>
    </row>
    <row r="102" spans="1:2" ht="24.95" customHeight="1">
      <c r="A102" s="77" t="s">
        <v>1443</v>
      </c>
      <c r="B102" s="55">
        <v>0</v>
      </c>
    </row>
    <row r="103" spans="1:2" ht="24.95" customHeight="1">
      <c r="A103" s="77" t="s">
        <v>1444</v>
      </c>
      <c r="B103" s="55">
        <v>0</v>
      </c>
    </row>
    <row r="104" spans="1:2" ht="24.95" customHeight="1">
      <c r="A104" s="77" t="s">
        <v>1445</v>
      </c>
      <c r="B104" s="55">
        <v>0</v>
      </c>
    </row>
    <row r="105" spans="1:2" ht="24.95" customHeight="1">
      <c r="A105" s="77" t="s">
        <v>1446</v>
      </c>
      <c r="B105" s="55">
        <v>0</v>
      </c>
    </row>
    <row r="106" spans="1:2" ht="24.95" customHeight="1">
      <c r="A106" s="77" t="s">
        <v>1447</v>
      </c>
      <c r="B106" s="55">
        <v>0</v>
      </c>
    </row>
    <row r="107" spans="1:2" ht="24.95" customHeight="1">
      <c r="A107" s="77" t="s">
        <v>1448</v>
      </c>
      <c r="B107" s="55">
        <v>0</v>
      </c>
    </row>
    <row r="108" spans="1:2" ht="24.95" customHeight="1">
      <c r="A108" s="76" t="s">
        <v>224</v>
      </c>
      <c r="B108" s="55">
        <f>SUM(B109,B114,B119,B124,B127)</f>
        <v>400</v>
      </c>
    </row>
    <row r="109" spans="1:2" ht="24.95" customHeight="1">
      <c r="A109" s="76" t="s">
        <v>1449</v>
      </c>
      <c r="B109" s="55">
        <f>SUM(B110:B113)</f>
        <v>0</v>
      </c>
    </row>
    <row r="110" spans="1:2" ht="24.95" customHeight="1">
      <c r="A110" s="77" t="s">
        <v>1386</v>
      </c>
      <c r="B110" s="55">
        <v>0</v>
      </c>
    </row>
    <row r="111" spans="1:2" ht="24.95" customHeight="1">
      <c r="A111" s="77" t="s">
        <v>1450</v>
      </c>
      <c r="B111" s="55">
        <v>0</v>
      </c>
    </row>
    <row r="112" spans="1:2" ht="24.95" customHeight="1">
      <c r="A112" s="77" t="s">
        <v>1451</v>
      </c>
      <c r="B112" s="55">
        <v>0</v>
      </c>
    </row>
    <row r="113" spans="1:2" ht="24.95" customHeight="1">
      <c r="A113" s="77" t="s">
        <v>1452</v>
      </c>
      <c r="B113" s="55">
        <v>0</v>
      </c>
    </row>
    <row r="114" spans="1:2" ht="24.95" customHeight="1">
      <c r="A114" s="76" t="s">
        <v>1453</v>
      </c>
      <c r="B114" s="55">
        <f>SUM(B115:B118)</f>
        <v>0</v>
      </c>
    </row>
    <row r="115" spans="1:2" ht="24.95" customHeight="1">
      <c r="A115" s="77" t="s">
        <v>1386</v>
      </c>
      <c r="B115" s="55">
        <v>0</v>
      </c>
    </row>
    <row r="116" spans="1:2" ht="24.95" customHeight="1">
      <c r="A116" s="77" t="s">
        <v>1450</v>
      </c>
      <c r="B116" s="55">
        <v>0</v>
      </c>
    </row>
    <row r="117" spans="1:2" ht="24.95" customHeight="1">
      <c r="A117" s="77" t="s">
        <v>1454</v>
      </c>
      <c r="B117" s="55">
        <v>0</v>
      </c>
    </row>
    <row r="118" spans="1:2" ht="24.95" customHeight="1">
      <c r="A118" s="77" t="s">
        <v>1455</v>
      </c>
      <c r="B118" s="55">
        <v>0</v>
      </c>
    </row>
    <row r="119" spans="1:2" ht="24.95" customHeight="1">
      <c r="A119" s="76" t="s">
        <v>1456</v>
      </c>
      <c r="B119" s="55">
        <f>SUM(B120:B123)</f>
        <v>400</v>
      </c>
    </row>
    <row r="120" spans="1:2" ht="24.95" customHeight="1">
      <c r="A120" s="77" t="s">
        <v>1038</v>
      </c>
      <c r="B120" s="55">
        <v>0</v>
      </c>
    </row>
    <row r="121" spans="1:2" ht="24.95" customHeight="1">
      <c r="A121" s="77" t="s">
        <v>1457</v>
      </c>
      <c r="B121" s="55">
        <v>0</v>
      </c>
    </row>
    <row r="122" spans="1:2" ht="24.95" customHeight="1">
      <c r="A122" s="77" t="s">
        <v>1458</v>
      </c>
      <c r="B122" s="55">
        <v>89</v>
      </c>
    </row>
    <row r="123" spans="1:2" ht="24.95" customHeight="1">
      <c r="A123" s="77" t="s">
        <v>1459</v>
      </c>
      <c r="B123" s="55">
        <v>311</v>
      </c>
    </row>
    <row r="124" spans="1:2" ht="24.95" customHeight="1">
      <c r="A124" s="76" t="s">
        <v>1460</v>
      </c>
      <c r="B124" s="55">
        <f>SUM(B125:B126)</f>
        <v>0</v>
      </c>
    </row>
    <row r="125" spans="1:2" ht="24.95" customHeight="1">
      <c r="A125" s="77" t="s">
        <v>1461</v>
      </c>
      <c r="B125" s="55">
        <v>0</v>
      </c>
    </row>
    <row r="126" spans="1:2" ht="24.95" customHeight="1">
      <c r="A126" s="77" t="s">
        <v>1462</v>
      </c>
      <c r="B126" s="55">
        <v>0</v>
      </c>
    </row>
    <row r="127" spans="1:2" ht="24.95" customHeight="1">
      <c r="A127" s="76" t="s">
        <v>1463</v>
      </c>
      <c r="B127" s="55">
        <f>SUM(B128:B131)</f>
        <v>0</v>
      </c>
    </row>
    <row r="128" spans="1:2" ht="24.95" customHeight="1">
      <c r="A128" s="77" t="s">
        <v>1464</v>
      </c>
      <c r="B128" s="55">
        <v>0</v>
      </c>
    </row>
    <row r="129" spans="1:2" ht="24.95" customHeight="1">
      <c r="A129" s="77" t="s">
        <v>1465</v>
      </c>
      <c r="B129" s="55">
        <v>0</v>
      </c>
    </row>
    <row r="130" spans="1:2" ht="24.95" customHeight="1">
      <c r="A130" s="77" t="s">
        <v>1466</v>
      </c>
      <c r="B130" s="55">
        <v>0</v>
      </c>
    </row>
    <row r="131" spans="1:2" ht="24.95" customHeight="1">
      <c r="A131" s="77" t="s">
        <v>1467</v>
      </c>
      <c r="B131" s="55">
        <v>0</v>
      </c>
    </row>
    <row r="132" spans="1:2" ht="24.95" customHeight="1">
      <c r="A132" s="76" t="s">
        <v>225</v>
      </c>
      <c r="B132" s="55">
        <f>SUM(B133,B138,B143,B148,B157,B164,B173,B176,B179,B180)</f>
        <v>99</v>
      </c>
    </row>
    <row r="133" spans="1:2" ht="24.95" customHeight="1">
      <c r="A133" s="76" t="s">
        <v>1468</v>
      </c>
      <c r="B133" s="55">
        <f>SUM(B134:B137)</f>
        <v>0</v>
      </c>
    </row>
    <row r="134" spans="1:2" ht="24.95" customHeight="1">
      <c r="A134" s="77" t="s">
        <v>1070</v>
      </c>
      <c r="B134" s="55">
        <v>0</v>
      </c>
    </row>
    <row r="135" spans="1:2" ht="24.95" customHeight="1">
      <c r="A135" s="77" t="s">
        <v>1071</v>
      </c>
      <c r="B135" s="55">
        <v>0</v>
      </c>
    </row>
    <row r="136" spans="1:2" ht="24.95" customHeight="1">
      <c r="A136" s="77" t="s">
        <v>1469</v>
      </c>
      <c r="B136" s="55">
        <v>0</v>
      </c>
    </row>
    <row r="137" spans="1:2" ht="24.95" customHeight="1">
      <c r="A137" s="77" t="s">
        <v>1470</v>
      </c>
      <c r="B137" s="55">
        <v>0</v>
      </c>
    </row>
    <row r="138" spans="1:2" ht="24.95" customHeight="1">
      <c r="A138" s="76" t="s">
        <v>1471</v>
      </c>
      <c r="B138" s="55">
        <f>SUM(B139:B142)</f>
        <v>0</v>
      </c>
    </row>
    <row r="139" spans="1:2" ht="24.95" customHeight="1">
      <c r="A139" s="77" t="s">
        <v>1469</v>
      </c>
      <c r="B139" s="55">
        <v>0</v>
      </c>
    </row>
    <row r="140" spans="1:2" ht="24.95" customHeight="1">
      <c r="A140" s="77" t="s">
        <v>1472</v>
      </c>
      <c r="B140" s="55">
        <v>0</v>
      </c>
    </row>
    <row r="141" spans="1:2" ht="24.95" customHeight="1">
      <c r="A141" s="77" t="s">
        <v>1473</v>
      </c>
      <c r="B141" s="55">
        <v>0</v>
      </c>
    </row>
    <row r="142" spans="1:2" ht="24.95" customHeight="1">
      <c r="A142" s="77" t="s">
        <v>1474</v>
      </c>
      <c r="B142" s="55">
        <v>0</v>
      </c>
    </row>
    <row r="143" spans="1:2" ht="24.95" customHeight="1">
      <c r="A143" s="76" t="s">
        <v>1475</v>
      </c>
      <c r="B143" s="55">
        <f>SUM(B144:B147)</f>
        <v>0</v>
      </c>
    </row>
    <row r="144" spans="1:2" ht="24.95" customHeight="1">
      <c r="A144" s="77" t="s">
        <v>1077</v>
      </c>
      <c r="B144" s="55">
        <v>0</v>
      </c>
    </row>
    <row r="145" spans="1:2" ht="24.95" customHeight="1">
      <c r="A145" s="77" t="s">
        <v>1476</v>
      </c>
      <c r="B145" s="55">
        <v>0</v>
      </c>
    </row>
    <row r="146" spans="1:2" ht="24.95" customHeight="1">
      <c r="A146" s="77" t="s">
        <v>1477</v>
      </c>
      <c r="B146" s="55">
        <v>0</v>
      </c>
    </row>
    <row r="147" spans="1:2" ht="24.95" customHeight="1">
      <c r="A147" s="77" t="s">
        <v>1478</v>
      </c>
      <c r="B147" s="55">
        <v>0</v>
      </c>
    </row>
    <row r="148" spans="1:2" ht="24.95" customHeight="1">
      <c r="A148" s="76" t="s">
        <v>1479</v>
      </c>
      <c r="B148" s="55">
        <f>SUM(B149:B156)</f>
        <v>0</v>
      </c>
    </row>
    <row r="149" spans="1:2" ht="24.95" customHeight="1">
      <c r="A149" s="77" t="s">
        <v>1480</v>
      </c>
      <c r="B149" s="55">
        <v>0</v>
      </c>
    </row>
    <row r="150" spans="1:2" ht="24.95" customHeight="1">
      <c r="A150" s="77" t="s">
        <v>1481</v>
      </c>
      <c r="B150" s="55">
        <v>0</v>
      </c>
    </row>
    <row r="151" spans="1:2" ht="24.95" customHeight="1">
      <c r="A151" s="77" t="s">
        <v>1482</v>
      </c>
      <c r="B151" s="55">
        <v>0</v>
      </c>
    </row>
    <row r="152" spans="1:2" ht="24.95" customHeight="1">
      <c r="A152" s="77" t="s">
        <v>1483</v>
      </c>
      <c r="B152" s="55">
        <v>0</v>
      </c>
    </row>
    <row r="153" spans="1:2" ht="24.95" customHeight="1">
      <c r="A153" s="77" t="s">
        <v>1484</v>
      </c>
      <c r="B153" s="55">
        <v>0</v>
      </c>
    </row>
    <row r="154" spans="1:2" ht="24.95" customHeight="1">
      <c r="A154" s="77" t="s">
        <v>1485</v>
      </c>
      <c r="B154" s="55">
        <v>0</v>
      </c>
    </row>
    <row r="155" spans="1:2" ht="24.95" customHeight="1">
      <c r="A155" s="77" t="s">
        <v>1486</v>
      </c>
      <c r="B155" s="55">
        <v>0</v>
      </c>
    </row>
    <row r="156" spans="1:2" ht="24.95" customHeight="1">
      <c r="A156" s="77" t="s">
        <v>1487</v>
      </c>
      <c r="B156" s="55">
        <v>0</v>
      </c>
    </row>
    <row r="157" spans="1:2" ht="24.95" customHeight="1">
      <c r="A157" s="76" t="s">
        <v>1488</v>
      </c>
      <c r="B157" s="55">
        <f>SUM(B158:B163)</f>
        <v>0</v>
      </c>
    </row>
    <row r="158" spans="1:2" ht="24.95" customHeight="1">
      <c r="A158" s="77" t="s">
        <v>1489</v>
      </c>
      <c r="B158" s="55">
        <v>0</v>
      </c>
    </row>
    <row r="159" spans="1:2" ht="24.95" customHeight="1">
      <c r="A159" s="77" t="s">
        <v>1490</v>
      </c>
      <c r="B159" s="55">
        <v>0</v>
      </c>
    </row>
    <row r="160" spans="1:2" ht="24.95" customHeight="1">
      <c r="A160" s="77" t="s">
        <v>1491</v>
      </c>
      <c r="B160" s="55">
        <v>0</v>
      </c>
    </row>
    <row r="161" spans="1:2" ht="24.95" customHeight="1">
      <c r="A161" s="77" t="s">
        <v>1492</v>
      </c>
      <c r="B161" s="55">
        <v>0</v>
      </c>
    </row>
    <row r="162" spans="1:2" ht="24.95" customHeight="1">
      <c r="A162" s="77" t="s">
        <v>1493</v>
      </c>
      <c r="B162" s="55">
        <v>0</v>
      </c>
    </row>
    <row r="163" spans="1:2" ht="24.95" customHeight="1">
      <c r="A163" s="77" t="s">
        <v>1494</v>
      </c>
      <c r="B163" s="55">
        <v>0</v>
      </c>
    </row>
    <row r="164" spans="1:2" ht="24.95" customHeight="1">
      <c r="A164" s="76" t="s">
        <v>1495</v>
      </c>
      <c r="B164" s="55">
        <f>SUM(B165:B172)</f>
        <v>99</v>
      </c>
    </row>
    <row r="165" spans="1:2" ht="24.95" customHeight="1">
      <c r="A165" s="77" t="s">
        <v>1496</v>
      </c>
      <c r="B165" s="55">
        <v>0</v>
      </c>
    </row>
    <row r="166" spans="1:2" ht="24.95" customHeight="1">
      <c r="A166" s="77" t="s">
        <v>1098</v>
      </c>
      <c r="B166" s="55">
        <v>0</v>
      </c>
    </row>
    <row r="167" spans="1:2" ht="24.95" customHeight="1">
      <c r="A167" s="77" t="s">
        <v>1497</v>
      </c>
      <c r="B167" s="55">
        <v>0</v>
      </c>
    </row>
    <row r="168" spans="1:2" ht="24.95" customHeight="1">
      <c r="A168" s="77" t="s">
        <v>1498</v>
      </c>
      <c r="B168" s="55">
        <v>0</v>
      </c>
    </row>
    <row r="169" spans="1:2" ht="24.95" customHeight="1">
      <c r="A169" s="77" t="s">
        <v>1499</v>
      </c>
      <c r="B169" s="55">
        <v>0</v>
      </c>
    </row>
    <row r="170" spans="1:2" ht="24.95" customHeight="1">
      <c r="A170" s="77" t="s">
        <v>1500</v>
      </c>
      <c r="B170" s="55">
        <v>99</v>
      </c>
    </row>
    <row r="171" spans="1:2" ht="24.95" customHeight="1">
      <c r="A171" s="77" t="s">
        <v>1501</v>
      </c>
      <c r="B171" s="55">
        <v>0</v>
      </c>
    </row>
    <row r="172" spans="1:2" ht="24.95" customHeight="1">
      <c r="A172" s="77" t="s">
        <v>1502</v>
      </c>
      <c r="B172" s="55">
        <v>0</v>
      </c>
    </row>
    <row r="173" spans="1:2" ht="24.95" customHeight="1">
      <c r="A173" s="76" t="s">
        <v>1503</v>
      </c>
      <c r="B173" s="55">
        <f>SUM(B174:B175)</f>
        <v>0</v>
      </c>
    </row>
    <row r="174" spans="1:2" ht="24.95" customHeight="1">
      <c r="A174" s="77" t="s">
        <v>1504</v>
      </c>
      <c r="B174" s="55">
        <v>0</v>
      </c>
    </row>
    <row r="175" spans="1:2" ht="24.95" customHeight="1">
      <c r="A175" s="77" t="s">
        <v>1505</v>
      </c>
      <c r="B175" s="55">
        <v>0</v>
      </c>
    </row>
    <row r="176" spans="1:2" ht="24.95" customHeight="1">
      <c r="A176" s="76" t="s">
        <v>1506</v>
      </c>
      <c r="B176" s="55">
        <f>SUM(B177:B178)</f>
        <v>0</v>
      </c>
    </row>
    <row r="177" spans="1:2" ht="24.95" customHeight="1">
      <c r="A177" s="77" t="s">
        <v>1504</v>
      </c>
      <c r="B177" s="55">
        <v>0</v>
      </c>
    </row>
    <row r="178" spans="1:2" ht="24.95" customHeight="1">
      <c r="A178" s="77" t="s">
        <v>1507</v>
      </c>
      <c r="B178" s="55">
        <v>0</v>
      </c>
    </row>
    <row r="179" spans="1:2" ht="24.95" customHeight="1">
      <c r="A179" s="76" t="s">
        <v>1508</v>
      </c>
      <c r="B179" s="55">
        <v>0</v>
      </c>
    </row>
    <row r="180" spans="1:2" ht="24.95" customHeight="1">
      <c r="A180" s="76" t="s">
        <v>1509</v>
      </c>
      <c r="B180" s="55">
        <f>SUM(B181:B183)</f>
        <v>0</v>
      </c>
    </row>
    <row r="181" spans="1:2" ht="24.95" customHeight="1">
      <c r="A181" s="77" t="s">
        <v>1510</v>
      </c>
      <c r="B181" s="55">
        <v>0</v>
      </c>
    </row>
    <row r="182" spans="1:2" ht="24.95" customHeight="1">
      <c r="A182" s="77" t="s">
        <v>1511</v>
      </c>
      <c r="B182" s="55">
        <v>0</v>
      </c>
    </row>
    <row r="183" spans="1:2" ht="24.95" customHeight="1">
      <c r="A183" s="77" t="s">
        <v>1512</v>
      </c>
      <c r="B183" s="55">
        <v>0</v>
      </c>
    </row>
    <row r="184" spans="1:2" ht="24.95" customHeight="1">
      <c r="A184" s="76" t="s">
        <v>226</v>
      </c>
      <c r="B184" s="55">
        <f>B185</f>
        <v>0</v>
      </c>
    </row>
    <row r="185" spans="1:2" ht="24.95" customHeight="1">
      <c r="A185" s="76" t="s">
        <v>1513</v>
      </c>
      <c r="B185" s="55">
        <f>SUM(B186:B188)</f>
        <v>0</v>
      </c>
    </row>
    <row r="186" spans="1:2" ht="24.95" customHeight="1">
      <c r="A186" s="77" t="s">
        <v>1514</v>
      </c>
      <c r="B186" s="55">
        <v>0</v>
      </c>
    </row>
    <row r="187" spans="1:2" ht="24.95" customHeight="1">
      <c r="A187" s="77" t="s">
        <v>1515</v>
      </c>
      <c r="B187" s="55">
        <v>0</v>
      </c>
    </row>
    <row r="188" spans="1:2" ht="24.95" customHeight="1">
      <c r="A188" s="77" t="s">
        <v>1516</v>
      </c>
      <c r="B188" s="55">
        <v>0</v>
      </c>
    </row>
    <row r="189" spans="1:2" ht="24.95" customHeight="1">
      <c r="A189" s="76" t="s">
        <v>1176</v>
      </c>
      <c r="B189" s="55">
        <f>B190</f>
        <v>0</v>
      </c>
    </row>
    <row r="190" spans="1:2" ht="24.95" customHeight="1">
      <c r="A190" s="76" t="s">
        <v>1196</v>
      </c>
      <c r="B190" s="55">
        <f>SUM(B191:B192)</f>
        <v>0</v>
      </c>
    </row>
    <row r="191" spans="1:2" ht="24.95" customHeight="1">
      <c r="A191" s="77" t="s">
        <v>1517</v>
      </c>
      <c r="B191" s="55">
        <v>0</v>
      </c>
    </row>
    <row r="192" spans="1:2" ht="24.95" customHeight="1">
      <c r="A192" s="77" t="s">
        <v>1518</v>
      </c>
      <c r="B192" s="55">
        <v>0</v>
      </c>
    </row>
    <row r="193" spans="1:2" ht="24.95" customHeight="1">
      <c r="A193" s="76" t="s">
        <v>119</v>
      </c>
      <c r="B193" s="55">
        <f>SUM(B194,B198,B207:B208)</f>
        <v>5361</v>
      </c>
    </row>
    <row r="194" spans="1:2" ht="24.95" customHeight="1">
      <c r="A194" s="76" t="s">
        <v>1519</v>
      </c>
      <c r="B194" s="55">
        <f>SUM(B195:B197)</f>
        <v>5000</v>
      </c>
    </row>
    <row r="195" spans="1:2" ht="24.95" customHeight="1">
      <c r="A195" s="77" t="s">
        <v>1520</v>
      </c>
      <c r="B195" s="55">
        <v>0</v>
      </c>
    </row>
    <row r="196" spans="1:2" ht="24.95" customHeight="1">
      <c r="A196" s="77" t="s">
        <v>1521</v>
      </c>
      <c r="B196" s="55">
        <v>5000</v>
      </c>
    </row>
    <row r="197" spans="1:2" ht="24.95" customHeight="1">
      <c r="A197" s="77" t="s">
        <v>1522</v>
      </c>
      <c r="B197" s="55">
        <v>0</v>
      </c>
    </row>
    <row r="198" spans="1:2" ht="24.95" customHeight="1">
      <c r="A198" s="76" t="s">
        <v>1523</v>
      </c>
      <c r="B198" s="55">
        <f>SUM(B199:B206)</f>
        <v>0</v>
      </c>
    </row>
    <row r="199" spans="1:2" ht="24.95" customHeight="1">
      <c r="A199" s="77" t="s">
        <v>1524</v>
      </c>
      <c r="B199" s="55">
        <v>0</v>
      </c>
    </row>
    <row r="200" spans="1:2" ht="24.95" customHeight="1">
      <c r="A200" s="77" t="s">
        <v>1525</v>
      </c>
      <c r="B200" s="55">
        <v>0</v>
      </c>
    </row>
    <row r="201" spans="1:2" ht="24.95" customHeight="1">
      <c r="A201" s="77" t="s">
        <v>1526</v>
      </c>
      <c r="B201" s="55">
        <v>0</v>
      </c>
    </row>
    <row r="202" spans="1:2" ht="24.95" customHeight="1">
      <c r="A202" s="77" t="s">
        <v>1527</v>
      </c>
      <c r="B202" s="55">
        <v>0</v>
      </c>
    </row>
    <row r="203" spans="1:2" ht="24.95" customHeight="1">
      <c r="A203" s="77" t="s">
        <v>1528</v>
      </c>
      <c r="B203" s="55">
        <v>0</v>
      </c>
    </row>
    <row r="204" spans="1:2" ht="24.95" customHeight="1">
      <c r="A204" s="77" t="s">
        <v>1529</v>
      </c>
      <c r="B204" s="55">
        <v>0</v>
      </c>
    </row>
    <row r="205" spans="1:2" ht="24.95" customHeight="1">
      <c r="A205" s="77" t="s">
        <v>1530</v>
      </c>
      <c r="B205" s="55">
        <v>0</v>
      </c>
    </row>
    <row r="206" spans="1:2" ht="24.95" customHeight="1">
      <c r="A206" s="77" t="s">
        <v>1531</v>
      </c>
      <c r="B206" s="55">
        <v>0</v>
      </c>
    </row>
    <row r="207" spans="1:2" ht="24.95" customHeight="1">
      <c r="A207" s="76" t="s">
        <v>1532</v>
      </c>
      <c r="B207" s="55">
        <v>0</v>
      </c>
    </row>
    <row r="208" spans="1:2" ht="24.95" customHeight="1">
      <c r="A208" s="76" t="s">
        <v>1533</v>
      </c>
      <c r="B208" s="55">
        <f>SUM(B209:B219)</f>
        <v>361</v>
      </c>
    </row>
    <row r="209" spans="1:2" ht="24.95" customHeight="1">
      <c r="A209" s="77" t="s">
        <v>1534</v>
      </c>
      <c r="B209" s="55">
        <v>0</v>
      </c>
    </row>
    <row r="210" spans="1:2" ht="24.95" customHeight="1">
      <c r="A210" s="77" t="s">
        <v>1535</v>
      </c>
      <c r="B210" s="55">
        <v>268</v>
      </c>
    </row>
    <row r="211" spans="1:2" ht="24.95" customHeight="1">
      <c r="A211" s="77" t="s">
        <v>1536</v>
      </c>
      <c r="B211" s="55">
        <v>2</v>
      </c>
    </row>
    <row r="212" spans="1:2" ht="24.95" customHeight="1">
      <c r="A212" s="77" t="s">
        <v>1537</v>
      </c>
      <c r="B212" s="55">
        <v>0</v>
      </c>
    </row>
    <row r="213" spans="1:2" ht="24.95" customHeight="1">
      <c r="A213" s="77" t="s">
        <v>1538</v>
      </c>
      <c r="B213" s="55">
        <v>0</v>
      </c>
    </row>
    <row r="214" spans="1:2" ht="24.95" customHeight="1">
      <c r="A214" s="77" t="s">
        <v>1539</v>
      </c>
      <c r="B214" s="55">
        <v>71</v>
      </c>
    </row>
    <row r="215" spans="1:2" ht="24.95" customHeight="1">
      <c r="A215" s="77" t="s">
        <v>1540</v>
      </c>
      <c r="B215" s="55">
        <v>0</v>
      </c>
    </row>
    <row r="216" spans="1:2" ht="24.95" customHeight="1">
      <c r="A216" s="77" t="s">
        <v>1541</v>
      </c>
      <c r="B216" s="55">
        <v>0</v>
      </c>
    </row>
    <row r="217" spans="1:2" ht="24.95" customHeight="1">
      <c r="A217" s="77" t="s">
        <v>1542</v>
      </c>
      <c r="B217" s="55">
        <v>0</v>
      </c>
    </row>
    <row r="218" spans="1:2" ht="24.95" customHeight="1">
      <c r="A218" s="77" t="s">
        <v>1543</v>
      </c>
      <c r="B218" s="55">
        <v>0</v>
      </c>
    </row>
    <row r="219" spans="1:2" ht="24.95" customHeight="1">
      <c r="A219" s="77" t="s">
        <v>1544</v>
      </c>
      <c r="B219" s="55">
        <v>20</v>
      </c>
    </row>
    <row r="220" spans="1:2" ht="24.95" customHeight="1">
      <c r="A220" s="76" t="s">
        <v>227</v>
      </c>
      <c r="B220" s="55">
        <f>B221</f>
        <v>6031</v>
      </c>
    </row>
    <row r="221" spans="1:2" ht="24.95" customHeight="1">
      <c r="A221" s="76" t="s">
        <v>1545</v>
      </c>
      <c r="B221" s="55">
        <f>SUM(B222:B237)</f>
        <v>6031</v>
      </c>
    </row>
    <row r="222" spans="1:2" ht="24.95" customHeight="1">
      <c r="A222" s="77" t="s">
        <v>1546</v>
      </c>
      <c r="B222" s="55">
        <v>0</v>
      </c>
    </row>
    <row r="223" spans="1:2" ht="24.95" customHeight="1">
      <c r="A223" s="77" t="s">
        <v>1547</v>
      </c>
      <c r="B223" s="55">
        <v>0</v>
      </c>
    </row>
    <row r="224" spans="1:2" ht="24.95" customHeight="1">
      <c r="A224" s="77" t="s">
        <v>1548</v>
      </c>
      <c r="B224" s="55">
        <v>0</v>
      </c>
    </row>
    <row r="225" spans="1:2" ht="24.95" customHeight="1">
      <c r="A225" s="77" t="s">
        <v>1549</v>
      </c>
      <c r="B225" s="55">
        <v>3638</v>
      </c>
    </row>
    <row r="226" spans="1:2" ht="24.95" customHeight="1">
      <c r="A226" s="77" t="s">
        <v>1550</v>
      </c>
      <c r="B226" s="55">
        <v>0</v>
      </c>
    </row>
    <row r="227" spans="1:2" ht="24.95" customHeight="1">
      <c r="A227" s="77" t="s">
        <v>1551</v>
      </c>
      <c r="B227" s="55">
        <v>0</v>
      </c>
    </row>
    <row r="228" spans="1:2" ht="24.95" customHeight="1">
      <c r="A228" s="77" t="s">
        <v>1552</v>
      </c>
      <c r="B228" s="55">
        <v>0</v>
      </c>
    </row>
    <row r="229" spans="1:2" ht="24.95" customHeight="1">
      <c r="A229" s="77" t="s">
        <v>1553</v>
      </c>
      <c r="B229" s="55">
        <v>0</v>
      </c>
    </row>
    <row r="230" spans="1:2" ht="24.95" customHeight="1">
      <c r="A230" s="77" t="s">
        <v>1554</v>
      </c>
      <c r="B230" s="55">
        <v>0</v>
      </c>
    </row>
    <row r="231" spans="1:2" ht="24.95" customHeight="1">
      <c r="A231" s="77" t="s">
        <v>1555</v>
      </c>
      <c r="B231" s="55">
        <v>0</v>
      </c>
    </row>
    <row r="232" spans="1:2" ht="24.95" customHeight="1">
      <c r="A232" s="77" t="s">
        <v>1556</v>
      </c>
      <c r="B232" s="55">
        <v>0</v>
      </c>
    </row>
    <row r="233" spans="1:2" ht="24.95" customHeight="1">
      <c r="A233" s="77" t="s">
        <v>1557</v>
      </c>
      <c r="B233" s="55">
        <v>0</v>
      </c>
    </row>
    <row r="234" spans="1:2" ht="24.95" customHeight="1">
      <c r="A234" s="77" t="s">
        <v>1558</v>
      </c>
      <c r="B234" s="55">
        <v>0</v>
      </c>
    </row>
    <row r="235" spans="1:2" ht="24.95" customHeight="1">
      <c r="A235" s="77" t="s">
        <v>1559</v>
      </c>
      <c r="B235" s="55">
        <v>2035</v>
      </c>
    </row>
    <row r="236" spans="1:2" ht="24.95" customHeight="1">
      <c r="A236" s="77" t="s">
        <v>1560</v>
      </c>
      <c r="B236" s="55">
        <v>358</v>
      </c>
    </row>
    <row r="237" spans="1:2" ht="24.95" customHeight="1">
      <c r="A237" s="77" t="s">
        <v>1561</v>
      </c>
      <c r="B237" s="55">
        <v>0</v>
      </c>
    </row>
    <row r="238" spans="1:2" ht="24.95" customHeight="1">
      <c r="A238" s="76" t="s">
        <v>228</v>
      </c>
      <c r="B238" s="55">
        <f>B239</f>
        <v>0</v>
      </c>
    </row>
    <row r="239" spans="1:2" ht="24.95" customHeight="1">
      <c r="A239" s="76" t="s">
        <v>1562</v>
      </c>
      <c r="B239" s="55">
        <f>SUM(B240:B255)</f>
        <v>0</v>
      </c>
    </row>
    <row r="240" spans="1:2" ht="24.95" customHeight="1">
      <c r="A240" s="77" t="s">
        <v>1563</v>
      </c>
      <c r="B240" s="55">
        <v>0</v>
      </c>
    </row>
    <row r="241" spans="1:2" ht="24.95" customHeight="1">
      <c r="A241" s="77" t="s">
        <v>1564</v>
      </c>
      <c r="B241" s="55">
        <v>0</v>
      </c>
    </row>
    <row r="242" spans="1:2" ht="24.95" customHeight="1">
      <c r="A242" s="77" t="s">
        <v>1565</v>
      </c>
      <c r="B242" s="55">
        <v>0</v>
      </c>
    </row>
    <row r="243" spans="1:2" ht="24.95" customHeight="1">
      <c r="A243" s="77" t="s">
        <v>1566</v>
      </c>
      <c r="B243" s="55">
        <v>0</v>
      </c>
    </row>
    <row r="244" spans="1:2" ht="24.95" customHeight="1">
      <c r="A244" s="77" t="s">
        <v>1567</v>
      </c>
      <c r="B244" s="55">
        <v>0</v>
      </c>
    </row>
    <row r="245" spans="1:2" ht="24.95" customHeight="1">
      <c r="A245" s="77" t="s">
        <v>1568</v>
      </c>
      <c r="B245" s="55">
        <v>0</v>
      </c>
    </row>
    <row r="246" spans="1:2" ht="24.95" customHeight="1">
      <c r="A246" s="77" t="s">
        <v>1569</v>
      </c>
      <c r="B246" s="55">
        <v>0</v>
      </c>
    </row>
    <row r="247" spans="1:2" ht="24.95" customHeight="1">
      <c r="A247" s="77" t="s">
        <v>1570</v>
      </c>
      <c r="B247" s="55">
        <v>0</v>
      </c>
    </row>
    <row r="248" spans="1:2" ht="24.95" customHeight="1">
      <c r="A248" s="77" t="s">
        <v>1571</v>
      </c>
      <c r="B248" s="55">
        <v>0</v>
      </c>
    </row>
    <row r="249" spans="1:2" ht="24.95" customHeight="1">
      <c r="A249" s="77" t="s">
        <v>1572</v>
      </c>
      <c r="B249" s="55">
        <v>0</v>
      </c>
    </row>
    <row r="250" spans="1:2" ht="24.95" customHeight="1">
      <c r="A250" s="77" t="s">
        <v>1573</v>
      </c>
      <c r="B250" s="55">
        <v>0</v>
      </c>
    </row>
    <row r="251" spans="1:2" ht="24.95" customHeight="1">
      <c r="A251" s="77" t="s">
        <v>1574</v>
      </c>
      <c r="B251" s="55">
        <v>0</v>
      </c>
    </row>
    <row r="252" spans="1:2" ht="24.95" customHeight="1">
      <c r="A252" s="77" t="s">
        <v>1575</v>
      </c>
      <c r="B252" s="55">
        <v>0</v>
      </c>
    </row>
    <row r="253" spans="1:2" ht="24.95" customHeight="1">
      <c r="A253" s="77" t="s">
        <v>1576</v>
      </c>
      <c r="B253" s="55">
        <v>0</v>
      </c>
    </row>
    <row r="254" spans="1:2" ht="24.95" customHeight="1">
      <c r="A254" s="77" t="s">
        <v>1577</v>
      </c>
      <c r="B254" s="55">
        <v>0</v>
      </c>
    </row>
    <row r="255" spans="1:2" ht="24.95" customHeight="1">
      <c r="A255" s="77" t="s">
        <v>1578</v>
      </c>
      <c r="B255" s="55">
        <v>0</v>
      </c>
    </row>
    <row r="256" spans="1:2" ht="24.95" customHeight="1">
      <c r="A256" s="75" t="s">
        <v>229</v>
      </c>
      <c r="B256" s="55">
        <f>SUM(B257,B270)</f>
        <v>200</v>
      </c>
    </row>
    <row r="257" spans="1:2" ht="24.95" customHeight="1">
      <c r="A257" s="75" t="s">
        <v>83</v>
      </c>
      <c r="B257" s="55">
        <f>SUM(B258:B269)</f>
        <v>200</v>
      </c>
    </row>
    <row r="258" spans="1:2" ht="24.95" customHeight="1">
      <c r="A258" s="54" t="s">
        <v>1579</v>
      </c>
      <c r="B258" s="55">
        <v>0</v>
      </c>
    </row>
    <row r="259" spans="1:2" ht="24.95" customHeight="1">
      <c r="A259" s="54" t="s">
        <v>1580</v>
      </c>
      <c r="B259" s="55">
        <v>0</v>
      </c>
    </row>
    <row r="260" spans="1:2" ht="24.95" customHeight="1">
      <c r="A260" s="54" t="s">
        <v>1581</v>
      </c>
      <c r="B260" s="55">
        <v>0</v>
      </c>
    </row>
    <row r="261" spans="1:2" ht="24.95" customHeight="1">
      <c r="A261" s="54" t="s">
        <v>1582</v>
      </c>
      <c r="B261" s="55">
        <v>0</v>
      </c>
    </row>
    <row r="262" spans="1:2" ht="24.95" customHeight="1">
      <c r="A262" s="54" t="s">
        <v>1583</v>
      </c>
      <c r="B262" s="55">
        <v>0</v>
      </c>
    </row>
    <row r="263" spans="1:2" ht="24.95" customHeight="1">
      <c r="A263" s="54" t="s">
        <v>1584</v>
      </c>
      <c r="B263" s="55">
        <v>0</v>
      </c>
    </row>
    <row r="264" spans="1:2" ht="24.95" customHeight="1">
      <c r="A264" s="54" t="s">
        <v>1585</v>
      </c>
      <c r="B264" s="55">
        <v>0</v>
      </c>
    </row>
    <row r="265" spans="1:2" ht="24.95" customHeight="1">
      <c r="A265" s="54" t="s">
        <v>1586</v>
      </c>
      <c r="B265" s="55">
        <v>0</v>
      </c>
    </row>
    <row r="266" spans="1:2" ht="24.95" customHeight="1">
      <c r="A266" s="54" t="s">
        <v>1587</v>
      </c>
      <c r="B266" s="55">
        <v>0</v>
      </c>
    </row>
    <row r="267" spans="1:2" ht="24.95" customHeight="1">
      <c r="A267" s="54" t="s">
        <v>1588</v>
      </c>
      <c r="B267" s="55">
        <v>200</v>
      </c>
    </row>
    <row r="268" spans="1:2" ht="24.95" customHeight="1">
      <c r="A268" s="54" t="s">
        <v>1589</v>
      </c>
      <c r="B268" s="55">
        <v>0</v>
      </c>
    </row>
    <row r="269" spans="1:2" ht="24.95" customHeight="1">
      <c r="A269" s="54" t="s">
        <v>1590</v>
      </c>
      <c r="B269" s="55">
        <v>0</v>
      </c>
    </row>
    <row r="270" spans="1:2" ht="24.95" customHeight="1">
      <c r="A270" s="75" t="s">
        <v>1591</v>
      </c>
      <c r="B270" s="55">
        <f>SUM(B271:B276)</f>
        <v>0</v>
      </c>
    </row>
    <row r="271" spans="1:2" ht="24.95" customHeight="1">
      <c r="A271" s="54" t="s">
        <v>1155</v>
      </c>
      <c r="B271" s="55">
        <v>0</v>
      </c>
    </row>
    <row r="272" spans="1:2" ht="24.95" customHeight="1">
      <c r="A272" s="54" t="s">
        <v>1200</v>
      </c>
      <c r="B272" s="55">
        <v>0</v>
      </c>
    </row>
    <row r="273" spans="1:2" ht="24.95" customHeight="1">
      <c r="A273" s="54" t="s">
        <v>1060</v>
      </c>
      <c r="B273" s="55">
        <v>0</v>
      </c>
    </row>
    <row r="274" spans="1:2" ht="24.95" customHeight="1">
      <c r="A274" s="54" t="s">
        <v>1592</v>
      </c>
      <c r="B274" s="55">
        <v>0</v>
      </c>
    </row>
    <row r="275" spans="1:2" ht="24.95" customHeight="1">
      <c r="A275" s="54" t="s">
        <v>1593</v>
      </c>
      <c r="B275" s="55">
        <v>0</v>
      </c>
    </row>
    <row r="276" spans="1:2" ht="24.95" customHeight="1">
      <c r="A276" s="54" t="s">
        <v>1594</v>
      </c>
      <c r="B276" s="55">
        <v>0</v>
      </c>
    </row>
  </sheetData>
  <mergeCells count="3">
    <mergeCell ref="A1:B1"/>
    <mergeCell ref="A2:B2"/>
    <mergeCell ref="A3:B3"/>
  </mergeCells>
  <phoneticPr fontId="1"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E446"/>
  <sheetViews>
    <sheetView topLeftCell="A410" workbookViewId="0">
      <selection activeCell="I8" sqref="I8"/>
    </sheetView>
  </sheetViews>
  <sheetFormatPr defaultColWidth="8" defaultRowHeight="13.5"/>
  <cols>
    <col min="1" max="2" width="2.75" style="2" customWidth="1"/>
    <col min="3" max="3" width="16.25" style="2" customWidth="1"/>
    <col min="4" max="4" width="37.375" style="2" customWidth="1"/>
    <col min="5" max="5" width="26.125" style="2" customWidth="1"/>
    <col min="6" max="6" width="8.5" style="2" bestFit="1" customWidth="1"/>
    <col min="7" max="256" width="8" style="2"/>
    <col min="257" max="258" width="2.75" style="2" customWidth="1"/>
    <col min="259" max="259" width="16.25" style="2" customWidth="1"/>
    <col min="260" max="260" width="37.375" style="2" customWidth="1"/>
    <col min="261" max="261" width="26.125" style="2" customWidth="1"/>
    <col min="262" max="262" width="8.5" style="2" bestFit="1" customWidth="1"/>
    <col min="263" max="512" width="8" style="2"/>
    <col min="513" max="514" width="2.75" style="2" customWidth="1"/>
    <col min="515" max="515" width="16.25" style="2" customWidth="1"/>
    <col min="516" max="516" width="37.375" style="2" customWidth="1"/>
    <col min="517" max="517" width="26.125" style="2" customWidth="1"/>
    <col min="518" max="518" width="8.5" style="2" bestFit="1" customWidth="1"/>
    <col min="519" max="768" width="8" style="2"/>
    <col min="769" max="770" width="2.75" style="2" customWidth="1"/>
    <col min="771" max="771" width="16.25" style="2" customWidth="1"/>
    <col min="772" max="772" width="37.375" style="2" customWidth="1"/>
    <col min="773" max="773" width="26.125" style="2" customWidth="1"/>
    <col min="774" max="774" width="8.5" style="2" bestFit="1" customWidth="1"/>
    <col min="775" max="1024" width="8" style="2"/>
    <col min="1025" max="1026" width="2.75" style="2" customWidth="1"/>
    <col min="1027" max="1027" width="16.25" style="2" customWidth="1"/>
    <col min="1028" max="1028" width="37.375" style="2" customWidth="1"/>
    <col min="1029" max="1029" width="26.125" style="2" customWidth="1"/>
    <col min="1030" max="1030" width="8.5" style="2" bestFit="1" customWidth="1"/>
    <col min="1031" max="1280" width="8" style="2"/>
    <col min="1281" max="1282" width="2.75" style="2" customWidth="1"/>
    <col min="1283" max="1283" width="16.25" style="2" customWidth="1"/>
    <col min="1284" max="1284" width="37.375" style="2" customWidth="1"/>
    <col min="1285" max="1285" width="26.125" style="2" customWidth="1"/>
    <col min="1286" max="1286" width="8.5" style="2" bestFit="1" customWidth="1"/>
    <col min="1287" max="1536" width="8" style="2"/>
    <col min="1537" max="1538" width="2.75" style="2" customWidth="1"/>
    <col min="1539" max="1539" width="16.25" style="2" customWidth="1"/>
    <col min="1540" max="1540" width="37.375" style="2" customWidth="1"/>
    <col min="1541" max="1541" width="26.125" style="2" customWidth="1"/>
    <col min="1542" max="1542" width="8.5" style="2" bestFit="1" customWidth="1"/>
    <col min="1543" max="1792" width="8" style="2"/>
    <col min="1793" max="1794" width="2.75" style="2" customWidth="1"/>
    <col min="1795" max="1795" width="16.25" style="2" customWidth="1"/>
    <col min="1796" max="1796" width="37.375" style="2" customWidth="1"/>
    <col min="1797" max="1797" width="26.125" style="2" customWidth="1"/>
    <col min="1798" max="1798" width="8.5" style="2" bestFit="1" customWidth="1"/>
    <col min="1799" max="2048" width="8" style="2"/>
    <col min="2049" max="2050" width="2.75" style="2" customWidth="1"/>
    <col min="2051" max="2051" width="16.25" style="2" customWidth="1"/>
    <col min="2052" max="2052" width="37.375" style="2" customWidth="1"/>
    <col min="2053" max="2053" width="26.125" style="2" customWidth="1"/>
    <col min="2054" max="2054" width="8.5" style="2" bestFit="1" customWidth="1"/>
    <col min="2055" max="2304" width="8" style="2"/>
    <col min="2305" max="2306" width="2.75" style="2" customWidth="1"/>
    <col min="2307" max="2307" width="16.25" style="2" customWidth="1"/>
    <col min="2308" max="2308" width="37.375" style="2" customWidth="1"/>
    <col min="2309" max="2309" width="26.125" style="2" customWidth="1"/>
    <col min="2310" max="2310" width="8.5" style="2" bestFit="1" customWidth="1"/>
    <col min="2311" max="2560" width="8" style="2"/>
    <col min="2561" max="2562" width="2.75" style="2" customWidth="1"/>
    <col min="2563" max="2563" width="16.25" style="2" customWidth="1"/>
    <col min="2564" max="2564" width="37.375" style="2" customWidth="1"/>
    <col min="2565" max="2565" width="26.125" style="2" customWidth="1"/>
    <col min="2566" max="2566" width="8.5" style="2" bestFit="1" customWidth="1"/>
    <col min="2567" max="2816" width="8" style="2"/>
    <col min="2817" max="2818" width="2.75" style="2" customWidth="1"/>
    <col min="2819" max="2819" width="16.25" style="2" customWidth="1"/>
    <col min="2820" max="2820" width="37.375" style="2" customWidth="1"/>
    <col min="2821" max="2821" width="26.125" style="2" customWidth="1"/>
    <col min="2822" max="2822" width="8.5" style="2" bestFit="1" customWidth="1"/>
    <col min="2823" max="3072" width="8" style="2"/>
    <col min="3073" max="3074" width="2.75" style="2" customWidth="1"/>
    <col min="3075" max="3075" width="16.25" style="2" customWidth="1"/>
    <col min="3076" max="3076" width="37.375" style="2" customWidth="1"/>
    <col min="3077" max="3077" width="26.125" style="2" customWidth="1"/>
    <col min="3078" max="3078" width="8.5" style="2" bestFit="1" customWidth="1"/>
    <col min="3079" max="3328" width="8" style="2"/>
    <col min="3329" max="3330" width="2.75" style="2" customWidth="1"/>
    <col min="3331" max="3331" width="16.25" style="2" customWidth="1"/>
    <col min="3332" max="3332" width="37.375" style="2" customWidth="1"/>
    <col min="3333" max="3333" width="26.125" style="2" customWidth="1"/>
    <col min="3334" max="3334" width="8.5" style="2" bestFit="1" customWidth="1"/>
    <col min="3335" max="3584" width="8" style="2"/>
    <col min="3585" max="3586" width="2.75" style="2" customWidth="1"/>
    <col min="3587" max="3587" width="16.25" style="2" customWidth="1"/>
    <col min="3588" max="3588" width="37.375" style="2" customWidth="1"/>
    <col min="3589" max="3589" width="26.125" style="2" customWidth="1"/>
    <col min="3590" max="3590" width="8.5" style="2" bestFit="1" customWidth="1"/>
    <col min="3591" max="3840" width="8" style="2"/>
    <col min="3841" max="3842" width="2.75" style="2" customWidth="1"/>
    <col min="3843" max="3843" width="16.25" style="2" customWidth="1"/>
    <col min="3844" max="3844" width="37.375" style="2" customWidth="1"/>
    <col min="3845" max="3845" width="26.125" style="2" customWidth="1"/>
    <col min="3846" max="3846" width="8.5" style="2" bestFit="1" customWidth="1"/>
    <col min="3847" max="4096" width="8" style="2"/>
    <col min="4097" max="4098" width="2.75" style="2" customWidth="1"/>
    <col min="4099" max="4099" width="16.25" style="2" customWidth="1"/>
    <col min="4100" max="4100" width="37.375" style="2" customWidth="1"/>
    <col min="4101" max="4101" width="26.125" style="2" customWidth="1"/>
    <col min="4102" max="4102" width="8.5" style="2" bestFit="1" customWidth="1"/>
    <col min="4103" max="4352" width="8" style="2"/>
    <col min="4353" max="4354" width="2.75" style="2" customWidth="1"/>
    <col min="4355" max="4355" width="16.25" style="2" customWidth="1"/>
    <col min="4356" max="4356" width="37.375" style="2" customWidth="1"/>
    <col min="4357" max="4357" width="26.125" style="2" customWidth="1"/>
    <col min="4358" max="4358" width="8.5" style="2" bestFit="1" customWidth="1"/>
    <col min="4359" max="4608" width="8" style="2"/>
    <col min="4609" max="4610" width="2.75" style="2" customWidth="1"/>
    <col min="4611" max="4611" width="16.25" style="2" customWidth="1"/>
    <col min="4612" max="4612" width="37.375" style="2" customWidth="1"/>
    <col min="4613" max="4613" width="26.125" style="2" customWidth="1"/>
    <col min="4614" max="4614" width="8.5" style="2" bestFit="1" customWidth="1"/>
    <col min="4615" max="4864" width="8" style="2"/>
    <col min="4865" max="4866" width="2.75" style="2" customWidth="1"/>
    <col min="4867" max="4867" width="16.25" style="2" customWidth="1"/>
    <col min="4868" max="4868" width="37.375" style="2" customWidth="1"/>
    <col min="4869" max="4869" width="26.125" style="2" customWidth="1"/>
    <col min="4870" max="4870" width="8.5" style="2" bestFit="1" customWidth="1"/>
    <col min="4871" max="5120" width="8" style="2"/>
    <col min="5121" max="5122" width="2.75" style="2" customWidth="1"/>
    <col min="5123" max="5123" width="16.25" style="2" customWidth="1"/>
    <col min="5124" max="5124" width="37.375" style="2" customWidth="1"/>
    <col min="5125" max="5125" width="26.125" style="2" customWidth="1"/>
    <col min="5126" max="5126" width="8.5" style="2" bestFit="1" customWidth="1"/>
    <col min="5127" max="5376" width="8" style="2"/>
    <col min="5377" max="5378" width="2.75" style="2" customWidth="1"/>
    <col min="5379" max="5379" width="16.25" style="2" customWidth="1"/>
    <col min="5380" max="5380" width="37.375" style="2" customWidth="1"/>
    <col min="5381" max="5381" width="26.125" style="2" customWidth="1"/>
    <col min="5382" max="5382" width="8.5" style="2" bestFit="1" customWidth="1"/>
    <col min="5383" max="5632" width="8" style="2"/>
    <col min="5633" max="5634" width="2.75" style="2" customWidth="1"/>
    <col min="5635" max="5635" width="16.25" style="2" customWidth="1"/>
    <col min="5636" max="5636" width="37.375" style="2" customWidth="1"/>
    <col min="5637" max="5637" width="26.125" style="2" customWidth="1"/>
    <col min="5638" max="5638" width="8.5" style="2" bestFit="1" customWidth="1"/>
    <col min="5639" max="5888" width="8" style="2"/>
    <col min="5889" max="5890" width="2.75" style="2" customWidth="1"/>
    <col min="5891" max="5891" width="16.25" style="2" customWidth="1"/>
    <col min="5892" max="5892" width="37.375" style="2" customWidth="1"/>
    <col min="5893" max="5893" width="26.125" style="2" customWidth="1"/>
    <col min="5894" max="5894" width="8.5" style="2" bestFit="1" customWidth="1"/>
    <col min="5895" max="6144" width="8" style="2"/>
    <col min="6145" max="6146" width="2.75" style="2" customWidth="1"/>
    <col min="6147" max="6147" width="16.25" style="2" customWidth="1"/>
    <col min="6148" max="6148" width="37.375" style="2" customWidth="1"/>
    <col min="6149" max="6149" width="26.125" style="2" customWidth="1"/>
    <col min="6150" max="6150" width="8.5" style="2" bestFit="1" customWidth="1"/>
    <col min="6151" max="6400" width="8" style="2"/>
    <col min="6401" max="6402" width="2.75" style="2" customWidth="1"/>
    <col min="6403" max="6403" width="16.25" style="2" customWidth="1"/>
    <col min="6404" max="6404" width="37.375" style="2" customWidth="1"/>
    <col min="6405" max="6405" width="26.125" style="2" customWidth="1"/>
    <col min="6406" max="6406" width="8.5" style="2" bestFit="1" customWidth="1"/>
    <col min="6407" max="6656" width="8" style="2"/>
    <col min="6657" max="6658" width="2.75" style="2" customWidth="1"/>
    <col min="6659" max="6659" width="16.25" style="2" customWidth="1"/>
    <col min="6660" max="6660" width="37.375" style="2" customWidth="1"/>
    <col min="6661" max="6661" width="26.125" style="2" customWidth="1"/>
    <col min="6662" max="6662" width="8.5" style="2" bestFit="1" customWidth="1"/>
    <col min="6663" max="6912" width="8" style="2"/>
    <col min="6913" max="6914" width="2.75" style="2" customWidth="1"/>
    <col min="6915" max="6915" width="16.25" style="2" customWidth="1"/>
    <col min="6916" max="6916" width="37.375" style="2" customWidth="1"/>
    <col min="6917" max="6917" width="26.125" style="2" customWidth="1"/>
    <col min="6918" max="6918" width="8.5" style="2" bestFit="1" customWidth="1"/>
    <col min="6919" max="7168" width="8" style="2"/>
    <col min="7169" max="7170" width="2.75" style="2" customWidth="1"/>
    <col min="7171" max="7171" width="16.25" style="2" customWidth="1"/>
    <col min="7172" max="7172" width="37.375" style="2" customWidth="1"/>
    <col min="7173" max="7173" width="26.125" style="2" customWidth="1"/>
    <col min="7174" max="7174" width="8.5" style="2" bestFit="1" customWidth="1"/>
    <col min="7175" max="7424" width="8" style="2"/>
    <col min="7425" max="7426" width="2.75" style="2" customWidth="1"/>
    <col min="7427" max="7427" width="16.25" style="2" customWidth="1"/>
    <col min="7428" max="7428" width="37.375" style="2" customWidth="1"/>
    <col min="7429" max="7429" width="26.125" style="2" customWidth="1"/>
    <col min="7430" max="7430" width="8.5" style="2" bestFit="1" customWidth="1"/>
    <col min="7431" max="7680" width="8" style="2"/>
    <col min="7681" max="7682" width="2.75" style="2" customWidth="1"/>
    <col min="7683" max="7683" width="16.25" style="2" customWidth="1"/>
    <col min="7684" max="7684" width="37.375" style="2" customWidth="1"/>
    <col min="7685" max="7685" width="26.125" style="2" customWidth="1"/>
    <col min="7686" max="7686" width="8.5" style="2" bestFit="1" customWidth="1"/>
    <col min="7687" max="7936" width="8" style="2"/>
    <col min="7937" max="7938" width="2.75" style="2" customWidth="1"/>
    <col min="7939" max="7939" width="16.25" style="2" customWidth="1"/>
    <col min="7940" max="7940" width="37.375" style="2" customWidth="1"/>
    <col min="7941" max="7941" width="26.125" style="2" customWidth="1"/>
    <col min="7942" max="7942" width="8.5" style="2" bestFit="1" customWidth="1"/>
    <col min="7943" max="8192" width="8" style="2"/>
    <col min="8193" max="8194" width="2.75" style="2" customWidth="1"/>
    <col min="8195" max="8195" width="16.25" style="2" customWidth="1"/>
    <col min="8196" max="8196" width="37.375" style="2" customWidth="1"/>
    <col min="8197" max="8197" width="26.125" style="2" customWidth="1"/>
    <col min="8198" max="8198" width="8.5" style="2" bestFit="1" customWidth="1"/>
    <col min="8199" max="8448" width="8" style="2"/>
    <col min="8449" max="8450" width="2.75" style="2" customWidth="1"/>
    <col min="8451" max="8451" width="16.25" style="2" customWidth="1"/>
    <col min="8452" max="8452" width="37.375" style="2" customWidth="1"/>
    <col min="8453" max="8453" width="26.125" style="2" customWidth="1"/>
    <col min="8454" max="8454" width="8.5" style="2" bestFit="1" customWidth="1"/>
    <col min="8455" max="8704" width="8" style="2"/>
    <col min="8705" max="8706" width="2.75" style="2" customWidth="1"/>
    <col min="8707" max="8707" width="16.25" style="2" customWidth="1"/>
    <col min="8708" max="8708" width="37.375" style="2" customWidth="1"/>
    <col min="8709" max="8709" width="26.125" style="2" customWidth="1"/>
    <col min="8710" max="8710" width="8.5" style="2" bestFit="1" customWidth="1"/>
    <col min="8711" max="8960" width="8" style="2"/>
    <col min="8961" max="8962" width="2.75" style="2" customWidth="1"/>
    <col min="8963" max="8963" width="16.25" style="2" customWidth="1"/>
    <col min="8964" max="8964" width="37.375" style="2" customWidth="1"/>
    <col min="8965" max="8965" width="26.125" style="2" customWidth="1"/>
    <col min="8966" max="8966" width="8.5" style="2" bestFit="1" customWidth="1"/>
    <col min="8967" max="9216" width="8" style="2"/>
    <col min="9217" max="9218" width="2.75" style="2" customWidth="1"/>
    <col min="9219" max="9219" width="16.25" style="2" customWidth="1"/>
    <col min="9220" max="9220" width="37.375" style="2" customWidth="1"/>
    <col min="9221" max="9221" width="26.125" style="2" customWidth="1"/>
    <col min="9222" max="9222" width="8.5" style="2" bestFit="1" customWidth="1"/>
    <col min="9223" max="9472" width="8" style="2"/>
    <col min="9473" max="9474" width="2.75" style="2" customWidth="1"/>
    <col min="9475" max="9475" width="16.25" style="2" customWidth="1"/>
    <col min="9476" max="9476" width="37.375" style="2" customWidth="1"/>
    <col min="9477" max="9477" width="26.125" style="2" customWidth="1"/>
    <col min="9478" max="9478" width="8.5" style="2" bestFit="1" customWidth="1"/>
    <col min="9479" max="9728" width="8" style="2"/>
    <col min="9729" max="9730" width="2.75" style="2" customWidth="1"/>
    <col min="9731" max="9731" width="16.25" style="2" customWidth="1"/>
    <col min="9732" max="9732" width="37.375" style="2" customWidth="1"/>
    <col min="9733" max="9733" width="26.125" style="2" customWidth="1"/>
    <col min="9734" max="9734" width="8.5" style="2" bestFit="1" customWidth="1"/>
    <col min="9735" max="9984" width="8" style="2"/>
    <col min="9985" max="9986" width="2.75" style="2" customWidth="1"/>
    <col min="9987" max="9987" width="16.25" style="2" customWidth="1"/>
    <col min="9988" max="9988" width="37.375" style="2" customWidth="1"/>
    <col min="9989" max="9989" width="26.125" style="2" customWidth="1"/>
    <col min="9990" max="9990" width="8.5" style="2" bestFit="1" customWidth="1"/>
    <col min="9991" max="10240" width="8" style="2"/>
    <col min="10241" max="10242" width="2.75" style="2" customWidth="1"/>
    <col min="10243" max="10243" width="16.25" style="2" customWidth="1"/>
    <col min="10244" max="10244" width="37.375" style="2" customWidth="1"/>
    <col min="10245" max="10245" width="26.125" style="2" customWidth="1"/>
    <col min="10246" max="10246" width="8.5" style="2" bestFit="1" customWidth="1"/>
    <col min="10247" max="10496" width="8" style="2"/>
    <col min="10497" max="10498" width="2.75" style="2" customWidth="1"/>
    <col min="10499" max="10499" width="16.25" style="2" customWidth="1"/>
    <col min="10500" max="10500" width="37.375" style="2" customWidth="1"/>
    <col min="10501" max="10501" width="26.125" style="2" customWidth="1"/>
    <col min="10502" max="10502" width="8.5" style="2" bestFit="1" customWidth="1"/>
    <col min="10503" max="10752" width="8" style="2"/>
    <col min="10753" max="10754" width="2.75" style="2" customWidth="1"/>
    <col min="10755" max="10755" width="16.25" style="2" customWidth="1"/>
    <col min="10756" max="10756" width="37.375" style="2" customWidth="1"/>
    <col min="10757" max="10757" width="26.125" style="2" customWidth="1"/>
    <col min="10758" max="10758" width="8.5" style="2" bestFit="1" customWidth="1"/>
    <col min="10759" max="11008" width="8" style="2"/>
    <col min="11009" max="11010" width="2.75" style="2" customWidth="1"/>
    <col min="11011" max="11011" width="16.25" style="2" customWidth="1"/>
    <col min="11012" max="11012" width="37.375" style="2" customWidth="1"/>
    <col min="11013" max="11013" width="26.125" style="2" customWidth="1"/>
    <col min="11014" max="11014" width="8.5" style="2" bestFit="1" customWidth="1"/>
    <col min="11015" max="11264" width="8" style="2"/>
    <col min="11265" max="11266" width="2.75" style="2" customWidth="1"/>
    <col min="11267" max="11267" width="16.25" style="2" customWidth="1"/>
    <col min="11268" max="11268" width="37.375" style="2" customWidth="1"/>
    <col min="11269" max="11269" width="26.125" style="2" customWidth="1"/>
    <col min="11270" max="11270" width="8.5" style="2" bestFit="1" customWidth="1"/>
    <col min="11271" max="11520" width="8" style="2"/>
    <col min="11521" max="11522" width="2.75" style="2" customWidth="1"/>
    <col min="11523" max="11523" width="16.25" style="2" customWidth="1"/>
    <col min="11524" max="11524" width="37.375" style="2" customWidth="1"/>
    <col min="11525" max="11525" width="26.125" style="2" customWidth="1"/>
    <col min="11526" max="11526" width="8.5" style="2" bestFit="1" customWidth="1"/>
    <col min="11527" max="11776" width="8" style="2"/>
    <col min="11777" max="11778" width="2.75" style="2" customWidth="1"/>
    <col min="11779" max="11779" width="16.25" style="2" customWidth="1"/>
    <col min="11780" max="11780" width="37.375" style="2" customWidth="1"/>
    <col min="11781" max="11781" width="26.125" style="2" customWidth="1"/>
    <col min="11782" max="11782" width="8.5" style="2" bestFit="1" customWidth="1"/>
    <col min="11783" max="12032" width="8" style="2"/>
    <col min="12033" max="12034" width="2.75" style="2" customWidth="1"/>
    <col min="12035" max="12035" width="16.25" style="2" customWidth="1"/>
    <col min="12036" max="12036" width="37.375" style="2" customWidth="1"/>
    <col min="12037" max="12037" width="26.125" style="2" customWidth="1"/>
    <col min="12038" max="12038" width="8.5" style="2" bestFit="1" customWidth="1"/>
    <col min="12039" max="12288" width="8" style="2"/>
    <col min="12289" max="12290" width="2.75" style="2" customWidth="1"/>
    <col min="12291" max="12291" width="16.25" style="2" customWidth="1"/>
    <col min="12292" max="12292" width="37.375" style="2" customWidth="1"/>
    <col min="12293" max="12293" width="26.125" style="2" customWidth="1"/>
    <col min="12294" max="12294" width="8.5" style="2" bestFit="1" customWidth="1"/>
    <col min="12295" max="12544" width="8" style="2"/>
    <col min="12545" max="12546" width="2.75" style="2" customWidth="1"/>
    <col min="12547" max="12547" width="16.25" style="2" customWidth="1"/>
    <col min="12548" max="12548" width="37.375" style="2" customWidth="1"/>
    <col min="12549" max="12549" width="26.125" style="2" customWidth="1"/>
    <col min="12550" max="12550" width="8.5" style="2" bestFit="1" customWidth="1"/>
    <col min="12551" max="12800" width="8" style="2"/>
    <col min="12801" max="12802" width="2.75" style="2" customWidth="1"/>
    <col min="12803" max="12803" width="16.25" style="2" customWidth="1"/>
    <col min="12804" max="12804" width="37.375" style="2" customWidth="1"/>
    <col min="12805" max="12805" width="26.125" style="2" customWidth="1"/>
    <col min="12806" max="12806" width="8.5" style="2" bestFit="1" customWidth="1"/>
    <col min="12807" max="13056" width="8" style="2"/>
    <col min="13057" max="13058" width="2.75" style="2" customWidth="1"/>
    <col min="13059" max="13059" width="16.25" style="2" customWidth="1"/>
    <col min="13060" max="13060" width="37.375" style="2" customWidth="1"/>
    <col min="13061" max="13061" width="26.125" style="2" customWidth="1"/>
    <col min="13062" max="13062" width="8.5" style="2" bestFit="1" customWidth="1"/>
    <col min="13063" max="13312" width="8" style="2"/>
    <col min="13313" max="13314" width="2.75" style="2" customWidth="1"/>
    <col min="13315" max="13315" width="16.25" style="2" customWidth="1"/>
    <col min="13316" max="13316" width="37.375" style="2" customWidth="1"/>
    <col min="13317" max="13317" width="26.125" style="2" customWidth="1"/>
    <col min="13318" max="13318" width="8.5" style="2" bestFit="1" customWidth="1"/>
    <col min="13319" max="13568" width="8" style="2"/>
    <col min="13569" max="13570" width="2.75" style="2" customWidth="1"/>
    <col min="13571" max="13571" width="16.25" style="2" customWidth="1"/>
    <col min="13572" max="13572" width="37.375" style="2" customWidth="1"/>
    <col min="13573" max="13573" width="26.125" style="2" customWidth="1"/>
    <col min="13574" max="13574" width="8.5" style="2" bestFit="1" customWidth="1"/>
    <col min="13575" max="13824" width="8" style="2"/>
    <col min="13825" max="13826" width="2.75" style="2" customWidth="1"/>
    <col min="13827" max="13827" width="16.25" style="2" customWidth="1"/>
    <col min="13828" max="13828" width="37.375" style="2" customWidth="1"/>
    <col min="13829" max="13829" width="26.125" style="2" customWidth="1"/>
    <col min="13830" max="13830" width="8.5" style="2" bestFit="1" customWidth="1"/>
    <col min="13831" max="14080" width="8" style="2"/>
    <col min="14081" max="14082" width="2.75" style="2" customWidth="1"/>
    <col min="14083" max="14083" width="16.25" style="2" customWidth="1"/>
    <col min="14084" max="14084" width="37.375" style="2" customWidth="1"/>
    <col min="14085" max="14085" width="26.125" style="2" customWidth="1"/>
    <col min="14086" max="14086" width="8.5" style="2" bestFit="1" customWidth="1"/>
    <col min="14087" max="14336" width="8" style="2"/>
    <col min="14337" max="14338" width="2.75" style="2" customWidth="1"/>
    <col min="14339" max="14339" width="16.25" style="2" customWidth="1"/>
    <col min="14340" max="14340" width="37.375" style="2" customWidth="1"/>
    <col min="14341" max="14341" width="26.125" style="2" customWidth="1"/>
    <col min="14342" max="14342" width="8.5" style="2" bestFit="1" customWidth="1"/>
    <col min="14343" max="14592" width="8" style="2"/>
    <col min="14593" max="14594" width="2.75" style="2" customWidth="1"/>
    <col min="14595" max="14595" width="16.25" style="2" customWidth="1"/>
    <col min="14596" max="14596" width="37.375" style="2" customWidth="1"/>
    <col min="14597" max="14597" width="26.125" style="2" customWidth="1"/>
    <col min="14598" max="14598" width="8.5" style="2" bestFit="1" customWidth="1"/>
    <col min="14599" max="14848" width="8" style="2"/>
    <col min="14849" max="14850" width="2.75" style="2" customWidth="1"/>
    <col min="14851" max="14851" width="16.25" style="2" customWidth="1"/>
    <col min="14852" max="14852" width="37.375" style="2" customWidth="1"/>
    <col min="14853" max="14853" width="26.125" style="2" customWidth="1"/>
    <col min="14854" max="14854" width="8.5" style="2" bestFit="1" customWidth="1"/>
    <col min="14855" max="15104" width="8" style="2"/>
    <col min="15105" max="15106" width="2.75" style="2" customWidth="1"/>
    <col min="15107" max="15107" width="16.25" style="2" customWidth="1"/>
    <col min="15108" max="15108" width="37.375" style="2" customWidth="1"/>
    <col min="15109" max="15109" width="26.125" style="2" customWidth="1"/>
    <col min="15110" max="15110" width="8.5" style="2" bestFit="1" customWidth="1"/>
    <col min="15111" max="15360" width="8" style="2"/>
    <col min="15361" max="15362" width="2.75" style="2" customWidth="1"/>
    <col min="15363" max="15363" width="16.25" style="2" customWidth="1"/>
    <col min="15364" max="15364" width="37.375" style="2" customWidth="1"/>
    <col min="15365" max="15365" width="26.125" style="2" customWidth="1"/>
    <col min="15366" max="15366" width="8.5" style="2" bestFit="1" customWidth="1"/>
    <col min="15367" max="15616" width="8" style="2"/>
    <col min="15617" max="15618" width="2.75" style="2" customWidth="1"/>
    <col min="15619" max="15619" width="16.25" style="2" customWidth="1"/>
    <col min="15620" max="15620" width="37.375" style="2" customWidth="1"/>
    <col min="15621" max="15621" width="26.125" style="2" customWidth="1"/>
    <col min="15622" max="15622" width="8.5" style="2" bestFit="1" customWidth="1"/>
    <col min="15623" max="15872" width="8" style="2"/>
    <col min="15873" max="15874" width="2.75" style="2" customWidth="1"/>
    <col min="15875" max="15875" width="16.25" style="2" customWidth="1"/>
    <col min="15876" max="15876" width="37.375" style="2" customWidth="1"/>
    <col min="15877" max="15877" width="26.125" style="2" customWidth="1"/>
    <col min="15878" max="15878" width="8.5" style="2" bestFit="1" customWidth="1"/>
    <col min="15879" max="16128" width="8" style="2"/>
    <col min="16129" max="16130" width="2.75" style="2" customWidth="1"/>
    <col min="16131" max="16131" width="16.25" style="2" customWidth="1"/>
    <col min="16132" max="16132" width="37.375" style="2" customWidth="1"/>
    <col min="16133" max="16133" width="26.125" style="2" customWidth="1"/>
    <col min="16134" max="16134" width="8.5" style="2" bestFit="1" customWidth="1"/>
    <col min="16135" max="16384" width="8" style="2"/>
  </cols>
  <sheetData>
    <row r="1" spans="1:5" ht="21.75" customHeight="1">
      <c r="A1" s="112" t="s">
        <v>1601</v>
      </c>
      <c r="B1" s="112"/>
      <c r="C1" s="112"/>
      <c r="D1" s="112"/>
      <c r="E1" s="112"/>
    </row>
    <row r="2" spans="1:5" ht="24.75" customHeight="1">
      <c r="E2" s="2" t="s">
        <v>1602</v>
      </c>
    </row>
    <row r="3" spans="1:5" ht="15.4" customHeight="1">
      <c r="A3" s="113" t="s">
        <v>1603</v>
      </c>
      <c r="B3" s="113" t="s">
        <v>314</v>
      </c>
      <c r="C3" s="113" t="s">
        <v>314</v>
      </c>
      <c r="D3" s="113" t="s">
        <v>63</v>
      </c>
      <c r="E3" s="113" t="s">
        <v>1604</v>
      </c>
    </row>
    <row r="4" spans="1:5" ht="15.4" customHeight="1">
      <c r="A4" s="113" t="s">
        <v>314</v>
      </c>
      <c r="B4" s="113" t="s">
        <v>314</v>
      </c>
      <c r="C4" s="113" t="s">
        <v>314</v>
      </c>
      <c r="D4" s="113" t="s">
        <v>314</v>
      </c>
      <c r="E4" s="113" t="s">
        <v>314</v>
      </c>
    </row>
    <row r="5" spans="1:5" ht="15.4" customHeight="1">
      <c r="A5" s="113" t="s">
        <v>314</v>
      </c>
      <c r="B5" s="113" t="s">
        <v>314</v>
      </c>
      <c r="C5" s="113" t="s">
        <v>314</v>
      </c>
      <c r="D5" s="113" t="s">
        <v>314</v>
      </c>
      <c r="E5" s="113" t="s">
        <v>314</v>
      </c>
    </row>
    <row r="6" spans="1:5" ht="15.4" customHeight="1">
      <c r="A6" s="129" t="s">
        <v>314</v>
      </c>
      <c r="B6" s="130" t="s">
        <v>314</v>
      </c>
      <c r="C6" s="130" t="s">
        <v>314</v>
      </c>
      <c r="D6" s="130" t="s">
        <v>323</v>
      </c>
      <c r="E6" s="78">
        <v>291044.69</v>
      </c>
    </row>
    <row r="7" spans="1:5" ht="15.4" customHeight="1">
      <c r="A7" s="110" t="s">
        <v>1605</v>
      </c>
      <c r="B7" s="111" t="s">
        <v>314</v>
      </c>
      <c r="C7" s="111" t="s">
        <v>314</v>
      </c>
      <c r="D7" s="79" t="s">
        <v>348</v>
      </c>
      <c r="E7" s="78">
        <v>18593.04</v>
      </c>
    </row>
    <row r="8" spans="1:5" ht="15.4" customHeight="1">
      <c r="A8" s="110" t="s">
        <v>1606</v>
      </c>
      <c r="B8" s="111" t="s">
        <v>314</v>
      </c>
      <c r="C8" s="111" t="s">
        <v>314</v>
      </c>
      <c r="D8" s="79" t="s">
        <v>1607</v>
      </c>
      <c r="E8" s="78">
        <v>444.2</v>
      </c>
    </row>
    <row r="9" spans="1:5" ht="15.4" customHeight="1">
      <c r="A9" s="110" t="s">
        <v>1608</v>
      </c>
      <c r="B9" s="111" t="s">
        <v>314</v>
      </c>
      <c r="C9" s="111" t="s">
        <v>314</v>
      </c>
      <c r="D9" s="79" t="s">
        <v>1609</v>
      </c>
      <c r="E9" s="78">
        <v>367.27</v>
      </c>
    </row>
    <row r="10" spans="1:5" ht="15.4" customHeight="1">
      <c r="A10" s="110" t="s">
        <v>1610</v>
      </c>
      <c r="B10" s="111" t="s">
        <v>314</v>
      </c>
      <c r="C10" s="111" t="s">
        <v>314</v>
      </c>
      <c r="D10" s="79" t="s">
        <v>1611</v>
      </c>
      <c r="E10" s="78">
        <v>10.220000000000001</v>
      </c>
    </row>
    <row r="11" spans="1:5" ht="15.4" customHeight="1">
      <c r="A11" s="110" t="s">
        <v>1612</v>
      </c>
      <c r="B11" s="111" t="s">
        <v>314</v>
      </c>
      <c r="C11" s="111" t="s">
        <v>314</v>
      </c>
      <c r="D11" s="79" t="s">
        <v>1613</v>
      </c>
      <c r="E11" s="78">
        <v>21.81</v>
      </c>
    </row>
    <row r="12" spans="1:5" ht="15.4" customHeight="1">
      <c r="A12" s="110" t="s">
        <v>1614</v>
      </c>
      <c r="B12" s="111" t="s">
        <v>314</v>
      </c>
      <c r="C12" s="111" t="s">
        <v>314</v>
      </c>
      <c r="D12" s="79" t="s">
        <v>1615</v>
      </c>
      <c r="E12" s="78">
        <v>44.91</v>
      </c>
    </row>
    <row r="13" spans="1:5" ht="15.4" customHeight="1">
      <c r="A13" s="110" t="s">
        <v>1616</v>
      </c>
      <c r="B13" s="111" t="s">
        <v>314</v>
      </c>
      <c r="C13" s="111" t="s">
        <v>314</v>
      </c>
      <c r="D13" s="79" t="s">
        <v>1617</v>
      </c>
      <c r="E13" s="78">
        <v>314.81</v>
      </c>
    </row>
    <row r="14" spans="1:5" ht="15.4" customHeight="1">
      <c r="A14" s="110" t="s">
        <v>1618</v>
      </c>
      <c r="B14" s="111" t="s">
        <v>314</v>
      </c>
      <c r="C14" s="111" t="s">
        <v>314</v>
      </c>
      <c r="D14" s="79" t="s">
        <v>1609</v>
      </c>
      <c r="E14" s="78">
        <v>235.84</v>
      </c>
    </row>
    <row r="15" spans="1:5" ht="15.4" customHeight="1">
      <c r="A15" s="110" t="s">
        <v>1619</v>
      </c>
      <c r="B15" s="111" t="s">
        <v>314</v>
      </c>
      <c r="C15" s="111" t="s">
        <v>314</v>
      </c>
      <c r="D15" s="79" t="s">
        <v>1620</v>
      </c>
      <c r="E15" s="78">
        <v>6.59</v>
      </c>
    </row>
    <row r="16" spans="1:5" ht="15.4" customHeight="1">
      <c r="A16" s="110" t="s">
        <v>1621</v>
      </c>
      <c r="B16" s="111" t="s">
        <v>314</v>
      </c>
      <c r="C16" s="111" t="s">
        <v>314</v>
      </c>
      <c r="D16" s="79" t="s">
        <v>1622</v>
      </c>
      <c r="E16" s="78">
        <v>27.49</v>
      </c>
    </row>
    <row r="17" spans="1:5" ht="15.4" customHeight="1">
      <c r="A17" s="110" t="s">
        <v>1623</v>
      </c>
      <c r="B17" s="111" t="s">
        <v>314</v>
      </c>
      <c r="C17" s="111" t="s">
        <v>314</v>
      </c>
      <c r="D17" s="79" t="s">
        <v>1624</v>
      </c>
      <c r="E17" s="78">
        <v>44.88</v>
      </c>
    </row>
    <row r="18" spans="1:5" ht="15.4" customHeight="1">
      <c r="A18" s="110" t="s">
        <v>1625</v>
      </c>
      <c r="B18" s="111" t="s">
        <v>314</v>
      </c>
      <c r="C18" s="111" t="s">
        <v>314</v>
      </c>
      <c r="D18" s="79" t="s">
        <v>1626</v>
      </c>
      <c r="E18" s="78">
        <v>5627.95</v>
      </c>
    </row>
    <row r="19" spans="1:5" ht="15.4" customHeight="1">
      <c r="A19" s="110" t="s">
        <v>1627</v>
      </c>
      <c r="B19" s="111" t="s">
        <v>314</v>
      </c>
      <c r="C19" s="111" t="s">
        <v>314</v>
      </c>
      <c r="D19" s="79" t="s">
        <v>1609</v>
      </c>
      <c r="E19" s="78">
        <v>1463.54</v>
      </c>
    </row>
    <row r="20" spans="1:5" ht="15.4" customHeight="1">
      <c r="A20" s="110" t="s">
        <v>1628</v>
      </c>
      <c r="B20" s="111" t="s">
        <v>314</v>
      </c>
      <c r="C20" s="111" t="s">
        <v>314</v>
      </c>
      <c r="D20" s="79" t="s">
        <v>1629</v>
      </c>
      <c r="E20" s="78">
        <v>0.33</v>
      </c>
    </row>
    <row r="21" spans="1:5" ht="15.4" customHeight="1">
      <c r="A21" s="110" t="s">
        <v>1630</v>
      </c>
      <c r="B21" s="111" t="s">
        <v>314</v>
      </c>
      <c r="C21" s="111" t="s">
        <v>314</v>
      </c>
      <c r="D21" s="79" t="s">
        <v>1631</v>
      </c>
      <c r="E21" s="78">
        <v>739.78</v>
      </c>
    </row>
    <row r="22" spans="1:5" ht="15.4" customHeight="1">
      <c r="A22" s="110" t="s">
        <v>1632</v>
      </c>
      <c r="B22" s="111" t="s">
        <v>314</v>
      </c>
      <c r="C22" s="111" t="s">
        <v>314</v>
      </c>
      <c r="D22" s="79" t="s">
        <v>1633</v>
      </c>
      <c r="E22" s="78">
        <v>53.84</v>
      </c>
    </row>
    <row r="23" spans="1:5" ht="15.4" customHeight="1">
      <c r="A23" s="110" t="s">
        <v>1634</v>
      </c>
      <c r="B23" s="111" t="s">
        <v>314</v>
      </c>
      <c r="C23" s="111" t="s">
        <v>314</v>
      </c>
      <c r="D23" s="79" t="s">
        <v>1635</v>
      </c>
      <c r="E23" s="78">
        <v>93.81</v>
      </c>
    </row>
    <row r="24" spans="1:5" ht="15.4" customHeight="1">
      <c r="A24" s="110" t="s">
        <v>1636</v>
      </c>
      <c r="B24" s="111" t="s">
        <v>314</v>
      </c>
      <c r="C24" s="111" t="s">
        <v>314</v>
      </c>
      <c r="D24" s="79" t="s">
        <v>1637</v>
      </c>
      <c r="E24" s="78">
        <v>2816.76</v>
      </c>
    </row>
    <row r="25" spans="1:5" ht="15.4" customHeight="1">
      <c r="A25" s="110" t="s">
        <v>1638</v>
      </c>
      <c r="B25" s="111" t="s">
        <v>314</v>
      </c>
      <c r="C25" s="111" t="s">
        <v>314</v>
      </c>
      <c r="D25" s="79" t="s">
        <v>1639</v>
      </c>
      <c r="E25" s="78">
        <v>459.89</v>
      </c>
    </row>
    <row r="26" spans="1:5" ht="15.4" customHeight="1">
      <c r="A26" s="110" t="s">
        <v>1640</v>
      </c>
      <c r="B26" s="111" t="s">
        <v>314</v>
      </c>
      <c r="C26" s="111" t="s">
        <v>314</v>
      </c>
      <c r="D26" s="79" t="s">
        <v>1641</v>
      </c>
      <c r="E26" s="78">
        <v>1208.3499999999999</v>
      </c>
    </row>
    <row r="27" spans="1:5" ht="15.4" customHeight="1">
      <c r="A27" s="110" t="s">
        <v>1642</v>
      </c>
      <c r="B27" s="111" t="s">
        <v>314</v>
      </c>
      <c r="C27" s="111" t="s">
        <v>314</v>
      </c>
      <c r="D27" s="79" t="s">
        <v>1609</v>
      </c>
      <c r="E27" s="78">
        <v>293.06</v>
      </c>
    </row>
    <row r="28" spans="1:5" ht="15.4" customHeight="1">
      <c r="A28" s="110" t="s">
        <v>1643</v>
      </c>
      <c r="B28" s="111" t="s">
        <v>314</v>
      </c>
      <c r="C28" s="111" t="s">
        <v>314</v>
      </c>
      <c r="D28" s="79" t="s">
        <v>1629</v>
      </c>
      <c r="E28" s="78">
        <v>0</v>
      </c>
    </row>
    <row r="29" spans="1:5" ht="15.4" customHeight="1">
      <c r="A29" s="110" t="s">
        <v>1644</v>
      </c>
      <c r="B29" s="111" t="s">
        <v>314</v>
      </c>
      <c r="C29" s="111" t="s">
        <v>314</v>
      </c>
      <c r="D29" s="79" t="s">
        <v>1637</v>
      </c>
      <c r="E29" s="78">
        <v>523.5</v>
      </c>
    </row>
    <row r="30" spans="1:5" ht="15.4" customHeight="1">
      <c r="A30" s="110" t="s">
        <v>1645</v>
      </c>
      <c r="B30" s="111" t="s">
        <v>314</v>
      </c>
      <c r="C30" s="111" t="s">
        <v>314</v>
      </c>
      <c r="D30" s="79" t="s">
        <v>1646</v>
      </c>
      <c r="E30" s="78">
        <v>391.78</v>
      </c>
    </row>
    <row r="31" spans="1:5" ht="15.4" customHeight="1">
      <c r="A31" s="110" t="s">
        <v>1647</v>
      </c>
      <c r="B31" s="111" t="s">
        <v>314</v>
      </c>
      <c r="C31" s="111" t="s">
        <v>314</v>
      </c>
      <c r="D31" s="79" t="s">
        <v>1648</v>
      </c>
      <c r="E31" s="78">
        <v>316.72000000000003</v>
      </c>
    </row>
    <row r="32" spans="1:5" ht="15.4" customHeight="1">
      <c r="A32" s="110" t="s">
        <v>1649</v>
      </c>
      <c r="B32" s="111" t="s">
        <v>314</v>
      </c>
      <c r="C32" s="111" t="s">
        <v>314</v>
      </c>
      <c r="D32" s="79" t="s">
        <v>1609</v>
      </c>
      <c r="E32" s="78">
        <v>106.28</v>
      </c>
    </row>
    <row r="33" spans="1:5" ht="15.4" customHeight="1">
      <c r="A33" s="110" t="s">
        <v>1650</v>
      </c>
      <c r="B33" s="111" t="s">
        <v>314</v>
      </c>
      <c r="C33" s="111" t="s">
        <v>314</v>
      </c>
      <c r="D33" s="79" t="s">
        <v>1651</v>
      </c>
      <c r="E33" s="78">
        <v>197.94</v>
      </c>
    </row>
    <row r="34" spans="1:5" ht="15.4" customHeight="1">
      <c r="A34" s="110" t="s">
        <v>1652</v>
      </c>
      <c r="B34" s="111" t="s">
        <v>314</v>
      </c>
      <c r="C34" s="111" t="s">
        <v>314</v>
      </c>
      <c r="D34" s="79" t="s">
        <v>1653</v>
      </c>
      <c r="E34" s="78">
        <v>12.5</v>
      </c>
    </row>
    <row r="35" spans="1:5" ht="15.4" customHeight="1">
      <c r="A35" s="110" t="s">
        <v>1654</v>
      </c>
      <c r="B35" s="111" t="s">
        <v>314</v>
      </c>
      <c r="C35" s="111" t="s">
        <v>314</v>
      </c>
      <c r="D35" s="79" t="s">
        <v>1655</v>
      </c>
      <c r="E35" s="78">
        <v>1531.6</v>
      </c>
    </row>
    <row r="36" spans="1:5" ht="15.4" customHeight="1">
      <c r="A36" s="110" t="s">
        <v>1656</v>
      </c>
      <c r="B36" s="111" t="s">
        <v>314</v>
      </c>
      <c r="C36" s="111" t="s">
        <v>314</v>
      </c>
      <c r="D36" s="79" t="s">
        <v>1609</v>
      </c>
      <c r="E36" s="78">
        <v>397.73</v>
      </c>
    </row>
    <row r="37" spans="1:5" ht="15.4" customHeight="1">
      <c r="A37" s="110" t="s">
        <v>1657</v>
      </c>
      <c r="B37" s="111" t="s">
        <v>314</v>
      </c>
      <c r="C37" s="111" t="s">
        <v>314</v>
      </c>
      <c r="D37" s="79" t="s">
        <v>1658</v>
      </c>
      <c r="E37" s="78">
        <v>19</v>
      </c>
    </row>
    <row r="38" spans="1:5" ht="15.4" customHeight="1">
      <c r="A38" s="110" t="s">
        <v>1659</v>
      </c>
      <c r="B38" s="111" t="s">
        <v>314</v>
      </c>
      <c r="C38" s="111" t="s">
        <v>314</v>
      </c>
      <c r="D38" s="79" t="s">
        <v>1660</v>
      </c>
      <c r="E38" s="78">
        <v>111.1</v>
      </c>
    </row>
    <row r="39" spans="1:5" ht="15.4" customHeight="1">
      <c r="A39" s="110" t="s">
        <v>1661</v>
      </c>
      <c r="B39" s="111" t="s">
        <v>314</v>
      </c>
      <c r="C39" s="111" t="s">
        <v>314</v>
      </c>
      <c r="D39" s="79" t="s">
        <v>1637</v>
      </c>
      <c r="E39" s="78">
        <v>614.12</v>
      </c>
    </row>
    <row r="40" spans="1:5" ht="15.4" customHeight="1">
      <c r="A40" s="110" t="s">
        <v>1662</v>
      </c>
      <c r="B40" s="111" t="s">
        <v>314</v>
      </c>
      <c r="C40" s="111" t="s">
        <v>314</v>
      </c>
      <c r="D40" s="79" t="s">
        <v>1663</v>
      </c>
      <c r="E40" s="78">
        <v>389.65</v>
      </c>
    </row>
    <row r="41" spans="1:5" ht="15.4" customHeight="1">
      <c r="A41" s="110" t="s">
        <v>1664</v>
      </c>
      <c r="B41" s="111" t="s">
        <v>314</v>
      </c>
      <c r="C41" s="111" t="s">
        <v>314</v>
      </c>
      <c r="D41" s="79" t="s">
        <v>1665</v>
      </c>
      <c r="E41" s="78">
        <v>1668</v>
      </c>
    </row>
    <row r="42" spans="1:5" ht="15.4" customHeight="1">
      <c r="A42" s="110" t="s">
        <v>1666</v>
      </c>
      <c r="B42" s="111" t="s">
        <v>314</v>
      </c>
      <c r="C42" s="111" t="s">
        <v>314</v>
      </c>
      <c r="D42" s="79" t="s">
        <v>1667</v>
      </c>
      <c r="E42" s="78">
        <v>1668</v>
      </c>
    </row>
    <row r="43" spans="1:5" ht="15.4" customHeight="1">
      <c r="A43" s="110" t="s">
        <v>1668</v>
      </c>
      <c r="B43" s="111" t="s">
        <v>314</v>
      </c>
      <c r="C43" s="111" t="s">
        <v>314</v>
      </c>
      <c r="D43" s="79" t="s">
        <v>1669</v>
      </c>
      <c r="E43" s="78">
        <v>208.72</v>
      </c>
    </row>
    <row r="44" spans="1:5" ht="15.4" customHeight="1">
      <c r="A44" s="110" t="s">
        <v>1670</v>
      </c>
      <c r="B44" s="111" t="s">
        <v>314</v>
      </c>
      <c r="C44" s="111" t="s">
        <v>314</v>
      </c>
      <c r="D44" s="79" t="s">
        <v>1609</v>
      </c>
      <c r="E44" s="78">
        <v>190.11</v>
      </c>
    </row>
    <row r="45" spans="1:5" ht="15.4" customHeight="1">
      <c r="A45" s="110" t="s">
        <v>1671</v>
      </c>
      <c r="B45" s="111" t="s">
        <v>314</v>
      </c>
      <c r="C45" s="111" t="s">
        <v>314</v>
      </c>
      <c r="D45" s="79" t="s">
        <v>1672</v>
      </c>
      <c r="E45" s="78">
        <v>18.600000000000001</v>
      </c>
    </row>
    <row r="46" spans="1:5" ht="15.4" customHeight="1">
      <c r="A46" s="110" t="s">
        <v>1673</v>
      </c>
      <c r="B46" s="111" t="s">
        <v>314</v>
      </c>
      <c r="C46" s="111" t="s">
        <v>314</v>
      </c>
      <c r="D46" s="79" t="s">
        <v>1674</v>
      </c>
      <c r="E46" s="78">
        <v>1363.71</v>
      </c>
    </row>
    <row r="47" spans="1:5" ht="15.4" customHeight="1">
      <c r="A47" s="110" t="s">
        <v>1675</v>
      </c>
      <c r="B47" s="111" t="s">
        <v>314</v>
      </c>
      <c r="C47" s="111" t="s">
        <v>314</v>
      </c>
      <c r="D47" s="79" t="s">
        <v>1609</v>
      </c>
      <c r="E47" s="78">
        <v>868.3</v>
      </c>
    </row>
    <row r="48" spans="1:5" ht="15.4" customHeight="1">
      <c r="A48" s="110" t="s">
        <v>1676</v>
      </c>
      <c r="B48" s="111" t="s">
        <v>314</v>
      </c>
      <c r="C48" s="111" t="s">
        <v>314</v>
      </c>
      <c r="D48" s="79" t="s">
        <v>1629</v>
      </c>
      <c r="E48" s="78">
        <v>110</v>
      </c>
    </row>
    <row r="49" spans="1:5" ht="15.4" customHeight="1">
      <c r="A49" s="110" t="s">
        <v>1677</v>
      </c>
      <c r="B49" s="111" t="s">
        <v>314</v>
      </c>
      <c r="C49" s="111" t="s">
        <v>314</v>
      </c>
      <c r="D49" s="79" t="s">
        <v>1678</v>
      </c>
      <c r="E49" s="78">
        <v>280.77</v>
      </c>
    </row>
    <row r="50" spans="1:5" ht="15.4" customHeight="1">
      <c r="A50" s="110" t="s">
        <v>1679</v>
      </c>
      <c r="B50" s="111" t="s">
        <v>314</v>
      </c>
      <c r="C50" s="111" t="s">
        <v>314</v>
      </c>
      <c r="D50" s="79" t="s">
        <v>1637</v>
      </c>
      <c r="E50" s="78">
        <v>97.64</v>
      </c>
    </row>
    <row r="51" spans="1:5" ht="15.4" customHeight="1">
      <c r="A51" s="110" t="s">
        <v>1680</v>
      </c>
      <c r="B51" s="111" t="s">
        <v>314</v>
      </c>
      <c r="C51" s="111" t="s">
        <v>314</v>
      </c>
      <c r="D51" s="79" t="s">
        <v>1681</v>
      </c>
      <c r="E51" s="78">
        <v>7</v>
      </c>
    </row>
    <row r="52" spans="1:5" ht="15.4" customHeight="1">
      <c r="A52" s="110" t="s">
        <v>1682</v>
      </c>
      <c r="B52" s="111" t="s">
        <v>314</v>
      </c>
      <c r="C52" s="111" t="s">
        <v>314</v>
      </c>
      <c r="D52" s="79" t="s">
        <v>1683</v>
      </c>
      <c r="E52" s="78">
        <v>616.97</v>
      </c>
    </row>
    <row r="53" spans="1:5" ht="15.4" customHeight="1">
      <c r="A53" s="110" t="s">
        <v>1684</v>
      </c>
      <c r="B53" s="111" t="s">
        <v>314</v>
      </c>
      <c r="C53" s="111" t="s">
        <v>314</v>
      </c>
      <c r="D53" s="79" t="s">
        <v>1685</v>
      </c>
      <c r="E53" s="78">
        <v>333.71</v>
      </c>
    </row>
    <row r="54" spans="1:5" ht="15.4" customHeight="1">
      <c r="A54" s="110" t="s">
        <v>1686</v>
      </c>
      <c r="B54" s="111" t="s">
        <v>314</v>
      </c>
      <c r="C54" s="111" t="s">
        <v>314</v>
      </c>
      <c r="D54" s="79" t="s">
        <v>1637</v>
      </c>
      <c r="E54" s="78">
        <v>283.26</v>
      </c>
    </row>
    <row r="55" spans="1:5" ht="15.4" customHeight="1">
      <c r="A55" s="110" t="s">
        <v>1687</v>
      </c>
      <c r="B55" s="111" t="s">
        <v>314</v>
      </c>
      <c r="C55" s="111" t="s">
        <v>314</v>
      </c>
      <c r="D55" s="79" t="s">
        <v>1688</v>
      </c>
      <c r="E55" s="78">
        <v>0</v>
      </c>
    </row>
    <row r="56" spans="1:5" ht="15.4" customHeight="1">
      <c r="A56" s="110" t="s">
        <v>1689</v>
      </c>
      <c r="B56" s="111" t="s">
        <v>314</v>
      </c>
      <c r="C56" s="111" t="s">
        <v>314</v>
      </c>
      <c r="D56" s="79" t="s">
        <v>1609</v>
      </c>
      <c r="E56" s="78">
        <v>0</v>
      </c>
    </row>
    <row r="57" spans="1:5" ht="15.4" customHeight="1">
      <c r="A57" s="110" t="s">
        <v>1690</v>
      </c>
      <c r="B57" s="111" t="s">
        <v>314</v>
      </c>
      <c r="C57" s="111" t="s">
        <v>314</v>
      </c>
      <c r="D57" s="79" t="s">
        <v>1629</v>
      </c>
      <c r="E57" s="78">
        <v>0</v>
      </c>
    </row>
    <row r="58" spans="1:5" ht="15.4" customHeight="1">
      <c r="A58" s="110" t="s">
        <v>1691</v>
      </c>
      <c r="B58" s="111" t="s">
        <v>314</v>
      </c>
      <c r="C58" s="111" t="s">
        <v>314</v>
      </c>
      <c r="D58" s="79" t="s">
        <v>1692</v>
      </c>
      <c r="E58" s="78">
        <v>228.52</v>
      </c>
    </row>
    <row r="59" spans="1:5" ht="15.4" customHeight="1">
      <c r="A59" s="110" t="s">
        <v>1693</v>
      </c>
      <c r="B59" s="111" t="s">
        <v>314</v>
      </c>
      <c r="C59" s="111" t="s">
        <v>314</v>
      </c>
      <c r="D59" s="79" t="s">
        <v>1631</v>
      </c>
      <c r="E59" s="78">
        <v>11.57</v>
      </c>
    </row>
    <row r="60" spans="1:5" ht="15.4" customHeight="1">
      <c r="A60" s="110" t="s">
        <v>1694</v>
      </c>
      <c r="B60" s="111" t="s">
        <v>314</v>
      </c>
      <c r="C60" s="111" t="s">
        <v>314</v>
      </c>
      <c r="D60" s="79" t="s">
        <v>1695</v>
      </c>
      <c r="E60" s="78">
        <v>216.95</v>
      </c>
    </row>
    <row r="61" spans="1:5" ht="15.4" customHeight="1">
      <c r="A61" s="110" t="s">
        <v>1696</v>
      </c>
      <c r="B61" s="111" t="s">
        <v>314</v>
      </c>
      <c r="C61" s="111" t="s">
        <v>314</v>
      </c>
      <c r="D61" s="79" t="s">
        <v>1697</v>
      </c>
      <c r="E61" s="78">
        <v>0</v>
      </c>
    </row>
    <row r="62" spans="1:5" ht="15.4" customHeight="1">
      <c r="A62" s="110" t="s">
        <v>1698</v>
      </c>
      <c r="B62" s="111" t="s">
        <v>314</v>
      </c>
      <c r="C62" s="111" t="s">
        <v>314</v>
      </c>
      <c r="D62" s="79" t="s">
        <v>1699</v>
      </c>
      <c r="E62" s="78">
        <v>34.71</v>
      </c>
    </row>
    <row r="63" spans="1:5" ht="15.4" customHeight="1">
      <c r="A63" s="110" t="s">
        <v>1700</v>
      </c>
      <c r="B63" s="111" t="s">
        <v>314</v>
      </c>
      <c r="C63" s="111" t="s">
        <v>314</v>
      </c>
      <c r="D63" s="79" t="s">
        <v>1609</v>
      </c>
      <c r="E63" s="78">
        <v>34.71</v>
      </c>
    </row>
    <row r="64" spans="1:5" ht="15.4" customHeight="1">
      <c r="A64" s="110" t="s">
        <v>1701</v>
      </c>
      <c r="B64" s="111" t="s">
        <v>314</v>
      </c>
      <c r="C64" s="111" t="s">
        <v>314</v>
      </c>
      <c r="D64" s="79" t="s">
        <v>1702</v>
      </c>
      <c r="E64" s="78">
        <v>0</v>
      </c>
    </row>
    <row r="65" spans="1:5" ht="15.4" customHeight="1">
      <c r="A65" s="110" t="s">
        <v>1703</v>
      </c>
      <c r="B65" s="111" t="s">
        <v>314</v>
      </c>
      <c r="C65" s="111" t="s">
        <v>314</v>
      </c>
      <c r="D65" s="79" t="s">
        <v>1704</v>
      </c>
      <c r="E65" s="78">
        <v>795.84</v>
      </c>
    </row>
    <row r="66" spans="1:5" ht="15.4" customHeight="1">
      <c r="A66" s="110" t="s">
        <v>1705</v>
      </c>
      <c r="B66" s="111" t="s">
        <v>314</v>
      </c>
      <c r="C66" s="111" t="s">
        <v>314</v>
      </c>
      <c r="D66" s="79" t="s">
        <v>1609</v>
      </c>
      <c r="E66" s="78">
        <v>214.08</v>
      </c>
    </row>
    <row r="67" spans="1:5" ht="15.4" customHeight="1">
      <c r="A67" s="110" t="s">
        <v>1706</v>
      </c>
      <c r="B67" s="111" t="s">
        <v>314</v>
      </c>
      <c r="C67" s="111" t="s">
        <v>314</v>
      </c>
      <c r="D67" s="79" t="s">
        <v>1629</v>
      </c>
      <c r="E67" s="78">
        <v>0</v>
      </c>
    </row>
    <row r="68" spans="1:5" ht="15.4" customHeight="1">
      <c r="A68" s="110" t="s">
        <v>1707</v>
      </c>
      <c r="B68" s="111" t="s">
        <v>314</v>
      </c>
      <c r="C68" s="111" t="s">
        <v>314</v>
      </c>
      <c r="D68" s="79" t="s">
        <v>1708</v>
      </c>
      <c r="E68" s="78">
        <v>70</v>
      </c>
    </row>
    <row r="69" spans="1:5" ht="15.4" customHeight="1">
      <c r="A69" s="110" t="s">
        <v>1709</v>
      </c>
      <c r="B69" s="111" t="s">
        <v>314</v>
      </c>
      <c r="C69" s="111" t="s">
        <v>314</v>
      </c>
      <c r="D69" s="79" t="s">
        <v>1637</v>
      </c>
      <c r="E69" s="78">
        <v>440.51</v>
      </c>
    </row>
    <row r="70" spans="1:5" ht="15.4" customHeight="1">
      <c r="A70" s="110" t="s">
        <v>1710</v>
      </c>
      <c r="B70" s="111" t="s">
        <v>314</v>
      </c>
      <c r="C70" s="111" t="s">
        <v>314</v>
      </c>
      <c r="D70" s="79" t="s">
        <v>1711</v>
      </c>
      <c r="E70" s="78">
        <v>71.25</v>
      </c>
    </row>
    <row r="71" spans="1:5" ht="15.4" customHeight="1">
      <c r="A71" s="110" t="s">
        <v>1712</v>
      </c>
      <c r="B71" s="111" t="s">
        <v>314</v>
      </c>
      <c r="C71" s="111" t="s">
        <v>314</v>
      </c>
      <c r="D71" s="79" t="s">
        <v>1713</v>
      </c>
      <c r="E71" s="78">
        <v>605.71</v>
      </c>
    </row>
    <row r="72" spans="1:5" ht="15.4" customHeight="1">
      <c r="A72" s="110" t="s">
        <v>1714</v>
      </c>
      <c r="B72" s="111" t="s">
        <v>314</v>
      </c>
      <c r="C72" s="111" t="s">
        <v>314</v>
      </c>
      <c r="D72" s="79" t="s">
        <v>1609</v>
      </c>
      <c r="E72" s="78">
        <v>198.17</v>
      </c>
    </row>
    <row r="73" spans="1:5" ht="15.4" customHeight="1">
      <c r="A73" s="110" t="s">
        <v>1715</v>
      </c>
      <c r="B73" s="111" t="s">
        <v>314</v>
      </c>
      <c r="C73" s="111" t="s">
        <v>314</v>
      </c>
      <c r="D73" s="79" t="s">
        <v>1716</v>
      </c>
      <c r="E73" s="78">
        <v>110.36</v>
      </c>
    </row>
    <row r="74" spans="1:5" ht="15.4" customHeight="1">
      <c r="A74" s="110" t="s">
        <v>1717</v>
      </c>
      <c r="B74" s="111" t="s">
        <v>314</v>
      </c>
      <c r="C74" s="111" t="s">
        <v>314</v>
      </c>
      <c r="D74" s="79" t="s">
        <v>1637</v>
      </c>
      <c r="E74" s="78">
        <v>244.48</v>
      </c>
    </row>
    <row r="75" spans="1:5" ht="15.4" customHeight="1">
      <c r="A75" s="110" t="s">
        <v>1718</v>
      </c>
      <c r="B75" s="111" t="s">
        <v>314</v>
      </c>
      <c r="C75" s="111" t="s">
        <v>314</v>
      </c>
      <c r="D75" s="79" t="s">
        <v>1719</v>
      </c>
      <c r="E75" s="78">
        <v>52.7</v>
      </c>
    </row>
    <row r="76" spans="1:5" ht="15.4" customHeight="1">
      <c r="A76" s="110" t="s">
        <v>1720</v>
      </c>
      <c r="B76" s="111" t="s">
        <v>314</v>
      </c>
      <c r="C76" s="111" t="s">
        <v>314</v>
      </c>
      <c r="D76" s="79" t="s">
        <v>1721</v>
      </c>
      <c r="E76" s="78">
        <v>427.2</v>
      </c>
    </row>
    <row r="77" spans="1:5" ht="15.4" customHeight="1">
      <c r="A77" s="110" t="s">
        <v>1722</v>
      </c>
      <c r="B77" s="111" t="s">
        <v>314</v>
      </c>
      <c r="C77" s="111" t="s">
        <v>314</v>
      </c>
      <c r="D77" s="79" t="s">
        <v>1609</v>
      </c>
      <c r="E77" s="78">
        <v>344.52</v>
      </c>
    </row>
    <row r="78" spans="1:5" ht="15.4" customHeight="1">
      <c r="A78" s="110" t="s">
        <v>1723</v>
      </c>
      <c r="B78" s="111" t="s">
        <v>314</v>
      </c>
      <c r="C78" s="111" t="s">
        <v>314</v>
      </c>
      <c r="D78" s="79" t="s">
        <v>1629</v>
      </c>
      <c r="E78" s="78">
        <v>39.799999999999997</v>
      </c>
    </row>
    <row r="79" spans="1:5" ht="15.4" customHeight="1">
      <c r="A79" s="110" t="s">
        <v>1724</v>
      </c>
      <c r="B79" s="111" t="s">
        <v>314</v>
      </c>
      <c r="C79" s="111" t="s">
        <v>314</v>
      </c>
      <c r="D79" s="79" t="s">
        <v>1637</v>
      </c>
      <c r="E79" s="78">
        <v>0</v>
      </c>
    </row>
    <row r="80" spans="1:5" ht="15.4" customHeight="1">
      <c r="A80" s="110" t="s">
        <v>1725</v>
      </c>
      <c r="B80" s="111" t="s">
        <v>314</v>
      </c>
      <c r="C80" s="111" t="s">
        <v>314</v>
      </c>
      <c r="D80" s="79" t="s">
        <v>1726</v>
      </c>
      <c r="E80" s="78">
        <v>42.88</v>
      </c>
    </row>
    <row r="81" spans="1:5" ht="15.4" customHeight="1">
      <c r="A81" s="110" t="s">
        <v>1727</v>
      </c>
      <c r="B81" s="111" t="s">
        <v>314</v>
      </c>
      <c r="C81" s="111" t="s">
        <v>314</v>
      </c>
      <c r="D81" s="79" t="s">
        <v>1728</v>
      </c>
      <c r="E81" s="78">
        <v>316.27999999999997</v>
      </c>
    </row>
    <row r="82" spans="1:5" ht="15.4" customHeight="1">
      <c r="A82" s="110" t="s">
        <v>1729</v>
      </c>
      <c r="B82" s="111" t="s">
        <v>314</v>
      </c>
      <c r="C82" s="111" t="s">
        <v>314</v>
      </c>
      <c r="D82" s="79" t="s">
        <v>1609</v>
      </c>
      <c r="E82" s="78">
        <v>214.43</v>
      </c>
    </row>
    <row r="83" spans="1:5" ht="15.4" customHeight="1">
      <c r="A83" s="110" t="s">
        <v>1730</v>
      </c>
      <c r="B83" s="111" t="s">
        <v>314</v>
      </c>
      <c r="C83" s="111" t="s">
        <v>314</v>
      </c>
      <c r="D83" s="79" t="s">
        <v>1629</v>
      </c>
      <c r="E83" s="78">
        <v>99.98</v>
      </c>
    </row>
    <row r="84" spans="1:5" ht="15.4" customHeight="1">
      <c r="A84" s="110" t="s">
        <v>1731</v>
      </c>
      <c r="B84" s="111" t="s">
        <v>314</v>
      </c>
      <c r="C84" s="111" t="s">
        <v>314</v>
      </c>
      <c r="D84" s="79" t="s">
        <v>1732</v>
      </c>
      <c r="E84" s="78">
        <v>1.87</v>
      </c>
    </row>
    <row r="85" spans="1:5" ht="15.4" customHeight="1">
      <c r="A85" s="110" t="s">
        <v>1733</v>
      </c>
      <c r="B85" s="111" t="s">
        <v>314</v>
      </c>
      <c r="C85" s="111" t="s">
        <v>314</v>
      </c>
      <c r="D85" s="79" t="s">
        <v>1734</v>
      </c>
      <c r="E85" s="78">
        <v>137.85</v>
      </c>
    </row>
    <row r="86" spans="1:5" ht="15.4" customHeight="1">
      <c r="A86" s="110" t="s">
        <v>1735</v>
      </c>
      <c r="B86" s="111" t="s">
        <v>314</v>
      </c>
      <c r="C86" s="111" t="s">
        <v>314</v>
      </c>
      <c r="D86" s="79" t="s">
        <v>1609</v>
      </c>
      <c r="E86" s="78">
        <v>118.79</v>
      </c>
    </row>
    <row r="87" spans="1:5" ht="15.4" customHeight="1">
      <c r="A87" s="110" t="s">
        <v>1736</v>
      </c>
      <c r="B87" s="111" t="s">
        <v>314</v>
      </c>
      <c r="C87" s="111" t="s">
        <v>314</v>
      </c>
      <c r="D87" s="79" t="s">
        <v>1629</v>
      </c>
      <c r="E87" s="78">
        <v>9.64</v>
      </c>
    </row>
    <row r="88" spans="1:5" ht="15.4" customHeight="1">
      <c r="A88" s="110" t="s">
        <v>1737</v>
      </c>
      <c r="B88" s="111" t="s">
        <v>314</v>
      </c>
      <c r="C88" s="111" t="s">
        <v>314</v>
      </c>
      <c r="D88" s="79" t="s">
        <v>1738</v>
      </c>
      <c r="E88" s="78">
        <v>5</v>
      </c>
    </row>
    <row r="89" spans="1:5" ht="15.4" customHeight="1">
      <c r="A89" s="110" t="s">
        <v>1739</v>
      </c>
      <c r="B89" s="111" t="s">
        <v>314</v>
      </c>
      <c r="C89" s="111" t="s">
        <v>314</v>
      </c>
      <c r="D89" s="79" t="s">
        <v>1740</v>
      </c>
      <c r="E89" s="78">
        <v>4.43</v>
      </c>
    </row>
    <row r="90" spans="1:5" ht="15.4" customHeight="1">
      <c r="A90" s="110" t="s">
        <v>1741</v>
      </c>
      <c r="B90" s="111" t="s">
        <v>314</v>
      </c>
      <c r="C90" s="111" t="s">
        <v>314</v>
      </c>
      <c r="D90" s="79" t="s">
        <v>1742</v>
      </c>
      <c r="E90" s="78">
        <v>1005.94</v>
      </c>
    </row>
    <row r="91" spans="1:5" ht="15.4" customHeight="1">
      <c r="A91" s="110" t="s">
        <v>1743</v>
      </c>
      <c r="B91" s="111" t="s">
        <v>314</v>
      </c>
      <c r="C91" s="111" t="s">
        <v>314</v>
      </c>
      <c r="D91" s="79" t="s">
        <v>1609</v>
      </c>
      <c r="E91" s="78">
        <v>218.45</v>
      </c>
    </row>
    <row r="92" spans="1:5" ht="15.4" customHeight="1">
      <c r="A92" s="110" t="s">
        <v>1744</v>
      </c>
      <c r="B92" s="111" t="s">
        <v>314</v>
      </c>
      <c r="C92" s="111" t="s">
        <v>314</v>
      </c>
      <c r="D92" s="79" t="s">
        <v>1629</v>
      </c>
      <c r="E92" s="78">
        <v>18.350000000000001</v>
      </c>
    </row>
    <row r="93" spans="1:5" ht="15.4" customHeight="1">
      <c r="A93" s="110" t="s">
        <v>1745</v>
      </c>
      <c r="B93" s="111" t="s">
        <v>314</v>
      </c>
      <c r="C93" s="111" t="s">
        <v>314</v>
      </c>
      <c r="D93" s="79" t="s">
        <v>1637</v>
      </c>
      <c r="E93" s="78">
        <v>733.35</v>
      </c>
    </row>
    <row r="94" spans="1:5" ht="15.4" customHeight="1">
      <c r="A94" s="110" t="s">
        <v>1746</v>
      </c>
      <c r="B94" s="111" t="s">
        <v>314</v>
      </c>
      <c r="C94" s="111" t="s">
        <v>314</v>
      </c>
      <c r="D94" s="79" t="s">
        <v>1747</v>
      </c>
      <c r="E94" s="78">
        <v>35.79</v>
      </c>
    </row>
    <row r="95" spans="1:5" ht="15.4" customHeight="1">
      <c r="A95" s="110" t="s">
        <v>1748</v>
      </c>
      <c r="B95" s="111" t="s">
        <v>314</v>
      </c>
      <c r="C95" s="111" t="s">
        <v>314</v>
      </c>
      <c r="D95" s="79" t="s">
        <v>1749</v>
      </c>
      <c r="E95" s="78">
        <v>1737.81</v>
      </c>
    </row>
    <row r="96" spans="1:5" ht="15.4" customHeight="1">
      <c r="A96" s="110" t="s">
        <v>1750</v>
      </c>
      <c r="B96" s="111" t="s">
        <v>314</v>
      </c>
      <c r="C96" s="111" t="s">
        <v>314</v>
      </c>
      <c r="D96" s="79" t="s">
        <v>1609</v>
      </c>
      <c r="E96" s="78">
        <v>1006.01</v>
      </c>
    </row>
    <row r="97" spans="1:5" ht="15.4" customHeight="1">
      <c r="A97" s="110" t="s">
        <v>1751</v>
      </c>
      <c r="B97" s="111" t="s">
        <v>314</v>
      </c>
      <c r="C97" s="111" t="s">
        <v>314</v>
      </c>
      <c r="D97" s="79" t="s">
        <v>1629</v>
      </c>
      <c r="E97" s="78">
        <v>49.38</v>
      </c>
    </row>
    <row r="98" spans="1:5" ht="15.4" customHeight="1">
      <c r="A98" s="110" t="s">
        <v>1752</v>
      </c>
      <c r="B98" s="111" t="s">
        <v>314</v>
      </c>
      <c r="C98" s="111" t="s">
        <v>314</v>
      </c>
      <c r="D98" s="79" t="s">
        <v>1753</v>
      </c>
      <c r="E98" s="78">
        <v>0</v>
      </c>
    </row>
    <row r="99" spans="1:5" ht="15.4" customHeight="1">
      <c r="A99" s="110" t="s">
        <v>1754</v>
      </c>
      <c r="B99" s="111" t="s">
        <v>314</v>
      </c>
      <c r="C99" s="111" t="s">
        <v>314</v>
      </c>
      <c r="D99" s="79" t="s">
        <v>1637</v>
      </c>
      <c r="E99" s="78">
        <v>654.19000000000005</v>
      </c>
    </row>
    <row r="100" spans="1:5" ht="15.4" customHeight="1">
      <c r="A100" s="110" t="s">
        <v>1755</v>
      </c>
      <c r="B100" s="111" t="s">
        <v>314</v>
      </c>
      <c r="C100" s="111" t="s">
        <v>314</v>
      </c>
      <c r="D100" s="79" t="s">
        <v>1756</v>
      </c>
      <c r="E100" s="78">
        <v>28.23</v>
      </c>
    </row>
    <row r="101" spans="1:5" ht="15.4" customHeight="1">
      <c r="A101" s="110" t="s">
        <v>1757</v>
      </c>
      <c r="B101" s="111" t="s">
        <v>314</v>
      </c>
      <c r="C101" s="111" t="s">
        <v>314</v>
      </c>
      <c r="D101" s="79" t="s">
        <v>1758</v>
      </c>
      <c r="E101" s="78">
        <v>2.15</v>
      </c>
    </row>
    <row r="102" spans="1:5" ht="15.4" customHeight="1">
      <c r="A102" s="110" t="s">
        <v>1759</v>
      </c>
      <c r="B102" s="111" t="s">
        <v>314</v>
      </c>
      <c r="C102" s="111" t="s">
        <v>314</v>
      </c>
      <c r="D102" s="79" t="s">
        <v>1760</v>
      </c>
      <c r="E102" s="78">
        <v>2.15</v>
      </c>
    </row>
    <row r="103" spans="1:5" ht="15.4" customHeight="1">
      <c r="A103" s="110" t="s">
        <v>1761</v>
      </c>
      <c r="B103" s="111" t="s">
        <v>314</v>
      </c>
      <c r="C103" s="111" t="s">
        <v>314</v>
      </c>
      <c r="D103" s="79" t="s">
        <v>526</v>
      </c>
      <c r="E103" s="78">
        <v>10760.14</v>
      </c>
    </row>
    <row r="104" spans="1:5" ht="15.4" customHeight="1">
      <c r="A104" s="110" t="s">
        <v>1762</v>
      </c>
      <c r="B104" s="111" t="s">
        <v>314</v>
      </c>
      <c r="C104" s="111" t="s">
        <v>314</v>
      </c>
      <c r="D104" s="79" t="s">
        <v>1763</v>
      </c>
      <c r="E104" s="78">
        <v>10028.459999999999</v>
      </c>
    </row>
    <row r="105" spans="1:5" ht="15.4" customHeight="1">
      <c r="A105" s="110" t="s">
        <v>1764</v>
      </c>
      <c r="B105" s="111" t="s">
        <v>314</v>
      </c>
      <c r="C105" s="111" t="s">
        <v>314</v>
      </c>
      <c r="D105" s="79" t="s">
        <v>1609</v>
      </c>
      <c r="E105" s="78">
        <v>7779.83</v>
      </c>
    </row>
    <row r="106" spans="1:5" ht="15.4" customHeight="1">
      <c r="A106" s="110" t="s">
        <v>1765</v>
      </c>
      <c r="B106" s="111" t="s">
        <v>314</v>
      </c>
      <c r="C106" s="111" t="s">
        <v>314</v>
      </c>
      <c r="D106" s="79" t="s">
        <v>1629</v>
      </c>
      <c r="E106" s="78">
        <v>496.59</v>
      </c>
    </row>
    <row r="107" spans="1:5" ht="15.4" customHeight="1">
      <c r="A107" s="110" t="s">
        <v>1766</v>
      </c>
      <c r="B107" s="111" t="s">
        <v>314</v>
      </c>
      <c r="C107" s="111" t="s">
        <v>314</v>
      </c>
      <c r="D107" s="79" t="s">
        <v>1767</v>
      </c>
      <c r="E107" s="78">
        <v>0</v>
      </c>
    </row>
    <row r="108" spans="1:5" ht="15.4" customHeight="1">
      <c r="A108" s="110" t="s">
        <v>1768</v>
      </c>
      <c r="B108" s="111" t="s">
        <v>314</v>
      </c>
      <c r="C108" s="111" t="s">
        <v>314</v>
      </c>
      <c r="D108" s="79" t="s">
        <v>1769</v>
      </c>
      <c r="E108" s="78">
        <v>1752.03</v>
      </c>
    </row>
    <row r="109" spans="1:5" ht="15.4" customHeight="1">
      <c r="A109" s="110" t="s">
        <v>1770</v>
      </c>
      <c r="B109" s="111" t="s">
        <v>314</v>
      </c>
      <c r="C109" s="111" t="s">
        <v>314</v>
      </c>
      <c r="D109" s="79" t="s">
        <v>1771</v>
      </c>
      <c r="E109" s="78">
        <v>17.12</v>
      </c>
    </row>
    <row r="110" spans="1:5" ht="15.4" customHeight="1">
      <c r="A110" s="110" t="s">
        <v>1772</v>
      </c>
      <c r="B110" s="111" t="s">
        <v>314</v>
      </c>
      <c r="C110" s="111" t="s">
        <v>314</v>
      </c>
      <c r="D110" s="79" t="s">
        <v>1609</v>
      </c>
      <c r="E110" s="78">
        <v>7.12</v>
      </c>
    </row>
    <row r="111" spans="1:5" ht="15.4" customHeight="1">
      <c r="A111" s="110" t="s">
        <v>1773</v>
      </c>
      <c r="B111" s="111" t="s">
        <v>314</v>
      </c>
      <c r="C111" s="111" t="s">
        <v>314</v>
      </c>
      <c r="D111" s="79" t="s">
        <v>1774</v>
      </c>
      <c r="E111" s="78">
        <v>10</v>
      </c>
    </row>
    <row r="112" spans="1:5" ht="15.4" customHeight="1">
      <c r="A112" s="110" t="s">
        <v>1775</v>
      </c>
      <c r="B112" s="111" t="s">
        <v>314</v>
      </c>
      <c r="C112" s="111" t="s">
        <v>314</v>
      </c>
      <c r="D112" s="79" t="s">
        <v>1776</v>
      </c>
      <c r="E112" s="78">
        <v>26.42</v>
      </c>
    </row>
    <row r="113" spans="1:5" ht="15.4" customHeight="1">
      <c r="A113" s="110" t="s">
        <v>1777</v>
      </c>
      <c r="B113" s="111" t="s">
        <v>314</v>
      </c>
      <c r="C113" s="111" t="s">
        <v>314</v>
      </c>
      <c r="D113" s="79" t="s">
        <v>1609</v>
      </c>
      <c r="E113" s="78">
        <v>16.420000000000002</v>
      </c>
    </row>
    <row r="114" spans="1:5" ht="15.4" customHeight="1">
      <c r="A114" s="110" t="s">
        <v>1778</v>
      </c>
      <c r="B114" s="111" t="s">
        <v>314</v>
      </c>
      <c r="C114" s="111" t="s">
        <v>314</v>
      </c>
      <c r="D114" s="79" t="s">
        <v>1779</v>
      </c>
      <c r="E114" s="78">
        <v>10</v>
      </c>
    </row>
    <row r="115" spans="1:5" ht="15.4" customHeight="1">
      <c r="A115" s="110" t="s">
        <v>1780</v>
      </c>
      <c r="B115" s="111" t="s">
        <v>314</v>
      </c>
      <c r="C115" s="111" t="s">
        <v>314</v>
      </c>
      <c r="D115" s="79" t="s">
        <v>1781</v>
      </c>
      <c r="E115" s="78">
        <v>688.14</v>
      </c>
    </row>
    <row r="116" spans="1:5" ht="15.4" customHeight="1">
      <c r="A116" s="110" t="s">
        <v>1782</v>
      </c>
      <c r="B116" s="111" t="s">
        <v>314</v>
      </c>
      <c r="C116" s="111" t="s">
        <v>314</v>
      </c>
      <c r="D116" s="79" t="s">
        <v>1609</v>
      </c>
      <c r="E116" s="78">
        <v>629.35</v>
      </c>
    </row>
    <row r="117" spans="1:5" ht="15.4" customHeight="1">
      <c r="A117" s="110" t="s">
        <v>1783</v>
      </c>
      <c r="B117" s="111" t="s">
        <v>314</v>
      </c>
      <c r="C117" s="111" t="s">
        <v>314</v>
      </c>
      <c r="D117" s="79" t="s">
        <v>1629</v>
      </c>
      <c r="E117" s="78">
        <v>0</v>
      </c>
    </row>
    <row r="118" spans="1:5" ht="15.4" customHeight="1">
      <c r="A118" s="110" t="s">
        <v>1784</v>
      </c>
      <c r="B118" s="111" t="s">
        <v>314</v>
      </c>
      <c r="C118" s="111" t="s">
        <v>314</v>
      </c>
      <c r="D118" s="79" t="s">
        <v>1785</v>
      </c>
      <c r="E118" s="78">
        <v>0</v>
      </c>
    </row>
    <row r="119" spans="1:5" ht="15.4" customHeight="1">
      <c r="A119" s="110" t="s">
        <v>1786</v>
      </c>
      <c r="B119" s="111" t="s">
        <v>314</v>
      </c>
      <c r="C119" s="111" t="s">
        <v>314</v>
      </c>
      <c r="D119" s="79" t="s">
        <v>1787</v>
      </c>
      <c r="E119" s="78">
        <v>58.79</v>
      </c>
    </row>
    <row r="120" spans="1:5" ht="15.4" customHeight="1">
      <c r="A120" s="110" t="s">
        <v>1788</v>
      </c>
      <c r="B120" s="111" t="s">
        <v>314</v>
      </c>
      <c r="C120" s="111" t="s">
        <v>314</v>
      </c>
      <c r="D120" s="79" t="s">
        <v>577</v>
      </c>
      <c r="E120" s="78">
        <v>34357.57</v>
      </c>
    </row>
    <row r="121" spans="1:5" ht="15.4" customHeight="1">
      <c r="A121" s="110" t="s">
        <v>1789</v>
      </c>
      <c r="B121" s="111" t="s">
        <v>314</v>
      </c>
      <c r="C121" s="111" t="s">
        <v>314</v>
      </c>
      <c r="D121" s="79" t="s">
        <v>1790</v>
      </c>
      <c r="E121" s="78">
        <v>616.61</v>
      </c>
    </row>
    <row r="122" spans="1:5" ht="15.4" customHeight="1">
      <c r="A122" s="110" t="s">
        <v>1791</v>
      </c>
      <c r="B122" s="111" t="s">
        <v>314</v>
      </c>
      <c r="C122" s="111" t="s">
        <v>314</v>
      </c>
      <c r="D122" s="79" t="s">
        <v>1609</v>
      </c>
      <c r="E122" s="78">
        <v>185.55</v>
      </c>
    </row>
    <row r="123" spans="1:5" ht="15.4" customHeight="1">
      <c r="A123" s="110" t="s">
        <v>1792</v>
      </c>
      <c r="B123" s="111" t="s">
        <v>314</v>
      </c>
      <c r="C123" s="111" t="s">
        <v>314</v>
      </c>
      <c r="D123" s="79" t="s">
        <v>1631</v>
      </c>
      <c r="E123" s="78">
        <v>191.14</v>
      </c>
    </row>
    <row r="124" spans="1:5" ht="15.4" customHeight="1">
      <c r="A124" s="110" t="s">
        <v>1793</v>
      </c>
      <c r="B124" s="111" t="s">
        <v>314</v>
      </c>
      <c r="C124" s="111" t="s">
        <v>314</v>
      </c>
      <c r="D124" s="79" t="s">
        <v>1794</v>
      </c>
      <c r="E124" s="78">
        <v>239.92</v>
      </c>
    </row>
    <row r="125" spans="1:5" ht="15.4" customHeight="1">
      <c r="A125" s="110" t="s">
        <v>1795</v>
      </c>
      <c r="B125" s="111" t="s">
        <v>314</v>
      </c>
      <c r="C125" s="111" t="s">
        <v>314</v>
      </c>
      <c r="D125" s="79" t="s">
        <v>1796</v>
      </c>
      <c r="E125" s="78">
        <v>30419.94</v>
      </c>
    </row>
    <row r="126" spans="1:5" ht="15.4" customHeight="1">
      <c r="A126" s="110" t="s">
        <v>1797</v>
      </c>
      <c r="B126" s="111" t="s">
        <v>314</v>
      </c>
      <c r="C126" s="111" t="s">
        <v>314</v>
      </c>
      <c r="D126" s="79" t="s">
        <v>1798</v>
      </c>
      <c r="E126" s="78">
        <v>963.24</v>
      </c>
    </row>
    <row r="127" spans="1:5" ht="15.4" customHeight="1">
      <c r="A127" s="110" t="s">
        <v>1799</v>
      </c>
      <c r="B127" s="111" t="s">
        <v>314</v>
      </c>
      <c r="C127" s="111" t="s">
        <v>314</v>
      </c>
      <c r="D127" s="79" t="s">
        <v>1800</v>
      </c>
      <c r="E127" s="78">
        <v>15176.82</v>
      </c>
    </row>
    <row r="128" spans="1:5" ht="15.4" customHeight="1">
      <c r="A128" s="110" t="s">
        <v>1801</v>
      </c>
      <c r="B128" s="111" t="s">
        <v>314</v>
      </c>
      <c r="C128" s="111" t="s">
        <v>314</v>
      </c>
      <c r="D128" s="79" t="s">
        <v>1802</v>
      </c>
      <c r="E128" s="78">
        <v>9123.15</v>
      </c>
    </row>
    <row r="129" spans="1:5" ht="15.4" customHeight="1">
      <c r="A129" s="110" t="s">
        <v>1803</v>
      </c>
      <c r="B129" s="111" t="s">
        <v>314</v>
      </c>
      <c r="C129" s="111" t="s">
        <v>314</v>
      </c>
      <c r="D129" s="79" t="s">
        <v>1804</v>
      </c>
      <c r="E129" s="78">
        <v>3014.48</v>
      </c>
    </row>
    <row r="130" spans="1:5" ht="15.4" customHeight="1">
      <c r="A130" s="110" t="s">
        <v>1805</v>
      </c>
      <c r="B130" s="111" t="s">
        <v>314</v>
      </c>
      <c r="C130" s="111" t="s">
        <v>314</v>
      </c>
      <c r="D130" s="79" t="s">
        <v>1806</v>
      </c>
      <c r="E130" s="78">
        <v>2142.2600000000002</v>
      </c>
    </row>
    <row r="131" spans="1:5" ht="15.4" customHeight="1">
      <c r="A131" s="110" t="s">
        <v>1807</v>
      </c>
      <c r="B131" s="111" t="s">
        <v>314</v>
      </c>
      <c r="C131" s="111" t="s">
        <v>314</v>
      </c>
      <c r="D131" s="79" t="s">
        <v>1808</v>
      </c>
      <c r="E131" s="78">
        <v>1183.31</v>
      </c>
    </row>
    <row r="132" spans="1:5" ht="15.4" customHeight="1">
      <c r="A132" s="110" t="s">
        <v>1809</v>
      </c>
      <c r="B132" s="111" t="s">
        <v>314</v>
      </c>
      <c r="C132" s="111" t="s">
        <v>314</v>
      </c>
      <c r="D132" s="79" t="s">
        <v>1810</v>
      </c>
      <c r="E132" s="78">
        <v>1183.31</v>
      </c>
    </row>
    <row r="133" spans="1:5" ht="15.4" customHeight="1">
      <c r="A133" s="110" t="s">
        <v>1811</v>
      </c>
      <c r="B133" s="111" t="s">
        <v>314</v>
      </c>
      <c r="C133" s="111" t="s">
        <v>314</v>
      </c>
      <c r="D133" s="79" t="s">
        <v>1812</v>
      </c>
      <c r="E133" s="78">
        <v>0</v>
      </c>
    </row>
    <row r="134" spans="1:5" ht="15.4" customHeight="1">
      <c r="A134" s="110" t="s">
        <v>1813</v>
      </c>
      <c r="B134" s="111" t="s">
        <v>314</v>
      </c>
      <c r="C134" s="111" t="s">
        <v>314</v>
      </c>
      <c r="D134" s="79" t="s">
        <v>1814</v>
      </c>
      <c r="E134" s="78">
        <v>36.04</v>
      </c>
    </row>
    <row r="135" spans="1:5" ht="15.4" customHeight="1">
      <c r="A135" s="110" t="s">
        <v>1815</v>
      </c>
      <c r="B135" s="111" t="s">
        <v>314</v>
      </c>
      <c r="C135" s="111" t="s">
        <v>314</v>
      </c>
      <c r="D135" s="79" t="s">
        <v>1816</v>
      </c>
      <c r="E135" s="78">
        <v>36.04</v>
      </c>
    </row>
    <row r="136" spans="1:5" ht="15.4" customHeight="1">
      <c r="A136" s="110" t="s">
        <v>1817</v>
      </c>
      <c r="B136" s="111" t="s">
        <v>314</v>
      </c>
      <c r="C136" s="111" t="s">
        <v>314</v>
      </c>
      <c r="D136" s="79" t="s">
        <v>1818</v>
      </c>
      <c r="E136" s="78">
        <v>321.97000000000003</v>
      </c>
    </row>
    <row r="137" spans="1:5" ht="15.4" customHeight="1">
      <c r="A137" s="110" t="s">
        <v>1819</v>
      </c>
      <c r="B137" s="111" t="s">
        <v>314</v>
      </c>
      <c r="C137" s="111" t="s">
        <v>314</v>
      </c>
      <c r="D137" s="79" t="s">
        <v>1820</v>
      </c>
      <c r="E137" s="78">
        <v>321.97000000000003</v>
      </c>
    </row>
    <row r="138" spans="1:5" ht="15.4" customHeight="1">
      <c r="A138" s="110" t="s">
        <v>1821</v>
      </c>
      <c r="B138" s="111" t="s">
        <v>314</v>
      </c>
      <c r="C138" s="111" t="s">
        <v>314</v>
      </c>
      <c r="D138" s="79" t="s">
        <v>1822</v>
      </c>
      <c r="E138" s="78">
        <v>641.37</v>
      </c>
    </row>
    <row r="139" spans="1:5" ht="15.4" customHeight="1">
      <c r="A139" s="110" t="s">
        <v>1823</v>
      </c>
      <c r="B139" s="111" t="s">
        <v>314</v>
      </c>
      <c r="C139" s="111" t="s">
        <v>314</v>
      </c>
      <c r="D139" s="79" t="s">
        <v>1824</v>
      </c>
      <c r="E139" s="78">
        <v>468.81</v>
      </c>
    </row>
    <row r="140" spans="1:5" ht="15.4" customHeight="1">
      <c r="A140" s="110" t="s">
        <v>1825</v>
      </c>
      <c r="B140" s="111" t="s">
        <v>314</v>
      </c>
      <c r="C140" s="111" t="s">
        <v>314</v>
      </c>
      <c r="D140" s="79" t="s">
        <v>1826</v>
      </c>
      <c r="E140" s="78">
        <v>172.56</v>
      </c>
    </row>
    <row r="141" spans="1:5" ht="15.4" customHeight="1">
      <c r="A141" s="110" t="s">
        <v>1827</v>
      </c>
      <c r="B141" s="111" t="s">
        <v>314</v>
      </c>
      <c r="C141" s="111" t="s">
        <v>314</v>
      </c>
      <c r="D141" s="79" t="s">
        <v>1828</v>
      </c>
      <c r="E141" s="78">
        <v>1138.33</v>
      </c>
    </row>
    <row r="142" spans="1:5" ht="15.4" customHeight="1">
      <c r="A142" s="110" t="s">
        <v>1829</v>
      </c>
      <c r="B142" s="111" t="s">
        <v>314</v>
      </c>
      <c r="C142" s="111" t="s">
        <v>314</v>
      </c>
      <c r="D142" s="79" t="s">
        <v>1830</v>
      </c>
      <c r="E142" s="78">
        <v>1138.33</v>
      </c>
    </row>
    <row r="143" spans="1:5" ht="15.4" customHeight="1">
      <c r="A143" s="110" t="s">
        <v>1831</v>
      </c>
      <c r="B143" s="111" t="s">
        <v>314</v>
      </c>
      <c r="C143" s="111" t="s">
        <v>314</v>
      </c>
      <c r="D143" s="79" t="s">
        <v>1832</v>
      </c>
      <c r="E143" s="78">
        <v>0</v>
      </c>
    </row>
    <row r="144" spans="1:5" ht="15.4" customHeight="1">
      <c r="A144" s="110" t="s">
        <v>1833</v>
      </c>
      <c r="B144" s="111" t="s">
        <v>314</v>
      </c>
      <c r="C144" s="111" t="s">
        <v>314</v>
      </c>
      <c r="D144" s="79" t="s">
        <v>1834</v>
      </c>
      <c r="E144" s="78">
        <v>0</v>
      </c>
    </row>
    <row r="145" spans="1:5" ht="15.4" customHeight="1">
      <c r="A145" s="110" t="s">
        <v>1835</v>
      </c>
      <c r="B145" s="111" t="s">
        <v>314</v>
      </c>
      <c r="C145" s="111" t="s">
        <v>314</v>
      </c>
      <c r="D145" s="79" t="s">
        <v>219</v>
      </c>
      <c r="E145" s="78">
        <v>166.94</v>
      </c>
    </row>
    <row r="146" spans="1:5" ht="15.4" customHeight="1">
      <c r="A146" s="110" t="s">
        <v>1836</v>
      </c>
      <c r="B146" s="111" t="s">
        <v>314</v>
      </c>
      <c r="C146" s="111" t="s">
        <v>314</v>
      </c>
      <c r="D146" s="79" t="s">
        <v>1837</v>
      </c>
      <c r="E146" s="78">
        <v>19.510000000000002</v>
      </c>
    </row>
    <row r="147" spans="1:5" ht="15.4" customHeight="1">
      <c r="A147" s="110" t="s">
        <v>1838</v>
      </c>
      <c r="B147" s="111" t="s">
        <v>314</v>
      </c>
      <c r="C147" s="111" t="s">
        <v>314</v>
      </c>
      <c r="D147" s="79" t="s">
        <v>1609</v>
      </c>
      <c r="E147" s="78">
        <v>19.510000000000002</v>
      </c>
    </row>
    <row r="148" spans="1:5" ht="15.4" customHeight="1">
      <c r="A148" s="110" t="s">
        <v>1839</v>
      </c>
      <c r="B148" s="111" t="s">
        <v>314</v>
      </c>
      <c r="C148" s="111" t="s">
        <v>314</v>
      </c>
      <c r="D148" s="79" t="s">
        <v>1840</v>
      </c>
      <c r="E148" s="78">
        <v>83.26</v>
      </c>
    </row>
    <row r="149" spans="1:5" ht="15.4" customHeight="1">
      <c r="A149" s="110" t="s">
        <v>1841</v>
      </c>
      <c r="B149" s="111" t="s">
        <v>314</v>
      </c>
      <c r="C149" s="111" t="s">
        <v>314</v>
      </c>
      <c r="D149" s="79" t="s">
        <v>1842</v>
      </c>
      <c r="E149" s="78">
        <v>83.26</v>
      </c>
    </row>
    <row r="150" spans="1:5" ht="15.4" customHeight="1">
      <c r="A150" s="110" t="s">
        <v>1843</v>
      </c>
      <c r="B150" s="111" t="s">
        <v>314</v>
      </c>
      <c r="C150" s="111" t="s">
        <v>314</v>
      </c>
      <c r="D150" s="79" t="s">
        <v>1844</v>
      </c>
      <c r="E150" s="78">
        <v>61.82</v>
      </c>
    </row>
    <row r="151" spans="1:5" ht="15.4" customHeight="1">
      <c r="A151" s="110" t="s">
        <v>1845</v>
      </c>
      <c r="B151" s="111" t="s">
        <v>314</v>
      </c>
      <c r="C151" s="111" t="s">
        <v>314</v>
      </c>
      <c r="D151" s="79" t="s">
        <v>1846</v>
      </c>
      <c r="E151" s="78">
        <v>52.07</v>
      </c>
    </row>
    <row r="152" spans="1:5" ht="15.4" customHeight="1">
      <c r="A152" s="110" t="s">
        <v>1847</v>
      </c>
      <c r="B152" s="111" t="s">
        <v>314</v>
      </c>
      <c r="C152" s="111" t="s">
        <v>314</v>
      </c>
      <c r="D152" s="79" t="s">
        <v>1848</v>
      </c>
      <c r="E152" s="78">
        <v>9.75</v>
      </c>
    </row>
    <row r="153" spans="1:5" ht="15.4" customHeight="1">
      <c r="A153" s="110" t="s">
        <v>1849</v>
      </c>
      <c r="B153" s="111" t="s">
        <v>314</v>
      </c>
      <c r="C153" s="111" t="s">
        <v>314</v>
      </c>
      <c r="D153" s="79" t="s">
        <v>1850</v>
      </c>
      <c r="E153" s="78">
        <v>2.35</v>
      </c>
    </row>
    <row r="154" spans="1:5" ht="15.4" customHeight="1">
      <c r="A154" s="110" t="s">
        <v>1851</v>
      </c>
      <c r="B154" s="111" t="s">
        <v>314</v>
      </c>
      <c r="C154" s="111" t="s">
        <v>314</v>
      </c>
      <c r="D154" s="79" t="s">
        <v>1852</v>
      </c>
      <c r="E154" s="78">
        <v>2.35</v>
      </c>
    </row>
    <row r="155" spans="1:5" ht="15.4" customHeight="1">
      <c r="A155" s="110" t="s">
        <v>1853</v>
      </c>
      <c r="B155" s="111" t="s">
        <v>314</v>
      </c>
      <c r="C155" s="111" t="s">
        <v>314</v>
      </c>
      <c r="D155" s="79" t="s">
        <v>220</v>
      </c>
      <c r="E155" s="78">
        <v>1883.87</v>
      </c>
    </row>
    <row r="156" spans="1:5" ht="15.4" customHeight="1">
      <c r="A156" s="110" t="s">
        <v>1854</v>
      </c>
      <c r="B156" s="111" t="s">
        <v>314</v>
      </c>
      <c r="C156" s="111" t="s">
        <v>314</v>
      </c>
      <c r="D156" s="79" t="s">
        <v>1855</v>
      </c>
      <c r="E156" s="78">
        <v>404.66</v>
      </c>
    </row>
    <row r="157" spans="1:5" ht="15.4" customHeight="1">
      <c r="A157" s="110" t="s">
        <v>1856</v>
      </c>
      <c r="B157" s="111" t="s">
        <v>314</v>
      </c>
      <c r="C157" s="111" t="s">
        <v>314</v>
      </c>
      <c r="D157" s="79" t="s">
        <v>1609</v>
      </c>
      <c r="E157" s="78">
        <v>274.77</v>
      </c>
    </row>
    <row r="158" spans="1:5" ht="15.4" customHeight="1">
      <c r="A158" s="110" t="s">
        <v>1857</v>
      </c>
      <c r="B158" s="111" t="s">
        <v>314</v>
      </c>
      <c r="C158" s="111" t="s">
        <v>314</v>
      </c>
      <c r="D158" s="79" t="s">
        <v>1858</v>
      </c>
      <c r="E158" s="78">
        <v>129.88999999999999</v>
      </c>
    </row>
    <row r="159" spans="1:5" ht="15.4" customHeight="1">
      <c r="A159" s="110" t="s">
        <v>1859</v>
      </c>
      <c r="B159" s="111" t="s">
        <v>314</v>
      </c>
      <c r="C159" s="111" t="s">
        <v>314</v>
      </c>
      <c r="D159" s="79" t="s">
        <v>1860</v>
      </c>
      <c r="E159" s="78">
        <v>0.8</v>
      </c>
    </row>
    <row r="160" spans="1:5" ht="15.4" customHeight="1">
      <c r="A160" s="110" t="s">
        <v>1861</v>
      </c>
      <c r="B160" s="111" t="s">
        <v>314</v>
      </c>
      <c r="C160" s="111" t="s">
        <v>314</v>
      </c>
      <c r="D160" s="79" t="s">
        <v>1862</v>
      </c>
      <c r="E160" s="78">
        <v>0.8</v>
      </c>
    </row>
    <row r="161" spans="1:5" ht="15.4" customHeight="1">
      <c r="A161" s="110" t="s">
        <v>1863</v>
      </c>
      <c r="B161" s="111" t="s">
        <v>314</v>
      </c>
      <c r="C161" s="111" t="s">
        <v>314</v>
      </c>
      <c r="D161" s="79" t="s">
        <v>1864</v>
      </c>
      <c r="E161" s="78">
        <v>357.14</v>
      </c>
    </row>
    <row r="162" spans="1:5" ht="15.4" customHeight="1">
      <c r="A162" s="110" t="s">
        <v>1865</v>
      </c>
      <c r="B162" s="111" t="s">
        <v>314</v>
      </c>
      <c r="C162" s="111" t="s">
        <v>314</v>
      </c>
      <c r="D162" s="79" t="s">
        <v>1866</v>
      </c>
      <c r="E162" s="78">
        <v>357.14</v>
      </c>
    </row>
    <row r="163" spans="1:5" ht="15.4" customHeight="1">
      <c r="A163" s="110" t="s">
        <v>1867</v>
      </c>
      <c r="B163" s="111" t="s">
        <v>314</v>
      </c>
      <c r="C163" s="111" t="s">
        <v>314</v>
      </c>
      <c r="D163" s="79" t="s">
        <v>1868</v>
      </c>
      <c r="E163" s="78">
        <v>152.49</v>
      </c>
    </row>
    <row r="164" spans="1:5" ht="15.4" customHeight="1">
      <c r="A164" s="110" t="s">
        <v>1869</v>
      </c>
      <c r="B164" s="111" t="s">
        <v>314</v>
      </c>
      <c r="C164" s="111" t="s">
        <v>314</v>
      </c>
      <c r="D164" s="79" t="s">
        <v>1631</v>
      </c>
      <c r="E164" s="78">
        <v>152.49</v>
      </c>
    </row>
    <row r="165" spans="1:5" ht="15.4" customHeight="1">
      <c r="A165" s="110" t="s">
        <v>1870</v>
      </c>
      <c r="B165" s="111" t="s">
        <v>314</v>
      </c>
      <c r="C165" s="111" t="s">
        <v>314</v>
      </c>
      <c r="D165" s="79" t="s">
        <v>1871</v>
      </c>
      <c r="E165" s="78">
        <v>0</v>
      </c>
    </row>
    <row r="166" spans="1:5" ht="15.4" customHeight="1">
      <c r="A166" s="110" t="s">
        <v>1872</v>
      </c>
      <c r="B166" s="111" t="s">
        <v>314</v>
      </c>
      <c r="C166" s="111" t="s">
        <v>314</v>
      </c>
      <c r="D166" s="79" t="s">
        <v>1873</v>
      </c>
      <c r="E166" s="78">
        <v>813.44</v>
      </c>
    </row>
    <row r="167" spans="1:5" ht="15.4" customHeight="1">
      <c r="A167" s="110" t="s">
        <v>1874</v>
      </c>
      <c r="B167" s="111" t="s">
        <v>314</v>
      </c>
      <c r="C167" s="111" t="s">
        <v>314</v>
      </c>
      <c r="D167" s="79" t="s">
        <v>1631</v>
      </c>
      <c r="E167" s="78">
        <v>758.32</v>
      </c>
    </row>
    <row r="168" spans="1:5" ht="15.4" customHeight="1">
      <c r="A168" s="110" t="s">
        <v>1875</v>
      </c>
      <c r="B168" s="111" t="s">
        <v>314</v>
      </c>
      <c r="C168" s="111" t="s">
        <v>314</v>
      </c>
      <c r="D168" s="79" t="s">
        <v>1876</v>
      </c>
      <c r="E168" s="78">
        <v>15.12</v>
      </c>
    </row>
    <row r="169" spans="1:5" ht="15.4" customHeight="1">
      <c r="A169" s="110" t="s">
        <v>1877</v>
      </c>
      <c r="B169" s="111" t="s">
        <v>314</v>
      </c>
      <c r="C169" s="111" t="s">
        <v>314</v>
      </c>
      <c r="D169" s="79" t="s">
        <v>1878</v>
      </c>
      <c r="E169" s="78">
        <v>40</v>
      </c>
    </row>
    <row r="170" spans="1:5" ht="15.4" customHeight="1">
      <c r="A170" s="110" t="s">
        <v>1879</v>
      </c>
      <c r="B170" s="111" t="s">
        <v>314</v>
      </c>
      <c r="C170" s="111" t="s">
        <v>314</v>
      </c>
      <c r="D170" s="79" t="s">
        <v>1880</v>
      </c>
      <c r="E170" s="78">
        <v>155.34</v>
      </c>
    </row>
    <row r="171" spans="1:5" ht="15.4" customHeight="1">
      <c r="A171" s="110" t="s">
        <v>1881</v>
      </c>
      <c r="B171" s="111" t="s">
        <v>314</v>
      </c>
      <c r="C171" s="111" t="s">
        <v>314</v>
      </c>
      <c r="D171" s="79" t="s">
        <v>1882</v>
      </c>
      <c r="E171" s="78">
        <v>10</v>
      </c>
    </row>
    <row r="172" spans="1:5" ht="15.4" customHeight="1">
      <c r="A172" s="110" t="s">
        <v>1883</v>
      </c>
      <c r="B172" s="111" t="s">
        <v>314</v>
      </c>
      <c r="C172" s="111" t="s">
        <v>314</v>
      </c>
      <c r="D172" s="79" t="s">
        <v>1884</v>
      </c>
      <c r="E172" s="78">
        <v>145.34</v>
      </c>
    </row>
    <row r="173" spans="1:5" ht="15.4" customHeight="1">
      <c r="A173" s="110" t="s">
        <v>1885</v>
      </c>
      <c r="B173" s="111" t="s">
        <v>314</v>
      </c>
      <c r="C173" s="111" t="s">
        <v>314</v>
      </c>
      <c r="D173" s="79" t="s">
        <v>221</v>
      </c>
      <c r="E173" s="78">
        <v>45109.1</v>
      </c>
    </row>
    <row r="174" spans="1:5" ht="15.4" customHeight="1">
      <c r="A174" s="110" t="s">
        <v>1886</v>
      </c>
      <c r="B174" s="111" t="s">
        <v>314</v>
      </c>
      <c r="C174" s="111" t="s">
        <v>314</v>
      </c>
      <c r="D174" s="79" t="s">
        <v>1887</v>
      </c>
      <c r="E174" s="78">
        <v>1423.44</v>
      </c>
    </row>
    <row r="175" spans="1:5" ht="15.4" customHeight="1">
      <c r="A175" s="110" t="s">
        <v>1888</v>
      </c>
      <c r="B175" s="111" t="s">
        <v>314</v>
      </c>
      <c r="C175" s="111" t="s">
        <v>314</v>
      </c>
      <c r="D175" s="79" t="s">
        <v>1609</v>
      </c>
      <c r="E175" s="78">
        <v>406.78</v>
      </c>
    </row>
    <row r="176" spans="1:5" ht="15.4" customHeight="1">
      <c r="A176" s="110" t="s">
        <v>1889</v>
      </c>
      <c r="B176" s="111" t="s">
        <v>314</v>
      </c>
      <c r="C176" s="111" t="s">
        <v>314</v>
      </c>
      <c r="D176" s="79" t="s">
        <v>1629</v>
      </c>
      <c r="E176" s="78">
        <v>25.78</v>
      </c>
    </row>
    <row r="177" spans="1:5" ht="15.4" customHeight="1">
      <c r="A177" s="110" t="s">
        <v>1890</v>
      </c>
      <c r="B177" s="111" t="s">
        <v>314</v>
      </c>
      <c r="C177" s="111" t="s">
        <v>314</v>
      </c>
      <c r="D177" s="79" t="s">
        <v>1891</v>
      </c>
      <c r="E177" s="78">
        <v>905.66</v>
      </c>
    </row>
    <row r="178" spans="1:5" ht="15.4" customHeight="1">
      <c r="A178" s="110" t="s">
        <v>1892</v>
      </c>
      <c r="B178" s="111" t="s">
        <v>314</v>
      </c>
      <c r="C178" s="111" t="s">
        <v>314</v>
      </c>
      <c r="D178" s="79" t="s">
        <v>1893</v>
      </c>
      <c r="E178" s="78">
        <v>85.21</v>
      </c>
    </row>
    <row r="179" spans="1:5" ht="15.4" customHeight="1">
      <c r="A179" s="110" t="s">
        <v>1894</v>
      </c>
      <c r="B179" s="111" t="s">
        <v>314</v>
      </c>
      <c r="C179" s="111" t="s">
        <v>314</v>
      </c>
      <c r="D179" s="79" t="s">
        <v>1895</v>
      </c>
      <c r="E179" s="78">
        <v>1755.31</v>
      </c>
    </row>
    <row r="180" spans="1:5" ht="15.4" customHeight="1">
      <c r="A180" s="110" t="s">
        <v>1896</v>
      </c>
      <c r="B180" s="111" t="s">
        <v>314</v>
      </c>
      <c r="C180" s="111" t="s">
        <v>314</v>
      </c>
      <c r="D180" s="79" t="s">
        <v>1631</v>
      </c>
      <c r="E180" s="78">
        <v>470.71</v>
      </c>
    </row>
    <row r="181" spans="1:5" ht="15.4" customHeight="1">
      <c r="A181" s="110" t="s">
        <v>1897</v>
      </c>
      <c r="B181" s="111" t="s">
        <v>314</v>
      </c>
      <c r="C181" s="111" t="s">
        <v>314</v>
      </c>
      <c r="D181" s="79" t="s">
        <v>1898</v>
      </c>
      <c r="E181" s="78">
        <v>0</v>
      </c>
    </row>
    <row r="182" spans="1:5" ht="15.4" customHeight="1">
      <c r="A182" s="110" t="s">
        <v>1899</v>
      </c>
      <c r="B182" s="111" t="s">
        <v>314</v>
      </c>
      <c r="C182" s="111" t="s">
        <v>314</v>
      </c>
      <c r="D182" s="79" t="s">
        <v>1900</v>
      </c>
      <c r="E182" s="78">
        <v>251.65</v>
      </c>
    </row>
    <row r="183" spans="1:5" ht="15.4" customHeight="1">
      <c r="A183" s="110" t="s">
        <v>1901</v>
      </c>
      <c r="B183" s="111" t="s">
        <v>314</v>
      </c>
      <c r="C183" s="111" t="s">
        <v>314</v>
      </c>
      <c r="D183" s="79" t="s">
        <v>1902</v>
      </c>
      <c r="E183" s="78">
        <v>1032.95</v>
      </c>
    </row>
    <row r="184" spans="1:5" ht="15.4" customHeight="1">
      <c r="A184" s="110" t="s">
        <v>1903</v>
      </c>
      <c r="B184" s="111" t="s">
        <v>314</v>
      </c>
      <c r="C184" s="111" t="s">
        <v>314</v>
      </c>
      <c r="D184" s="79" t="s">
        <v>1904</v>
      </c>
      <c r="E184" s="78">
        <v>25970.93</v>
      </c>
    </row>
    <row r="185" spans="1:5" ht="15.4" customHeight="1">
      <c r="A185" s="110" t="s">
        <v>1905</v>
      </c>
      <c r="B185" s="111" t="s">
        <v>314</v>
      </c>
      <c r="C185" s="111" t="s">
        <v>314</v>
      </c>
      <c r="D185" s="79" t="s">
        <v>1906</v>
      </c>
      <c r="E185" s="78">
        <v>1017.96</v>
      </c>
    </row>
    <row r="186" spans="1:5" ht="15.4" customHeight="1">
      <c r="A186" s="110" t="s">
        <v>1907</v>
      </c>
      <c r="B186" s="111" t="s">
        <v>314</v>
      </c>
      <c r="C186" s="111" t="s">
        <v>314</v>
      </c>
      <c r="D186" s="79" t="s">
        <v>1908</v>
      </c>
      <c r="E186" s="78">
        <v>1109.9100000000001</v>
      </c>
    </row>
    <row r="187" spans="1:5" ht="15.4" customHeight="1">
      <c r="A187" s="110" t="s">
        <v>1909</v>
      </c>
      <c r="B187" s="111" t="s">
        <v>314</v>
      </c>
      <c r="C187" s="111" t="s">
        <v>314</v>
      </c>
      <c r="D187" s="79" t="s">
        <v>1910</v>
      </c>
      <c r="E187" s="78">
        <v>6940.7</v>
      </c>
    </row>
    <row r="188" spans="1:5" ht="15.4" customHeight="1">
      <c r="A188" s="110" t="s">
        <v>1911</v>
      </c>
      <c r="B188" s="111" t="s">
        <v>314</v>
      </c>
      <c r="C188" s="111" t="s">
        <v>314</v>
      </c>
      <c r="D188" s="79" t="s">
        <v>1912</v>
      </c>
      <c r="E188" s="78">
        <v>3587.05</v>
      </c>
    </row>
    <row r="189" spans="1:5" ht="15.4" customHeight="1">
      <c r="A189" s="110" t="s">
        <v>1913</v>
      </c>
      <c r="B189" s="111" t="s">
        <v>314</v>
      </c>
      <c r="C189" s="111" t="s">
        <v>314</v>
      </c>
      <c r="D189" s="79" t="s">
        <v>1914</v>
      </c>
      <c r="E189" s="78">
        <v>13315.31</v>
      </c>
    </row>
    <row r="190" spans="1:5" ht="15.4" customHeight="1">
      <c r="A190" s="110" t="s">
        <v>1915</v>
      </c>
      <c r="B190" s="111" t="s">
        <v>314</v>
      </c>
      <c r="C190" s="111" t="s">
        <v>314</v>
      </c>
      <c r="D190" s="79" t="s">
        <v>1916</v>
      </c>
      <c r="E190" s="78">
        <v>1325.75</v>
      </c>
    </row>
    <row r="191" spans="1:5" ht="15.4" customHeight="1">
      <c r="A191" s="110" t="s">
        <v>1917</v>
      </c>
      <c r="B191" s="111" t="s">
        <v>314</v>
      </c>
      <c r="C191" s="111" t="s">
        <v>314</v>
      </c>
      <c r="D191" s="79" t="s">
        <v>1918</v>
      </c>
      <c r="E191" s="78">
        <v>6.21</v>
      </c>
    </row>
    <row r="192" spans="1:5" ht="15.4" customHeight="1">
      <c r="A192" s="110" t="s">
        <v>1919</v>
      </c>
      <c r="B192" s="111" t="s">
        <v>314</v>
      </c>
      <c r="C192" s="111" t="s">
        <v>314</v>
      </c>
      <c r="D192" s="79" t="s">
        <v>1920</v>
      </c>
      <c r="E192" s="78">
        <v>862.61</v>
      </c>
    </row>
    <row r="193" spans="1:5" ht="15.4" customHeight="1">
      <c r="A193" s="110" t="s">
        <v>1921</v>
      </c>
      <c r="B193" s="111" t="s">
        <v>314</v>
      </c>
      <c r="C193" s="111" t="s">
        <v>314</v>
      </c>
      <c r="D193" s="79" t="s">
        <v>1922</v>
      </c>
      <c r="E193" s="78">
        <v>441.18</v>
      </c>
    </row>
    <row r="194" spans="1:5" ht="15.4" customHeight="1">
      <c r="A194" s="110" t="s">
        <v>1923</v>
      </c>
      <c r="B194" s="111" t="s">
        <v>314</v>
      </c>
      <c r="C194" s="111" t="s">
        <v>314</v>
      </c>
      <c r="D194" s="79" t="s">
        <v>1924</v>
      </c>
      <c r="E194" s="78">
        <v>15.75</v>
      </c>
    </row>
    <row r="195" spans="1:5" ht="15.4" customHeight="1">
      <c r="A195" s="110" t="s">
        <v>1925</v>
      </c>
      <c r="B195" s="111" t="s">
        <v>314</v>
      </c>
      <c r="C195" s="111" t="s">
        <v>314</v>
      </c>
      <c r="D195" s="79" t="s">
        <v>1926</v>
      </c>
      <c r="E195" s="78">
        <v>1656.58</v>
      </c>
    </row>
    <row r="196" spans="1:5" ht="15.4" customHeight="1">
      <c r="A196" s="110" t="s">
        <v>1927</v>
      </c>
      <c r="B196" s="111" t="s">
        <v>314</v>
      </c>
      <c r="C196" s="111" t="s">
        <v>314</v>
      </c>
      <c r="D196" s="79" t="s">
        <v>1928</v>
      </c>
      <c r="E196" s="78">
        <v>185.48</v>
      </c>
    </row>
    <row r="197" spans="1:5" ht="15.4" customHeight="1">
      <c r="A197" s="110" t="s">
        <v>1929</v>
      </c>
      <c r="B197" s="111" t="s">
        <v>314</v>
      </c>
      <c r="C197" s="111" t="s">
        <v>314</v>
      </c>
      <c r="D197" s="79" t="s">
        <v>1930</v>
      </c>
      <c r="E197" s="78">
        <v>53.6</v>
      </c>
    </row>
    <row r="198" spans="1:5" ht="15.4" customHeight="1">
      <c r="A198" s="110" t="s">
        <v>1931</v>
      </c>
      <c r="B198" s="111" t="s">
        <v>314</v>
      </c>
      <c r="C198" s="111" t="s">
        <v>314</v>
      </c>
      <c r="D198" s="79" t="s">
        <v>1932</v>
      </c>
      <c r="E198" s="78">
        <v>107.9</v>
      </c>
    </row>
    <row r="199" spans="1:5" ht="15.4" customHeight="1">
      <c r="A199" s="110" t="s">
        <v>1933</v>
      </c>
      <c r="B199" s="111" t="s">
        <v>314</v>
      </c>
      <c r="C199" s="111" t="s">
        <v>314</v>
      </c>
      <c r="D199" s="79" t="s">
        <v>1934</v>
      </c>
      <c r="E199" s="78">
        <v>0</v>
      </c>
    </row>
    <row r="200" spans="1:5" ht="15.4" customHeight="1">
      <c r="A200" s="110" t="s">
        <v>1935</v>
      </c>
      <c r="B200" s="111" t="s">
        <v>314</v>
      </c>
      <c r="C200" s="111" t="s">
        <v>314</v>
      </c>
      <c r="D200" s="79" t="s">
        <v>1936</v>
      </c>
      <c r="E200" s="78">
        <v>224.9</v>
      </c>
    </row>
    <row r="201" spans="1:5" ht="15.4" customHeight="1">
      <c r="A201" s="110" t="s">
        <v>1937</v>
      </c>
      <c r="B201" s="111" t="s">
        <v>314</v>
      </c>
      <c r="C201" s="111" t="s">
        <v>314</v>
      </c>
      <c r="D201" s="79" t="s">
        <v>1938</v>
      </c>
      <c r="E201" s="78">
        <v>5.2</v>
      </c>
    </row>
    <row r="202" spans="1:5" ht="15.4" customHeight="1">
      <c r="A202" s="110" t="s">
        <v>1939</v>
      </c>
      <c r="B202" s="111" t="s">
        <v>314</v>
      </c>
      <c r="C202" s="111" t="s">
        <v>314</v>
      </c>
      <c r="D202" s="79" t="s">
        <v>1940</v>
      </c>
      <c r="E202" s="78">
        <v>1079.5</v>
      </c>
    </row>
    <row r="203" spans="1:5" ht="15.4" customHeight="1">
      <c r="A203" s="110" t="s">
        <v>1941</v>
      </c>
      <c r="B203" s="111" t="s">
        <v>314</v>
      </c>
      <c r="C203" s="111" t="s">
        <v>314</v>
      </c>
      <c r="D203" s="79" t="s">
        <v>1942</v>
      </c>
      <c r="E203" s="78">
        <v>424.95</v>
      </c>
    </row>
    <row r="204" spans="1:5" ht="15.4" customHeight="1">
      <c r="A204" s="110" t="s">
        <v>1943</v>
      </c>
      <c r="B204" s="111" t="s">
        <v>314</v>
      </c>
      <c r="C204" s="111" t="s">
        <v>314</v>
      </c>
      <c r="D204" s="79" t="s">
        <v>1944</v>
      </c>
      <c r="E204" s="78">
        <v>83.83</v>
      </c>
    </row>
    <row r="205" spans="1:5" ht="15.4" customHeight="1">
      <c r="A205" s="110" t="s">
        <v>1945</v>
      </c>
      <c r="B205" s="111" t="s">
        <v>314</v>
      </c>
      <c r="C205" s="111" t="s">
        <v>314</v>
      </c>
      <c r="D205" s="79" t="s">
        <v>1946</v>
      </c>
      <c r="E205" s="78">
        <v>80.69</v>
      </c>
    </row>
    <row r="206" spans="1:5" ht="15.4" customHeight="1">
      <c r="A206" s="110" t="s">
        <v>1947</v>
      </c>
      <c r="B206" s="111" t="s">
        <v>314</v>
      </c>
      <c r="C206" s="111" t="s">
        <v>314</v>
      </c>
      <c r="D206" s="79" t="s">
        <v>1948</v>
      </c>
      <c r="E206" s="78">
        <v>27.39</v>
      </c>
    </row>
    <row r="207" spans="1:5" ht="15.4" customHeight="1">
      <c r="A207" s="110" t="s">
        <v>1949</v>
      </c>
      <c r="B207" s="111" t="s">
        <v>314</v>
      </c>
      <c r="C207" s="111" t="s">
        <v>314</v>
      </c>
      <c r="D207" s="79" t="s">
        <v>1950</v>
      </c>
      <c r="E207" s="78">
        <v>20.46</v>
      </c>
    </row>
    <row r="208" spans="1:5" ht="15.4" customHeight="1">
      <c r="A208" s="110" t="s">
        <v>1951</v>
      </c>
      <c r="B208" s="111" t="s">
        <v>314</v>
      </c>
      <c r="C208" s="111" t="s">
        <v>314</v>
      </c>
      <c r="D208" s="79" t="s">
        <v>1952</v>
      </c>
      <c r="E208" s="78">
        <v>212.58</v>
      </c>
    </row>
    <row r="209" spans="1:5" ht="15.4" customHeight="1">
      <c r="A209" s="110" t="s">
        <v>1953</v>
      </c>
      <c r="B209" s="111" t="s">
        <v>314</v>
      </c>
      <c r="C209" s="111" t="s">
        <v>314</v>
      </c>
      <c r="D209" s="79" t="s">
        <v>1954</v>
      </c>
      <c r="E209" s="78">
        <v>288.51</v>
      </c>
    </row>
    <row r="210" spans="1:5" ht="15.4" customHeight="1">
      <c r="A210" s="110" t="s">
        <v>1955</v>
      </c>
      <c r="B210" s="111" t="s">
        <v>314</v>
      </c>
      <c r="C210" s="111" t="s">
        <v>314</v>
      </c>
      <c r="D210" s="79" t="s">
        <v>1956</v>
      </c>
      <c r="E210" s="78">
        <v>63.48</v>
      </c>
    </row>
    <row r="211" spans="1:5" ht="15.4" customHeight="1">
      <c r="A211" s="110" t="s">
        <v>1957</v>
      </c>
      <c r="B211" s="111" t="s">
        <v>314</v>
      </c>
      <c r="C211" s="111" t="s">
        <v>314</v>
      </c>
      <c r="D211" s="79" t="s">
        <v>1958</v>
      </c>
      <c r="E211" s="78">
        <v>200.2</v>
      </c>
    </row>
    <row r="212" spans="1:5" ht="15.4" customHeight="1">
      <c r="A212" s="110" t="s">
        <v>1959</v>
      </c>
      <c r="B212" s="111" t="s">
        <v>314</v>
      </c>
      <c r="C212" s="111" t="s">
        <v>314</v>
      </c>
      <c r="D212" s="79" t="s">
        <v>1960</v>
      </c>
      <c r="E212" s="78">
        <v>18.43</v>
      </c>
    </row>
    <row r="213" spans="1:5" ht="15.4" customHeight="1">
      <c r="A213" s="110" t="s">
        <v>1961</v>
      </c>
      <c r="B213" s="111" t="s">
        <v>314</v>
      </c>
      <c r="C213" s="111" t="s">
        <v>314</v>
      </c>
      <c r="D213" s="79" t="s">
        <v>1962</v>
      </c>
      <c r="E213" s="78">
        <v>6.4</v>
      </c>
    </row>
    <row r="214" spans="1:5" ht="15.4" customHeight="1">
      <c r="A214" s="110" t="s">
        <v>1963</v>
      </c>
      <c r="B214" s="111" t="s">
        <v>314</v>
      </c>
      <c r="C214" s="111" t="s">
        <v>314</v>
      </c>
      <c r="D214" s="79" t="s">
        <v>1964</v>
      </c>
      <c r="E214" s="78">
        <v>666.75</v>
      </c>
    </row>
    <row r="215" spans="1:5" ht="15.4" customHeight="1">
      <c r="A215" s="110" t="s">
        <v>1965</v>
      </c>
      <c r="B215" s="111" t="s">
        <v>314</v>
      </c>
      <c r="C215" s="111" t="s">
        <v>314</v>
      </c>
      <c r="D215" s="79" t="s">
        <v>1609</v>
      </c>
      <c r="E215" s="78">
        <v>74.819999999999993</v>
      </c>
    </row>
    <row r="216" spans="1:5" ht="15.4" customHeight="1">
      <c r="A216" s="110" t="s">
        <v>1966</v>
      </c>
      <c r="B216" s="111" t="s">
        <v>314</v>
      </c>
      <c r="C216" s="111" t="s">
        <v>314</v>
      </c>
      <c r="D216" s="79" t="s">
        <v>1967</v>
      </c>
      <c r="E216" s="78">
        <v>22.27</v>
      </c>
    </row>
    <row r="217" spans="1:5" ht="15.4" customHeight="1">
      <c r="A217" s="110" t="s">
        <v>1968</v>
      </c>
      <c r="B217" s="111" t="s">
        <v>314</v>
      </c>
      <c r="C217" s="111" t="s">
        <v>314</v>
      </c>
      <c r="D217" s="79" t="s">
        <v>1969</v>
      </c>
      <c r="E217" s="78">
        <v>3</v>
      </c>
    </row>
    <row r="218" spans="1:5" ht="15.4" customHeight="1">
      <c r="A218" s="110" t="s">
        <v>1970</v>
      </c>
      <c r="B218" s="111" t="s">
        <v>314</v>
      </c>
      <c r="C218" s="111" t="s">
        <v>314</v>
      </c>
      <c r="D218" s="79" t="s">
        <v>1971</v>
      </c>
      <c r="E218" s="78">
        <v>447.17</v>
      </c>
    </row>
    <row r="219" spans="1:5" ht="15.4" customHeight="1">
      <c r="A219" s="110" t="s">
        <v>1972</v>
      </c>
      <c r="B219" s="111" t="s">
        <v>314</v>
      </c>
      <c r="C219" s="111" t="s">
        <v>314</v>
      </c>
      <c r="D219" s="79" t="s">
        <v>1973</v>
      </c>
      <c r="E219" s="78">
        <v>119.49</v>
      </c>
    </row>
    <row r="220" spans="1:5" ht="15.4" customHeight="1">
      <c r="A220" s="110" t="s">
        <v>1974</v>
      </c>
      <c r="B220" s="111" t="s">
        <v>314</v>
      </c>
      <c r="C220" s="111" t="s">
        <v>314</v>
      </c>
      <c r="D220" s="79" t="s">
        <v>1975</v>
      </c>
      <c r="E220" s="78">
        <v>290.2</v>
      </c>
    </row>
    <row r="221" spans="1:5" ht="15.4" customHeight="1">
      <c r="A221" s="110" t="s">
        <v>1976</v>
      </c>
      <c r="B221" s="111" t="s">
        <v>314</v>
      </c>
      <c r="C221" s="111" t="s">
        <v>314</v>
      </c>
      <c r="D221" s="79" t="s">
        <v>1977</v>
      </c>
      <c r="E221" s="78">
        <v>20.7</v>
      </c>
    </row>
    <row r="222" spans="1:5" ht="15.4" customHeight="1">
      <c r="A222" s="110" t="s">
        <v>1978</v>
      </c>
      <c r="B222" s="111" t="s">
        <v>314</v>
      </c>
      <c r="C222" s="111" t="s">
        <v>314</v>
      </c>
      <c r="D222" s="79" t="s">
        <v>1979</v>
      </c>
      <c r="E222" s="78">
        <v>269.5</v>
      </c>
    </row>
    <row r="223" spans="1:5" ht="15.4" customHeight="1">
      <c r="A223" s="110" t="s">
        <v>1980</v>
      </c>
      <c r="B223" s="111" t="s">
        <v>314</v>
      </c>
      <c r="C223" s="111" t="s">
        <v>314</v>
      </c>
      <c r="D223" s="79" t="s">
        <v>1981</v>
      </c>
      <c r="E223" s="78">
        <v>57.97</v>
      </c>
    </row>
    <row r="224" spans="1:5" ht="15.4" customHeight="1">
      <c r="A224" s="110" t="s">
        <v>1982</v>
      </c>
      <c r="B224" s="111" t="s">
        <v>314</v>
      </c>
      <c r="C224" s="111" t="s">
        <v>314</v>
      </c>
      <c r="D224" s="79" t="s">
        <v>1983</v>
      </c>
      <c r="E224" s="78">
        <v>10</v>
      </c>
    </row>
    <row r="225" spans="1:5" ht="15.4" customHeight="1">
      <c r="A225" s="110" t="s">
        <v>1984</v>
      </c>
      <c r="B225" s="111" t="s">
        <v>314</v>
      </c>
      <c r="C225" s="111" t="s">
        <v>314</v>
      </c>
      <c r="D225" s="79" t="s">
        <v>1985</v>
      </c>
      <c r="E225" s="78">
        <v>47.97</v>
      </c>
    </row>
    <row r="226" spans="1:5" ht="15.4" customHeight="1">
      <c r="A226" s="110" t="s">
        <v>1986</v>
      </c>
      <c r="B226" s="111" t="s">
        <v>314</v>
      </c>
      <c r="C226" s="111" t="s">
        <v>314</v>
      </c>
      <c r="D226" s="79" t="s">
        <v>1987</v>
      </c>
      <c r="E226" s="78">
        <v>1350</v>
      </c>
    </row>
    <row r="227" spans="1:5" ht="15.4" customHeight="1">
      <c r="A227" s="110" t="s">
        <v>1988</v>
      </c>
      <c r="B227" s="111" t="s">
        <v>314</v>
      </c>
      <c r="C227" s="111" t="s">
        <v>314</v>
      </c>
      <c r="D227" s="79" t="s">
        <v>1989</v>
      </c>
      <c r="E227" s="78">
        <v>1350</v>
      </c>
    </row>
    <row r="228" spans="1:5" ht="15.4" customHeight="1">
      <c r="A228" s="110" t="s">
        <v>1990</v>
      </c>
      <c r="B228" s="111" t="s">
        <v>314</v>
      </c>
      <c r="C228" s="111" t="s">
        <v>314</v>
      </c>
      <c r="D228" s="79" t="s">
        <v>1991</v>
      </c>
      <c r="E228" s="78">
        <v>61.2</v>
      </c>
    </row>
    <row r="229" spans="1:5" ht="15.4" customHeight="1">
      <c r="A229" s="110" t="s">
        <v>1992</v>
      </c>
      <c r="B229" s="111" t="s">
        <v>314</v>
      </c>
      <c r="C229" s="111" t="s">
        <v>314</v>
      </c>
      <c r="D229" s="79" t="s">
        <v>1993</v>
      </c>
      <c r="E229" s="78">
        <v>61.2</v>
      </c>
    </row>
    <row r="230" spans="1:5" ht="15.4" customHeight="1">
      <c r="A230" s="110" t="s">
        <v>1994</v>
      </c>
      <c r="B230" s="111" t="s">
        <v>314</v>
      </c>
      <c r="C230" s="111" t="s">
        <v>314</v>
      </c>
      <c r="D230" s="79" t="s">
        <v>1995</v>
      </c>
      <c r="E230" s="78">
        <v>7164.92</v>
      </c>
    </row>
    <row r="231" spans="1:5" ht="15.4" customHeight="1">
      <c r="A231" s="110" t="s">
        <v>1996</v>
      </c>
      <c r="B231" s="111" t="s">
        <v>314</v>
      </c>
      <c r="C231" s="111" t="s">
        <v>314</v>
      </c>
      <c r="D231" s="79" t="s">
        <v>1997</v>
      </c>
      <c r="E231" s="78">
        <v>7.2</v>
      </c>
    </row>
    <row r="232" spans="1:5" ht="15.4" customHeight="1">
      <c r="A232" s="110" t="s">
        <v>1998</v>
      </c>
      <c r="B232" s="111" t="s">
        <v>314</v>
      </c>
      <c r="C232" s="111" t="s">
        <v>314</v>
      </c>
      <c r="D232" s="79" t="s">
        <v>1999</v>
      </c>
      <c r="E232" s="78">
        <v>7157.72</v>
      </c>
    </row>
    <row r="233" spans="1:5" ht="15.4" customHeight="1">
      <c r="A233" s="110" t="s">
        <v>2000</v>
      </c>
      <c r="B233" s="111" t="s">
        <v>314</v>
      </c>
      <c r="C233" s="111" t="s">
        <v>314</v>
      </c>
      <c r="D233" s="79" t="s">
        <v>2001</v>
      </c>
      <c r="E233" s="78">
        <v>824.12</v>
      </c>
    </row>
    <row r="234" spans="1:5" ht="15.4" customHeight="1">
      <c r="A234" s="110" t="s">
        <v>2002</v>
      </c>
      <c r="B234" s="111" t="s">
        <v>314</v>
      </c>
      <c r="C234" s="111" t="s">
        <v>314</v>
      </c>
      <c r="D234" s="79" t="s">
        <v>1609</v>
      </c>
      <c r="E234" s="78">
        <v>315.18</v>
      </c>
    </row>
    <row r="235" spans="1:5" ht="15.4" customHeight="1">
      <c r="A235" s="110" t="s">
        <v>2003</v>
      </c>
      <c r="B235" s="111" t="s">
        <v>314</v>
      </c>
      <c r="C235" s="111" t="s">
        <v>314</v>
      </c>
      <c r="D235" s="79" t="s">
        <v>2004</v>
      </c>
      <c r="E235" s="78">
        <v>33.58</v>
      </c>
    </row>
    <row r="236" spans="1:5" ht="15.4" customHeight="1">
      <c r="A236" s="110" t="s">
        <v>2005</v>
      </c>
      <c r="B236" s="111" t="s">
        <v>314</v>
      </c>
      <c r="C236" s="111" t="s">
        <v>314</v>
      </c>
      <c r="D236" s="79" t="s">
        <v>1637</v>
      </c>
      <c r="E236" s="78">
        <v>133.94</v>
      </c>
    </row>
    <row r="237" spans="1:5" ht="15.4" customHeight="1">
      <c r="A237" s="110" t="s">
        <v>2006</v>
      </c>
      <c r="B237" s="111" t="s">
        <v>314</v>
      </c>
      <c r="C237" s="111" t="s">
        <v>314</v>
      </c>
      <c r="D237" s="79" t="s">
        <v>2007</v>
      </c>
      <c r="E237" s="78">
        <v>341.43</v>
      </c>
    </row>
    <row r="238" spans="1:5" ht="15.4" customHeight="1">
      <c r="A238" s="110" t="s">
        <v>2008</v>
      </c>
      <c r="B238" s="111" t="s">
        <v>314</v>
      </c>
      <c r="C238" s="111" t="s">
        <v>314</v>
      </c>
      <c r="D238" s="79" t="s">
        <v>2009</v>
      </c>
      <c r="E238" s="78">
        <v>1848.48</v>
      </c>
    </row>
    <row r="239" spans="1:5" ht="15.4" customHeight="1">
      <c r="A239" s="110" t="s">
        <v>2010</v>
      </c>
      <c r="B239" s="111" t="s">
        <v>314</v>
      </c>
      <c r="C239" s="111" t="s">
        <v>314</v>
      </c>
      <c r="D239" s="79" t="s">
        <v>2011</v>
      </c>
      <c r="E239" s="78">
        <v>1848.48</v>
      </c>
    </row>
    <row r="240" spans="1:5" ht="15.4" customHeight="1">
      <c r="A240" s="110" t="s">
        <v>2012</v>
      </c>
      <c r="B240" s="111" t="s">
        <v>314</v>
      </c>
      <c r="C240" s="111" t="s">
        <v>314</v>
      </c>
      <c r="D240" s="79" t="s">
        <v>821</v>
      </c>
      <c r="E240" s="78">
        <v>13784.96</v>
      </c>
    </row>
    <row r="241" spans="1:5" ht="15.4" customHeight="1">
      <c r="A241" s="110" t="s">
        <v>2013</v>
      </c>
      <c r="B241" s="111" t="s">
        <v>314</v>
      </c>
      <c r="C241" s="111" t="s">
        <v>314</v>
      </c>
      <c r="D241" s="79" t="s">
        <v>2014</v>
      </c>
      <c r="E241" s="78">
        <v>1276.26</v>
      </c>
    </row>
    <row r="242" spans="1:5" ht="15.4" customHeight="1">
      <c r="A242" s="110" t="s">
        <v>2015</v>
      </c>
      <c r="B242" s="111" t="s">
        <v>314</v>
      </c>
      <c r="C242" s="111" t="s">
        <v>314</v>
      </c>
      <c r="D242" s="79" t="s">
        <v>1609</v>
      </c>
      <c r="E242" s="78">
        <v>316.55</v>
      </c>
    </row>
    <row r="243" spans="1:5" ht="15.4" customHeight="1">
      <c r="A243" s="110" t="s">
        <v>2016</v>
      </c>
      <c r="B243" s="111" t="s">
        <v>314</v>
      </c>
      <c r="C243" s="111" t="s">
        <v>314</v>
      </c>
      <c r="D243" s="79" t="s">
        <v>1629</v>
      </c>
      <c r="E243" s="78">
        <v>1.45</v>
      </c>
    </row>
    <row r="244" spans="1:5" ht="15.4" customHeight="1">
      <c r="A244" s="110" t="s">
        <v>2017</v>
      </c>
      <c r="B244" s="111" t="s">
        <v>314</v>
      </c>
      <c r="C244" s="111" t="s">
        <v>314</v>
      </c>
      <c r="D244" s="79" t="s">
        <v>1631</v>
      </c>
      <c r="E244" s="78">
        <v>521.13</v>
      </c>
    </row>
    <row r="245" spans="1:5" ht="15.4" customHeight="1">
      <c r="A245" s="110" t="s">
        <v>2018</v>
      </c>
      <c r="B245" s="111" t="s">
        <v>314</v>
      </c>
      <c r="C245" s="111" t="s">
        <v>314</v>
      </c>
      <c r="D245" s="79" t="s">
        <v>2019</v>
      </c>
      <c r="E245" s="78">
        <v>437.13</v>
      </c>
    </row>
    <row r="246" spans="1:5" ht="15.4" customHeight="1">
      <c r="A246" s="110" t="s">
        <v>2020</v>
      </c>
      <c r="B246" s="111" t="s">
        <v>314</v>
      </c>
      <c r="C246" s="111" t="s">
        <v>314</v>
      </c>
      <c r="D246" s="79" t="s">
        <v>2021</v>
      </c>
      <c r="E246" s="78">
        <v>361.74</v>
      </c>
    </row>
    <row r="247" spans="1:5" ht="15.4" customHeight="1">
      <c r="A247" s="110" t="s">
        <v>2022</v>
      </c>
      <c r="B247" s="111" t="s">
        <v>314</v>
      </c>
      <c r="C247" s="111" t="s">
        <v>314</v>
      </c>
      <c r="D247" s="79" t="s">
        <v>2023</v>
      </c>
      <c r="E247" s="78">
        <v>200</v>
      </c>
    </row>
    <row r="248" spans="1:5" ht="15.4" customHeight="1">
      <c r="A248" s="110" t="s">
        <v>2024</v>
      </c>
      <c r="B248" s="111" t="s">
        <v>314</v>
      </c>
      <c r="C248" s="111" t="s">
        <v>314</v>
      </c>
      <c r="D248" s="79" t="s">
        <v>2025</v>
      </c>
      <c r="E248" s="78">
        <v>0.56999999999999995</v>
      </c>
    </row>
    <row r="249" spans="1:5" ht="15.4" customHeight="1">
      <c r="A249" s="110" t="s">
        <v>2026</v>
      </c>
      <c r="B249" s="111" t="s">
        <v>314</v>
      </c>
      <c r="C249" s="111" t="s">
        <v>314</v>
      </c>
      <c r="D249" s="79" t="s">
        <v>2027</v>
      </c>
      <c r="E249" s="78">
        <v>1.38</v>
      </c>
    </row>
    <row r="250" spans="1:5" ht="15.4" customHeight="1">
      <c r="A250" s="110" t="s">
        <v>2028</v>
      </c>
      <c r="B250" s="111" t="s">
        <v>314</v>
      </c>
      <c r="C250" s="111" t="s">
        <v>314</v>
      </c>
      <c r="D250" s="79" t="s">
        <v>2029</v>
      </c>
      <c r="E250" s="78">
        <v>159.79</v>
      </c>
    </row>
    <row r="251" spans="1:5" ht="15.4" customHeight="1">
      <c r="A251" s="110" t="s">
        <v>2030</v>
      </c>
      <c r="B251" s="111" t="s">
        <v>314</v>
      </c>
      <c r="C251" s="111" t="s">
        <v>314</v>
      </c>
      <c r="D251" s="79" t="s">
        <v>2031</v>
      </c>
      <c r="E251" s="78">
        <v>1303.75</v>
      </c>
    </row>
    <row r="252" spans="1:5" ht="15.4" customHeight="1">
      <c r="A252" s="110" t="s">
        <v>2032</v>
      </c>
      <c r="B252" s="111" t="s">
        <v>314</v>
      </c>
      <c r="C252" s="111" t="s">
        <v>314</v>
      </c>
      <c r="D252" s="79" t="s">
        <v>2033</v>
      </c>
      <c r="E252" s="78">
        <v>50</v>
      </c>
    </row>
    <row r="253" spans="1:5" ht="15.4" customHeight="1">
      <c r="A253" s="110" t="s">
        <v>2034</v>
      </c>
      <c r="B253" s="111" t="s">
        <v>314</v>
      </c>
      <c r="C253" s="111" t="s">
        <v>314</v>
      </c>
      <c r="D253" s="79" t="s">
        <v>2035</v>
      </c>
      <c r="E253" s="78">
        <v>1253.75</v>
      </c>
    </row>
    <row r="254" spans="1:5" ht="15.4" customHeight="1">
      <c r="A254" s="110" t="s">
        <v>2036</v>
      </c>
      <c r="B254" s="111" t="s">
        <v>314</v>
      </c>
      <c r="C254" s="111" t="s">
        <v>314</v>
      </c>
      <c r="D254" s="79" t="s">
        <v>2037</v>
      </c>
      <c r="E254" s="78">
        <v>4734.1099999999997</v>
      </c>
    </row>
    <row r="255" spans="1:5" ht="15.4" customHeight="1">
      <c r="A255" s="110" t="s">
        <v>2038</v>
      </c>
      <c r="B255" s="111" t="s">
        <v>314</v>
      </c>
      <c r="C255" s="111" t="s">
        <v>314</v>
      </c>
      <c r="D255" s="79" t="s">
        <v>2039</v>
      </c>
      <c r="E255" s="78">
        <v>368.48</v>
      </c>
    </row>
    <row r="256" spans="1:5" ht="15.4" customHeight="1">
      <c r="A256" s="110" t="s">
        <v>2040</v>
      </c>
      <c r="B256" s="111" t="s">
        <v>314</v>
      </c>
      <c r="C256" s="111" t="s">
        <v>314</v>
      </c>
      <c r="D256" s="79" t="s">
        <v>2041</v>
      </c>
      <c r="E256" s="78">
        <v>95.41</v>
      </c>
    </row>
    <row r="257" spans="1:5" ht="15.4" customHeight="1">
      <c r="A257" s="110" t="s">
        <v>2042</v>
      </c>
      <c r="B257" s="111" t="s">
        <v>314</v>
      </c>
      <c r="C257" s="111" t="s">
        <v>314</v>
      </c>
      <c r="D257" s="79" t="s">
        <v>2043</v>
      </c>
      <c r="E257" s="78">
        <v>302.10000000000002</v>
      </c>
    </row>
    <row r="258" spans="1:5" ht="15.4" customHeight="1">
      <c r="A258" s="110" t="s">
        <v>2044</v>
      </c>
      <c r="B258" s="111" t="s">
        <v>314</v>
      </c>
      <c r="C258" s="111" t="s">
        <v>314</v>
      </c>
      <c r="D258" s="79" t="s">
        <v>2045</v>
      </c>
      <c r="E258" s="78">
        <v>750</v>
      </c>
    </row>
    <row r="259" spans="1:5" ht="15.4" customHeight="1">
      <c r="A259" s="110" t="s">
        <v>2046</v>
      </c>
      <c r="B259" s="111" t="s">
        <v>314</v>
      </c>
      <c r="C259" s="111" t="s">
        <v>314</v>
      </c>
      <c r="D259" s="79" t="s">
        <v>2047</v>
      </c>
      <c r="E259" s="78">
        <v>3186.89</v>
      </c>
    </row>
    <row r="260" spans="1:5" ht="15.4" customHeight="1">
      <c r="A260" s="110" t="s">
        <v>2048</v>
      </c>
      <c r="B260" s="111" t="s">
        <v>314</v>
      </c>
      <c r="C260" s="111" t="s">
        <v>314</v>
      </c>
      <c r="D260" s="79" t="s">
        <v>2049</v>
      </c>
      <c r="E260" s="78">
        <v>31.22</v>
      </c>
    </row>
    <row r="261" spans="1:5" ht="15.4" customHeight="1">
      <c r="A261" s="110" t="s">
        <v>2050</v>
      </c>
      <c r="B261" s="111" t="s">
        <v>314</v>
      </c>
      <c r="C261" s="111" t="s">
        <v>314</v>
      </c>
      <c r="D261" s="79" t="s">
        <v>2051</v>
      </c>
      <c r="E261" s="78">
        <v>0</v>
      </c>
    </row>
    <row r="262" spans="1:5" ht="15.4" customHeight="1">
      <c r="A262" s="110" t="s">
        <v>2052</v>
      </c>
      <c r="B262" s="111" t="s">
        <v>314</v>
      </c>
      <c r="C262" s="111" t="s">
        <v>314</v>
      </c>
      <c r="D262" s="79" t="s">
        <v>2053</v>
      </c>
      <c r="E262" s="78">
        <v>2673.28</v>
      </c>
    </row>
    <row r="263" spans="1:5" ht="15.4" customHeight="1">
      <c r="A263" s="110" t="s">
        <v>2054</v>
      </c>
      <c r="B263" s="111" t="s">
        <v>314</v>
      </c>
      <c r="C263" s="111" t="s">
        <v>314</v>
      </c>
      <c r="D263" s="79" t="s">
        <v>2055</v>
      </c>
      <c r="E263" s="78">
        <v>2673.28</v>
      </c>
    </row>
    <row r="264" spans="1:5" ht="15.4" customHeight="1">
      <c r="A264" s="110" t="s">
        <v>2056</v>
      </c>
      <c r="B264" s="111" t="s">
        <v>314</v>
      </c>
      <c r="C264" s="111" t="s">
        <v>314</v>
      </c>
      <c r="D264" s="79" t="s">
        <v>2057</v>
      </c>
      <c r="E264" s="78">
        <v>3131.42</v>
      </c>
    </row>
    <row r="265" spans="1:5" ht="15.4" customHeight="1">
      <c r="A265" s="110" t="s">
        <v>2058</v>
      </c>
      <c r="B265" s="111" t="s">
        <v>314</v>
      </c>
      <c r="C265" s="111" t="s">
        <v>314</v>
      </c>
      <c r="D265" s="79" t="s">
        <v>2059</v>
      </c>
      <c r="E265" s="78">
        <v>574.57000000000005</v>
      </c>
    </row>
    <row r="266" spans="1:5" ht="15.4" customHeight="1">
      <c r="A266" s="110" t="s">
        <v>2060</v>
      </c>
      <c r="B266" s="111" t="s">
        <v>314</v>
      </c>
      <c r="C266" s="111" t="s">
        <v>314</v>
      </c>
      <c r="D266" s="79" t="s">
        <v>2061</v>
      </c>
      <c r="E266" s="78">
        <v>2556.85</v>
      </c>
    </row>
    <row r="267" spans="1:5" ht="15.4" customHeight="1">
      <c r="A267" s="110" t="s">
        <v>2062</v>
      </c>
      <c r="B267" s="111" t="s">
        <v>314</v>
      </c>
      <c r="C267" s="111" t="s">
        <v>314</v>
      </c>
      <c r="D267" s="79" t="s">
        <v>2063</v>
      </c>
      <c r="E267" s="78">
        <v>34.369999999999997</v>
      </c>
    </row>
    <row r="268" spans="1:5" ht="15.4" customHeight="1">
      <c r="A268" s="110" t="s">
        <v>2064</v>
      </c>
      <c r="B268" s="111" t="s">
        <v>314</v>
      </c>
      <c r="C268" s="111" t="s">
        <v>314</v>
      </c>
      <c r="D268" s="79" t="s">
        <v>2065</v>
      </c>
      <c r="E268" s="78">
        <v>34.369999999999997</v>
      </c>
    </row>
    <row r="269" spans="1:5" ht="15.4" customHeight="1">
      <c r="A269" s="110" t="s">
        <v>2066</v>
      </c>
      <c r="B269" s="111" t="s">
        <v>314</v>
      </c>
      <c r="C269" s="111" t="s">
        <v>314</v>
      </c>
      <c r="D269" s="79" t="s">
        <v>2067</v>
      </c>
      <c r="E269" s="78">
        <v>44.51</v>
      </c>
    </row>
    <row r="270" spans="1:5" ht="15.4" customHeight="1">
      <c r="A270" s="110" t="s">
        <v>2068</v>
      </c>
      <c r="B270" s="111" t="s">
        <v>314</v>
      </c>
      <c r="C270" s="111" t="s">
        <v>314</v>
      </c>
      <c r="D270" s="79" t="s">
        <v>2069</v>
      </c>
      <c r="E270" s="78">
        <v>44.51</v>
      </c>
    </row>
    <row r="271" spans="1:5" ht="15.4" customHeight="1">
      <c r="A271" s="110" t="s">
        <v>2070</v>
      </c>
      <c r="B271" s="111" t="s">
        <v>314</v>
      </c>
      <c r="C271" s="111" t="s">
        <v>314</v>
      </c>
      <c r="D271" s="79" t="s">
        <v>2071</v>
      </c>
      <c r="E271" s="78">
        <v>125.53</v>
      </c>
    </row>
    <row r="272" spans="1:5" ht="15.4" customHeight="1">
      <c r="A272" s="110" t="s">
        <v>2072</v>
      </c>
      <c r="B272" s="111" t="s">
        <v>314</v>
      </c>
      <c r="C272" s="111" t="s">
        <v>314</v>
      </c>
      <c r="D272" s="79" t="s">
        <v>1609</v>
      </c>
      <c r="E272" s="78">
        <v>107.06</v>
      </c>
    </row>
    <row r="273" spans="1:5" ht="15.4" customHeight="1">
      <c r="A273" s="110" t="s">
        <v>2073</v>
      </c>
      <c r="B273" s="111" t="s">
        <v>314</v>
      </c>
      <c r="C273" s="111" t="s">
        <v>314</v>
      </c>
      <c r="D273" s="79" t="s">
        <v>2074</v>
      </c>
      <c r="E273" s="78">
        <v>18.46</v>
      </c>
    </row>
    <row r="274" spans="1:5" ht="15.4" customHeight="1">
      <c r="A274" s="110" t="s">
        <v>2075</v>
      </c>
      <c r="B274" s="111" t="s">
        <v>314</v>
      </c>
      <c r="C274" s="111" t="s">
        <v>314</v>
      </c>
      <c r="D274" s="79" t="s">
        <v>2076</v>
      </c>
      <c r="E274" s="78">
        <v>100</v>
      </c>
    </row>
    <row r="275" spans="1:5" ht="15.4" customHeight="1">
      <c r="A275" s="110" t="s">
        <v>2077</v>
      </c>
      <c r="B275" s="111" t="s">
        <v>314</v>
      </c>
      <c r="C275" s="111" t="s">
        <v>314</v>
      </c>
      <c r="D275" s="79" t="s">
        <v>2078</v>
      </c>
      <c r="E275" s="78">
        <v>100</v>
      </c>
    </row>
    <row r="276" spans="1:5" ht="15.4" customHeight="1">
      <c r="A276" s="110" t="s">
        <v>2079</v>
      </c>
      <c r="B276" s="111" t="s">
        <v>314</v>
      </c>
      <c r="C276" s="111" t="s">
        <v>314</v>
      </c>
      <c r="D276" s="79" t="s">
        <v>222</v>
      </c>
      <c r="E276" s="78">
        <v>21451.74</v>
      </c>
    </row>
    <row r="277" spans="1:5" ht="15.4" customHeight="1">
      <c r="A277" s="110" t="s">
        <v>2080</v>
      </c>
      <c r="B277" s="111" t="s">
        <v>314</v>
      </c>
      <c r="C277" s="111" t="s">
        <v>314</v>
      </c>
      <c r="D277" s="79" t="s">
        <v>2081</v>
      </c>
      <c r="E277" s="78">
        <v>821.23</v>
      </c>
    </row>
    <row r="278" spans="1:5" ht="15.4" customHeight="1">
      <c r="A278" s="110" t="s">
        <v>2082</v>
      </c>
      <c r="B278" s="111" t="s">
        <v>314</v>
      </c>
      <c r="C278" s="111" t="s">
        <v>314</v>
      </c>
      <c r="D278" s="79" t="s">
        <v>1609</v>
      </c>
      <c r="E278" s="78">
        <v>166.42</v>
      </c>
    </row>
    <row r="279" spans="1:5" ht="15.4" customHeight="1">
      <c r="A279" s="110" t="s">
        <v>2083</v>
      </c>
      <c r="B279" s="111" t="s">
        <v>314</v>
      </c>
      <c r="C279" s="111" t="s">
        <v>314</v>
      </c>
      <c r="D279" s="79" t="s">
        <v>2084</v>
      </c>
      <c r="E279" s="78">
        <v>654.79999999999995</v>
      </c>
    </row>
    <row r="280" spans="1:5" ht="15.4" customHeight="1">
      <c r="A280" s="110" t="s">
        <v>2085</v>
      </c>
      <c r="B280" s="111" t="s">
        <v>314</v>
      </c>
      <c r="C280" s="111" t="s">
        <v>314</v>
      </c>
      <c r="D280" s="79" t="s">
        <v>2086</v>
      </c>
      <c r="E280" s="78">
        <v>17200</v>
      </c>
    </row>
    <row r="281" spans="1:5" ht="15.4" customHeight="1">
      <c r="A281" s="110" t="s">
        <v>2087</v>
      </c>
      <c r="B281" s="111" t="s">
        <v>314</v>
      </c>
      <c r="C281" s="111" t="s">
        <v>314</v>
      </c>
      <c r="D281" s="79" t="s">
        <v>2088</v>
      </c>
      <c r="E281" s="78">
        <v>0</v>
      </c>
    </row>
    <row r="282" spans="1:5" ht="15.4" customHeight="1">
      <c r="A282" s="110" t="s">
        <v>2089</v>
      </c>
      <c r="B282" s="111" t="s">
        <v>314</v>
      </c>
      <c r="C282" s="111" t="s">
        <v>314</v>
      </c>
      <c r="D282" s="79" t="s">
        <v>2090</v>
      </c>
      <c r="E282" s="78">
        <v>17200</v>
      </c>
    </row>
    <row r="283" spans="1:5" ht="15.4" customHeight="1">
      <c r="A283" s="110" t="s">
        <v>2091</v>
      </c>
      <c r="B283" s="111" t="s">
        <v>314</v>
      </c>
      <c r="C283" s="111" t="s">
        <v>314</v>
      </c>
      <c r="D283" s="79" t="s">
        <v>2092</v>
      </c>
      <c r="E283" s="78">
        <v>1248.96</v>
      </c>
    </row>
    <row r="284" spans="1:5" ht="15.4" customHeight="1">
      <c r="A284" s="110" t="s">
        <v>2093</v>
      </c>
      <c r="B284" s="111" t="s">
        <v>314</v>
      </c>
      <c r="C284" s="111" t="s">
        <v>314</v>
      </c>
      <c r="D284" s="79" t="s">
        <v>2094</v>
      </c>
      <c r="E284" s="78">
        <v>50.04</v>
      </c>
    </row>
    <row r="285" spans="1:5" ht="15.4" customHeight="1">
      <c r="A285" s="110" t="s">
        <v>2095</v>
      </c>
      <c r="B285" s="111" t="s">
        <v>314</v>
      </c>
      <c r="C285" s="111" t="s">
        <v>314</v>
      </c>
      <c r="D285" s="79" t="s">
        <v>2096</v>
      </c>
      <c r="E285" s="78">
        <v>1198.92</v>
      </c>
    </row>
    <row r="286" spans="1:5" ht="15.4" customHeight="1">
      <c r="A286" s="110" t="s">
        <v>2097</v>
      </c>
      <c r="B286" s="111" t="s">
        <v>314</v>
      </c>
      <c r="C286" s="111" t="s">
        <v>314</v>
      </c>
      <c r="D286" s="79" t="s">
        <v>2098</v>
      </c>
      <c r="E286" s="78">
        <v>344</v>
      </c>
    </row>
    <row r="287" spans="1:5" ht="15.4" customHeight="1">
      <c r="A287" s="110" t="s">
        <v>2099</v>
      </c>
      <c r="B287" s="111" t="s">
        <v>314</v>
      </c>
      <c r="C287" s="111" t="s">
        <v>314</v>
      </c>
      <c r="D287" s="79" t="s">
        <v>2100</v>
      </c>
      <c r="E287" s="78">
        <v>344</v>
      </c>
    </row>
    <row r="288" spans="1:5" ht="15.4" customHeight="1">
      <c r="A288" s="110" t="s">
        <v>2101</v>
      </c>
      <c r="B288" s="111" t="s">
        <v>314</v>
      </c>
      <c r="C288" s="111" t="s">
        <v>314</v>
      </c>
      <c r="D288" s="79" t="s">
        <v>2102</v>
      </c>
      <c r="E288" s="78">
        <v>2.48</v>
      </c>
    </row>
    <row r="289" spans="1:5" ht="15.4" customHeight="1">
      <c r="A289" s="110" t="s">
        <v>2103</v>
      </c>
      <c r="B289" s="111" t="s">
        <v>314</v>
      </c>
      <c r="C289" s="111" t="s">
        <v>314</v>
      </c>
      <c r="D289" s="79" t="s">
        <v>2104</v>
      </c>
      <c r="E289" s="78">
        <v>1.24</v>
      </c>
    </row>
    <row r="290" spans="1:5" ht="15.4" customHeight="1">
      <c r="A290" s="110" t="s">
        <v>2105</v>
      </c>
      <c r="B290" s="111" t="s">
        <v>314</v>
      </c>
      <c r="C290" s="111" t="s">
        <v>314</v>
      </c>
      <c r="D290" s="79" t="s">
        <v>2106</v>
      </c>
      <c r="E290" s="78">
        <v>1.24</v>
      </c>
    </row>
    <row r="291" spans="1:5" ht="15.4" customHeight="1">
      <c r="A291" s="110" t="s">
        <v>2107</v>
      </c>
      <c r="B291" s="111" t="s">
        <v>314</v>
      </c>
      <c r="C291" s="111" t="s">
        <v>314</v>
      </c>
      <c r="D291" s="79" t="s">
        <v>2108</v>
      </c>
      <c r="E291" s="78">
        <v>234</v>
      </c>
    </row>
    <row r="292" spans="1:5" ht="15.4" customHeight="1">
      <c r="A292" s="110" t="s">
        <v>2109</v>
      </c>
      <c r="B292" s="111" t="s">
        <v>314</v>
      </c>
      <c r="C292" s="111" t="s">
        <v>314</v>
      </c>
      <c r="D292" s="79" t="s">
        <v>2110</v>
      </c>
      <c r="E292" s="78">
        <v>234</v>
      </c>
    </row>
    <row r="293" spans="1:5" ht="15.4" customHeight="1">
      <c r="A293" s="110" t="s">
        <v>2111</v>
      </c>
      <c r="B293" s="111" t="s">
        <v>314</v>
      </c>
      <c r="C293" s="111" t="s">
        <v>314</v>
      </c>
      <c r="D293" s="79" t="s">
        <v>2112</v>
      </c>
      <c r="E293" s="78">
        <v>1601.07</v>
      </c>
    </row>
    <row r="294" spans="1:5" ht="15.4" customHeight="1">
      <c r="A294" s="110" t="s">
        <v>2113</v>
      </c>
      <c r="B294" s="111" t="s">
        <v>314</v>
      </c>
      <c r="C294" s="111" t="s">
        <v>314</v>
      </c>
      <c r="D294" s="79" t="s">
        <v>2114</v>
      </c>
      <c r="E294" s="78">
        <v>1601.07</v>
      </c>
    </row>
    <row r="295" spans="1:5" ht="15.4" customHeight="1">
      <c r="A295" s="110" t="s">
        <v>2115</v>
      </c>
      <c r="B295" s="111" t="s">
        <v>314</v>
      </c>
      <c r="C295" s="111" t="s">
        <v>314</v>
      </c>
      <c r="D295" s="79" t="s">
        <v>223</v>
      </c>
      <c r="E295" s="78">
        <v>8529.65</v>
      </c>
    </row>
    <row r="296" spans="1:5" ht="15.4" customHeight="1">
      <c r="A296" s="110" t="s">
        <v>2116</v>
      </c>
      <c r="B296" s="111" t="s">
        <v>314</v>
      </c>
      <c r="C296" s="111" t="s">
        <v>314</v>
      </c>
      <c r="D296" s="79" t="s">
        <v>2117</v>
      </c>
      <c r="E296" s="78">
        <v>4680.71</v>
      </c>
    </row>
    <row r="297" spans="1:5" ht="15.4" customHeight="1">
      <c r="A297" s="110" t="s">
        <v>2118</v>
      </c>
      <c r="B297" s="111" t="s">
        <v>314</v>
      </c>
      <c r="C297" s="111" t="s">
        <v>314</v>
      </c>
      <c r="D297" s="79" t="s">
        <v>1609</v>
      </c>
      <c r="E297" s="78">
        <v>291.66000000000003</v>
      </c>
    </row>
    <row r="298" spans="1:5" ht="15.4" customHeight="1">
      <c r="A298" s="110" t="s">
        <v>2119</v>
      </c>
      <c r="B298" s="111" t="s">
        <v>314</v>
      </c>
      <c r="C298" s="111" t="s">
        <v>314</v>
      </c>
      <c r="D298" s="79" t="s">
        <v>1629</v>
      </c>
      <c r="E298" s="78">
        <v>18.88</v>
      </c>
    </row>
    <row r="299" spans="1:5" ht="15.4" customHeight="1">
      <c r="A299" s="110" t="s">
        <v>2120</v>
      </c>
      <c r="B299" s="111" t="s">
        <v>314</v>
      </c>
      <c r="C299" s="111" t="s">
        <v>314</v>
      </c>
      <c r="D299" s="79" t="s">
        <v>1631</v>
      </c>
      <c r="E299" s="78">
        <v>4295.49</v>
      </c>
    </row>
    <row r="300" spans="1:5" ht="15.4" customHeight="1">
      <c r="A300" s="110" t="s">
        <v>2121</v>
      </c>
      <c r="B300" s="111" t="s">
        <v>314</v>
      </c>
      <c r="C300" s="111" t="s">
        <v>314</v>
      </c>
      <c r="D300" s="79" t="s">
        <v>2122</v>
      </c>
      <c r="E300" s="78">
        <v>49.58</v>
      </c>
    </row>
    <row r="301" spans="1:5" ht="15.4" customHeight="1">
      <c r="A301" s="110" t="s">
        <v>2123</v>
      </c>
      <c r="B301" s="111" t="s">
        <v>314</v>
      </c>
      <c r="C301" s="111" t="s">
        <v>314</v>
      </c>
      <c r="D301" s="79" t="s">
        <v>2124</v>
      </c>
      <c r="E301" s="78">
        <v>0</v>
      </c>
    </row>
    <row r="302" spans="1:5" ht="15.4" customHeight="1">
      <c r="A302" s="110" t="s">
        <v>2125</v>
      </c>
      <c r="B302" s="111" t="s">
        <v>314</v>
      </c>
      <c r="C302" s="111" t="s">
        <v>314</v>
      </c>
      <c r="D302" s="79" t="s">
        <v>2126</v>
      </c>
      <c r="E302" s="78">
        <v>25.1</v>
      </c>
    </row>
    <row r="303" spans="1:5" ht="15.4" customHeight="1">
      <c r="A303" s="110" t="s">
        <v>2127</v>
      </c>
      <c r="B303" s="111" t="s">
        <v>314</v>
      </c>
      <c r="C303" s="111" t="s">
        <v>314</v>
      </c>
      <c r="D303" s="79" t="s">
        <v>2128</v>
      </c>
      <c r="E303" s="78">
        <v>0</v>
      </c>
    </row>
    <row r="304" spans="1:5" ht="15.4" customHeight="1">
      <c r="A304" s="110" t="s">
        <v>2129</v>
      </c>
      <c r="B304" s="111" t="s">
        <v>314</v>
      </c>
      <c r="C304" s="111" t="s">
        <v>314</v>
      </c>
      <c r="D304" s="79" t="s">
        <v>2130</v>
      </c>
      <c r="E304" s="78">
        <v>0</v>
      </c>
    </row>
    <row r="305" spans="1:5" ht="15.4" customHeight="1">
      <c r="A305" s="110" t="s">
        <v>2131</v>
      </c>
      <c r="B305" s="111" t="s">
        <v>314</v>
      </c>
      <c r="C305" s="111" t="s">
        <v>314</v>
      </c>
      <c r="D305" s="79" t="s">
        <v>2132</v>
      </c>
      <c r="E305" s="78">
        <v>3252.03</v>
      </c>
    </row>
    <row r="306" spans="1:5" ht="15.4" customHeight="1">
      <c r="A306" s="110" t="s">
        <v>2133</v>
      </c>
      <c r="B306" s="111" t="s">
        <v>314</v>
      </c>
      <c r="C306" s="111" t="s">
        <v>314</v>
      </c>
      <c r="D306" s="79" t="s">
        <v>2134</v>
      </c>
      <c r="E306" s="78">
        <v>3252.03</v>
      </c>
    </row>
    <row r="307" spans="1:5" ht="15.4" customHeight="1">
      <c r="A307" s="110" t="s">
        <v>2135</v>
      </c>
      <c r="B307" s="111" t="s">
        <v>314</v>
      </c>
      <c r="C307" s="111" t="s">
        <v>314</v>
      </c>
      <c r="D307" s="79" t="s">
        <v>2136</v>
      </c>
      <c r="E307" s="78">
        <v>291.11</v>
      </c>
    </row>
    <row r="308" spans="1:5" ht="15.4" customHeight="1">
      <c r="A308" s="110" t="s">
        <v>2137</v>
      </c>
      <c r="B308" s="111" t="s">
        <v>314</v>
      </c>
      <c r="C308" s="111" t="s">
        <v>314</v>
      </c>
      <c r="D308" s="79" t="s">
        <v>2138</v>
      </c>
      <c r="E308" s="78">
        <v>291.11</v>
      </c>
    </row>
    <row r="309" spans="1:5" ht="15.4" customHeight="1">
      <c r="A309" s="110" t="s">
        <v>2139</v>
      </c>
      <c r="B309" s="111" t="s">
        <v>314</v>
      </c>
      <c r="C309" s="111" t="s">
        <v>314</v>
      </c>
      <c r="D309" s="79" t="s">
        <v>2140</v>
      </c>
      <c r="E309" s="78">
        <v>305.8</v>
      </c>
    </row>
    <row r="310" spans="1:5" ht="15.4" customHeight="1">
      <c r="A310" s="110" t="s">
        <v>2141</v>
      </c>
      <c r="B310" s="111" t="s">
        <v>314</v>
      </c>
      <c r="C310" s="111" t="s">
        <v>314</v>
      </c>
      <c r="D310" s="79" t="s">
        <v>2142</v>
      </c>
      <c r="E310" s="78">
        <v>305.8</v>
      </c>
    </row>
    <row r="311" spans="1:5" ht="15.4" customHeight="1">
      <c r="A311" s="110" t="s">
        <v>2143</v>
      </c>
      <c r="B311" s="111" t="s">
        <v>314</v>
      </c>
      <c r="C311" s="111" t="s">
        <v>314</v>
      </c>
      <c r="D311" s="79" t="s">
        <v>224</v>
      </c>
      <c r="E311" s="78">
        <v>47168.57</v>
      </c>
    </row>
    <row r="312" spans="1:5" ht="15.4" customHeight="1">
      <c r="A312" s="110" t="s">
        <v>2144</v>
      </c>
      <c r="B312" s="111" t="s">
        <v>314</v>
      </c>
      <c r="C312" s="111" t="s">
        <v>314</v>
      </c>
      <c r="D312" s="79" t="s">
        <v>2145</v>
      </c>
      <c r="E312" s="78">
        <v>21928.11</v>
      </c>
    </row>
    <row r="313" spans="1:5" ht="15.4" customHeight="1">
      <c r="A313" s="110" t="s">
        <v>2146</v>
      </c>
      <c r="B313" s="111" t="s">
        <v>314</v>
      </c>
      <c r="C313" s="111" t="s">
        <v>314</v>
      </c>
      <c r="D313" s="79" t="s">
        <v>1609</v>
      </c>
      <c r="E313" s="78">
        <v>272.17</v>
      </c>
    </row>
    <row r="314" spans="1:5" ht="15.4" customHeight="1">
      <c r="A314" s="110" t="s">
        <v>2147</v>
      </c>
      <c r="B314" s="111" t="s">
        <v>314</v>
      </c>
      <c r="C314" s="111" t="s">
        <v>314</v>
      </c>
      <c r="D314" s="79" t="s">
        <v>1629</v>
      </c>
      <c r="E314" s="78">
        <v>19</v>
      </c>
    </row>
    <row r="315" spans="1:5" ht="15.4" customHeight="1">
      <c r="A315" s="110" t="s">
        <v>2148</v>
      </c>
      <c r="B315" s="111" t="s">
        <v>314</v>
      </c>
      <c r="C315" s="111" t="s">
        <v>314</v>
      </c>
      <c r="D315" s="79" t="s">
        <v>1637</v>
      </c>
      <c r="E315" s="78">
        <v>1778.05</v>
      </c>
    </row>
    <row r="316" spans="1:5" ht="15.4" customHeight="1">
      <c r="A316" s="110" t="s">
        <v>2149</v>
      </c>
      <c r="B316" s="111" t="s">
        <v>314</v>
      </c>
      <c r="C316" s="111" t="s">
        <v>314</v>
      </c>
      <c r="D316" s="79" t="s">
        <v>2150</v>
      </c>
      <c r="E316" s="78">
        <v>273.39999999999998</v>
      </c>
    </row>
    <row r="317" spans="1:5" ht="15.4" customHeight="1">
      <c r="A317" s="110" t="s">
        <v>2151</v>
      </c>
      <c r="B317" s="111" t="s">
        <v>314</v>
      </c>
      <c r="C317" s="111" t="s">
        <v>314</v>
      </c>
      <c r="D317" s="79" t="s">
        <v>2152</v>
      </c>
      <c r="E317" s="78">
        <v>336.9</v>
      </c>
    </row>
    <row r="318" spans="1:5" ht="15.4" customHeight="1">
      <c r="A318" s="110" t="s">
        <v>2153</v>
      </c>
      <c r="B318" s="111" t="s">
        <v>314</v>
      </c>
      <c r="C318" s="111" t="s">
        <v>314</v>
      </c>
      <c r="D318" s="79" t="s">
        <v>2154</v>
      </c>
      <c r="E318" s="78">
        <v>41.08</v>
      </c>
    </row>
    <row r="319" spans="1:5" ht="15.4" customHeight="1">
      <c r="A319" s="110" t="s">
        <v>2155</v>
      </c>
      <c r="B319" s="111" t="s">
        <v>314</v>
      </c>
      <c r="C319" s="111" t="s">
        <v>314</v>
      </c>
      <c r="D319" s="79" t="s">
        <v>2156</v>
      </c>
      <c r="E319" s="78">
        <v>121.44</v>
      </c>
    </row>
    <row r="320" spans="1:5" ht="15.4" customHeight="1">
      <c r="A320" s="110" t="s">
        <v>2157</v>
      </c>
      <c r="B320" s="111" t="s">
        <v>314</v>
      </c>
      <c r="C320" s="111" t="s">
        <v>314</v>
      </c>
      <c r="D320" s="79" t="s">
        <v>2158</v>
      </c>
      <c r="E320" s="78">
        <v>10391.61</v>
      </c>
    </row>
    <row r="321" spans="1:5" ht="15.4" customHeight="1">
      <c r="A321" s="110" t="s">
        <v>2159</v>
      </c>
      <c r="B321" s="111" t="s">
        <v>314</v>
      </c>
      <c r="C321" s="111" t="s">
        <v>314</v>
      </c>
      <c r="D321" s="79" t="s">
        <v>2160</v>
      </c>
      <c r="E321" s="78">
        <v>2000</v>
      </c>
    </row>
    <row r="322" spans="1:5" ht="15.4" customHeight="1">
      <c r="A322" s="110" t="s">
        <v>2161</v>
      </c>
      <c r="B322" s="111" t="s">
        <v>314</v>
      </c>
      <c r="C322" s="111" t="s">
        <v>314</v>
      </c>
      <c r="D322" s="79" t="s">
        <v>2162</v>
      </c>
      <c r="E322" s="78">
        <v>242.47</v>
      </c>
    </row>
    <row r="323" spans="1:5" ht="15.4" customHeight="1">
      <c r="A323" s="110" t="s">
        <v>2163</v>
      </c>
      <c r="B323" s="111" t="s">
        <v>314</v>
      </c>
      <c r="C323" s="111" t="s">
        <v>314</v>
      </c>
      <c r="D323" s="79" t="s">
        <v>2164</v>
      </c>
      <c r="E323" s="78">
        <v>790.8</v>
      </c>
    </row>
    <row r="324" spans="1:5" ht="15.4" customHeight="1">
      <c r="A324" s="110" t="s">
        <v>2165</v>
      </c>
      <c r="B324" s="111" t="s">
        <v>314</v>
      </c>
      <c r="C324" s="111" t="s">
        <v>314</v>
      </c>
      <c r="D324" s="79" t="s">
        <v>2166</v>
      </c>
      <c r="E324" s="78">
        <v>4828.93</v>
      </c>
    </row>
    <row r="325" spans="1:5" ht="15.4" customHeight="1">
      <c r="A325" s="110" t="s">
        <v>2167</v>
      </c>
      <c r="B325" s="111" t="s">
        <v>314</v>
      </c>
      <c r="C325" s="111" t="s">
        <v>314</v>
      </c>
      <c r="D325" s="79" t="s">
        <v>2168</v>
      </c>
      <c r="E325" s="78">
        <v>832.26</v>
      </c>
    </row>
    <row r="326" spans="1:5" ht="15.4" customHeight="1">
      <c r="A326" s="110" t="s">
        <v>2169</v>
      </c>
      <c r="B326" s="111" t="s">
        <v>314</v>
      </c>
      <c r="C326" s="111" t="s">
        <v>314</v>
      </c>
      <c r="D326" s="79" t="s">
        <v>2170</v>
      </c>
      <c r="E326" s="78">
        <v>838.13</v>
      </c>
    </row>
    <row r="327" spans="1:5" ht="15.4" customHeight="1">
      <c r="A327" s="110" t="s">
        <v>2171</v>
      </c>
      <c r="B327" s="111" t="s">
        <v>314</v>
      </c>
      <c r="C327" s="111" t="s">
        <v>314</v>
      </c>
      <c r="D327" s="79" t="s">
        <v>1609</v>
      </c>
      <c r="E327" s="78">
        <v>0</v>
      </c>
    </row>
    <row r="328" spans="1:5" ht="15.4" customHeight="1">
      <c r="A328" s="110" t="s">
        <v>2172</v>
      </c>
      <c r="B328" s="111" t="s">
        <v>314</v>
      </c>
      <c r="C328" s="111" t="s">
        <v>314</v>
      </c>
      <c r="D328" s="79" t="s">
        <v>2173</v>
      </c>
      <c r="E328" s="78">
        <v>491.49</v>
      </c>
    </row>
    <row r="329" spans="1:5" ht="15.4" customHeight="1">
      <c r="A329" s="110" t="s">
        <v>2174</v>
      </c>
      <c r="B329" s="111" t="s">
        <v>314</v>
      </c>
      <c r="C329" s="111" t="s">
        <v>314</v>
      </c>
      <c r="D329" s="79" t="s">
        <v>2175</v>
      </c>
      <c r="E329" s="78">
        <v>19.559999999999999</v>
      </c>
    </row>
    <row r="330" spans="1:5" ht="15.4" customHeight="1">
      <c r="A330" s="110" t="s">
        <v>2176</v>
      </c>
      <c r="B330" s="111" t="s">
        <v>314</v>
      </c>
      <c r="C330" s="111" t="s">
        <v>314</v>
      </c>
      <c r="D330" s="79" t="s">
        <v>2177</v>
      </c>
      <c r="E330" s="78">
        <v>7.8</v>
      </c>
    </row>
    <row r="331" spans="1:5" ht="15.4" customHeight="1">
      <c r="A331" s="110" t="s">
        <v>2178</v>
      </c>
      <c r="B331" s="111" t="s">
        <v>314</v>
      </c>
      <c r="C331" s="111" t="s">
        <v>314</v>
      </c>
      <c r="D331" s="79" t="s">
        <v>2179</v>
      </c>
      <c r="E331" s="78">
        <v>28.6</v>
      </c>
    </row>
    <row r="332" spans="1:5" ht="15.4" customHeight="1">
      <c r="A332" s="110" t="s">
        <v>2180</v>
      </c>
      <c r="B332" s="111" t="s">
        <v>314</v>
      </c>
      <c r="C332" s="111" t="s">
        <v>314</v>
      </c>
      <c r="D332" s="79" t="s">
        <v>2181</v>
      </c>
      <c r="E332" s="78">
        <v>42.93</v>
      </c>
    </row>
    <row r="333" spans="1:5" ht="15.4" customHeight="1">
      <c r="A333" s="110" t="s">
        <v>2182</v>
      </c>
      <c r="B333" s="111" t="s">
        <v>314</v>
      </c>
      <c r="C333" s="111" t="s">
        <v>314</v>
      </c>
      <c r="D333" s="79" t="s">
        <v>2183</v>
      </c>
      <c r="E333" s="78">
        <v>63.97</v>
      </c>
    </row>
    <row r="334" spans="1:5" ht="15.4" customHeight="1">
      <c r="A334" s="110" t="s">
        <v>2184</v>
      </c>
      <c r="B334" s="111" t="s">
        <v>314</v>
      </c>
      <c r="C334" s="111" t="s">
        <v>314</v>
      </c>
      <c r="D334" s="79" t="s">
        <v>2185</v>
      </c>
      <c r="E334" s="78">
        <v>183.79</v>
      </c>
    </row>
    <row r="335" spans="1:5" ht="15.4" customHeight="1">
      <c r="A335" s="110" t="s">
        <v>2186</v>
      </c>
      <c r="B335" s="111" t="s">
        <v>314</v>
      </c>
      <c r="C335" s="111" t="s">
        <v>314</v>
      </c>
      <c r="D335" s="79" t="s">
        <v>2187</v>
      </c>
      <c r="E335" s="78">
        <v>9966.56</v>
      </c>
    </row>
    <row r="336" spans="1:5" ht="15.4" customHeight="1">
      <c r="A336" s="110" t="s">
        <v>2188</v>
      </c>
      <c r="B336" s="111" t="s">
        <v>314</v>
      </c>
      <c r="C336" s="111" t="s">
        <v>314</v>
      </c>
      <c r="D336" s="79" t="s">
        <v>1609</v>
      </c>
      <c r="E336" s="78">
        <v>258.81</v>
      </c>
    </row>
    <row r="337" spans="1:5" ht="15.4" customHeight="1">
      <c r="A337" s="110" t="s">
        <v>2189</v>
      </c>
      <c r="B337" s="111" t="s">
        <v>314</v>
      </c>
      <c r="C337" s="111" t="s">
        <v>314</v>
      </c>
      <c r="D337" s="79" t="s">
        <v>1629</v>
      </c>
      <c r="E337" s="78">
        <v>11.74</v>
      </c>
    </row>
    <row r="338" spans="1:5" ht="15.4" customHeight="1">
      <c r="A338" s="110" t="s">
        <v>2190</v>
      </c>
      <c r="B338" s="111" t="s">
        <v>314</v>
      </c>
      <c r="C338" s="111" t="s">
        <v>314</v>
      </c>
      <c r="D338" s="79" t="s">
        <v>1631</v>
      </c>
      <c r="E338" s="78">
        <v>75.19</v>
      </c>
    </row>
    <row r="339" spans="1:5" ht="15.4" customHeight="1">
      <c r="A339" s="110" t="s">
        <v>2191</v>
      </c>
      <c r="B339" s="111" t="s">
        <v>314</v>
      </c>
      <c r="C339" s="111" t="s">
        <v>314</v>
      </c>
      <c r="D339" s="79" t="s">
        <v>2192</v>
      </c>
      <c r="E339" s="78">
        <v>813.28</v>
      </c>
    </row>
    <row r="340" spans="1:5" ht="15.4" customHeight="1">
      <c r="A340" s="110" t="s">
        <v>2193</v>
      </c>
      <c r="B340" s="111" t="s">
        <v>314</v>
      </c>
      <c r="C340" s="111" t="s">
        <v>314</v>
      </c>
      <c r="D340" s="79" t="s">
        <v>2194</v>
      </c>
      <c r="E340" s="78">
        <v>0</v>
      </c>
    </row>
    <row r="341" spans="1:5" ht="15.4" customHeight="1">
      <c r="A341" s="110" t="s">
        <v>2195</v>
      </c>
      <c r="B341" s="111" t="s">
        <v>314</v>
      </c>
      <c r="C341" s="111" t="s">
        <v>314</v>
      </c>
      <c r="D341" s="79" t="s">
        <v>2196</v>
      </c>
      <c r="E341" s="78">
        <v>163.03</v>
      </c>
    </row>
    <row r="342" spans="1:5" ht="15.4" customHeight="1">
      <c r="A342" s="110" t="s">
        <v>2197</v>
      </c>
      <c r="B342" s="111" t="s">
        <v>314</v>
      </c>
      <c r="C342" s="111" t="s">
        <v>314</v>
      </c>
      <c r="D342" s="79" t="s">
        <v>2198</v>
      </c>
      <c r="E342" s="78">
        <v>5.39</v>
      </c>
    </row>
    <row r="343" spans="1:5" ht="15.4" customHeight="1">
      <c r="A343" s="110" t="s">
        <v>2199</v>
      </c>
      <c r="B343" s="111" t="s">
        <v>314</v>
      </c>
      <c r="C343" s="111" t="s">
        <v>314</v>
      </c>
      <c r="D343" s="79" t="s">
        <v>2200</v>
      </c>
      <c r="E343" s="78">
        <v>70</v>
      </c>
    </row>
    <row r="344" spans="1:5" ht="15.4" customHeight="1">
      <c r="A344" s="110" t="s">
        <v>2201</v>
      </c>
      <c r="B344" s="111" t="s">
        <v>314</v>
      </c>
      <c r="C344" s="111" t="s">
        <v>314</v>
      </c>
      <c r="D344" s="79" t="s">
        <v>2202</v>
      </c>
      <c r="E344" s="78">
        <v>6676.22</v>
      </c>
    </row>
    <row r="345" spans="1:5" ht="15.4" customHeight="1">
      <c r="A345" s="110" t="s">
        <v>2203</v>
      </c>
      <c r="B345" s="111" t="s">
        <v>314</v>
      </c>
      <c r="C345" s="111" t="s">
        <v>314</v>
      </c>
      <c r="D345" s="79" t="s">
        <v>2204</v>
      </c>
      <c r="E345" s="78">
        <v>1051.73</v>
      </c>
    </row>
    <row r="346" spans="1:5" ht="15.4" customHeight="1">
      <c r="A346" s="110" t="s">
        <v>2205</v>
      </c>
      <c r="B346" s="111" t="s">
        <v>314</v>
      </c>
      <c r="C346" s="111" t="s">
        <v>314</v>
      </c>
      <c r="D346" s="79" t="s">
        <v>2206</v>
      </c>
      <c r="E346" s="78">
        <v>487.52</v>
      </c>
    </row>
    <row r="347" spans="1:5" ht="15.4" customHeight="1">
      <c r="A347" s="110" t="s">
        <v>2207</v>
      </c>
      <c r="B347" s="111" t="s">
        <v>314</v>
      </c>
      <c r="C347" s="111" t="s">
        <v>314</v>
      </c>
      <c r="D347" s="79" t="s">
        <v>2208</v>
      </c>
      <c r="E347" s="78">
        <v>70</v>
      </c>
    </row>
    <row r="348" spans="1:5" ht="15.4" customHeight="1">
      <c r="A348" s="110" t="s">
        <v>2209</v>
      </c>
      <c r="B348" s="111" t="s">
        <v>314</v>
      </c>
      <c r="C348" s="111" t="s">
        <v>314</v>
      </c>
      <c r="D348" s="79" t="s">
        <v>2210</v>
      </c>
      <c r="E348" s="78">
        <v>109.48</v>
      </c>
    </row>
    <row r="349" spans="1:5" ht="15.4" customHeight="1">
      <c r="A349" s="110" t="s">
        <v>2211</v>
      </c>
      <c r="B349" s="111" t="s">
        <v>314</v>
      </c>
      <c r="C349" s="111" t="s">
        <v>314</v>
      </c>
      <c r="D349" s="79" t="s">
        <v>2212</v>
      </c>
      <c r="E349" s="78">
        <v>174.15</v>
      </c>
    </row>
    <row r="350" spans="1:5" ht="15.4" customHeight="1">
      <c r="A350" s="110" t="s">
        <v>2213</v>
      </c>
      <c r="B350" s="111" t="s">
        <v>314</v>
      </c>
      <c r="C350" s="111" t="s">
        <v>314</v>
      </c>
      <c r="D350" s="79" t="s">
        <v>2214</v>
      </c>
      <c r="E350" s="78">
        <v>2762.63</v>
      </c>
    </row>
    <row r="351" spans="1:5" ht="15.4" customHeight="1">
      <c r="A351" s="110" t="s">
        <v>2215</v>
      </c>
      <c r="B351" s="111" t="s">
        <v>314</v>
      </c>
      <c r="C351" s="111" t="s">
        <v>314</v>
      </c>
      <c r="D351" s="79" t="s">
        <v>2216</v>
      </c>
      <c r="E351" s="78">
        <v>26.9</v>
      </c>
    </row>
    <row r="352" spans="1:5" ht="15.4" customHeight="1">
      <c r="A352" s="110" t="s">
        <v>2217</v>
      </c>
      <c r="B352" s="111" t="s">
        <v>314</v>
      </c>
      <c r="C352" s="111" t="s">
        <v>314</v>
      </c>
      <c r="D352" s="79" t="s">
        <v>2218</v>
      </c>
      <c r="E352" s="78">
        <v>204.7</v>
      </c>
    </row>
    <row r="353" spans="1:5" ht="15.4" customHeight="1">
      <c r="A353" s="110" t="s">
        <v>2219</v>
      </c>
      <c r="B353" s="111" t="s">
        <v>314</v>
      </c>
      <c r="C353" s="111" t="s">
        <v>314</v>
      </c>
      <c r="D353" s="79" t="s">
        <v>2220</v>
      </c>
      <c r="E353" s="78">
        <v>2531.0300000000002</v>
      </c>
    </row>
    <row r="354" spans="1:5" ht="15.4" customHeight="1">
      <c r="A354" s="110" t="s">
        <v>2221</v>
      </c>
      <c r="B354" s="111" t="s">
        <v>314</v>
      </c>
      <c r="C354" s="111" t="s">
        <v>314</v>
      </c>
      <c r="D354" s="79" t="s">
        <v>2222</v>
      </c>
      <c r="E354" s="78">
        <v>4350.37</v>
      </c>
    </row>
    <row r="355" spans="1:5" ht="15.4" customHeight="1">
      <c r="A355" s="110" t="s">
        <v>2223</v>
      </c>
      <c r="B355" s="111" t="s">
        <v>314</v>
      </c>
      <c r="C355" s="111" t="s">
        <v>314</v>
      </c>
      <c r="D355" s="79" t="s">
        <v>2224</v>
      </c>
      <c r="E355" s="78">
        <v>2562.41</v>
      </c>
    </row>
    <row r="356" spans="1:5" ht="15.4" customHeight="1">
      <c r="A356" s="110" t="s">
        <v>2225</v>
      </c>
      <c r="B356" s="111" t="s">
        <v>314</v>
      </c>
      <c r="C356" s="111" t="s">
        <v>314</v>
      </c>
      <c r="D356" s="79" t="s">
        <v>2226</v>
      </c>
      <c r="E356" s="78">
        <v>484.48</v>
      </c>
    </row>
    <row r="357" spans="1:5" ht="15.4" customHeight="1">
      <c r="A357" s="110" t="s">
        <v>2227</v>
      </c>
      <c r="B357" s="111" t="s">
        <v>314</v>
      </c>
      <c r="C357" s="111" t="s">
        <v>314</v>
      </c>
      <c r="D357" s="79" t="s">
        <v>2228</v>
      </c>
      <c r="E357" s="78">
        <v>15</v>
      </c>
    </row>
    <row r="358" spans="1:5" ht="15.4" customHeight="1">
      <c r="A358" s="110" t="s">
        <v>2229</v>
      </c>
      <c r="B358" s="111" t="s">
        <v>314</v>
      </c>
      <c r="C358" s="111" t="s">
        <v>314</v>
      </c>
      <c r="D358" s="79" t="s">
        <v>2230</v>
      </c>
      <c r="E358" s="78">
        <v>1231</v>
      </c>
    </row>
    <row r="359" spans="1:5" ht="15.4" customHeight="1">
      <c r="A359" s="110" t="s">
        <v>2231</v>
      </c>
      <c r="B359" s="111" t="s">
        <v>314</v>
      </c>
      <c r="C359" s="111" t="s">
        <v>314</v>
      </c>
      <c r="D359" s="79" t="s">
        <v>2232</v>
      </c>
      <c r="E359" s="78">
        <v>57.48</v>
      </c>
    </row>
    <row r="360" spans="1:5" ht="15.4" customHeight="1">
      <c r="A360" s="110" t="s">
        <v>2233</v>
      </c>
      <c r="B360" s="111" t="s">
        <v>314</v>
      </c>
      <c r="C360" s="111" t="s">
        <v>314</v>
      </c>
      <c r="D360" s="79" t="s">
        <v>2234</v>
      </c>
      <c r="E360" s="78">
        <v>880.68</v>
      </c>
    </row>
    <row r="361" spans="1:5" ht="15.4" customHeight="1">
      <c r="A361" s="110" t="s">
        <v>2235</v>
      </c>
      <c r="B361" s="111" t="s">
        <v>314</v>
      </c>
      <c r="C361" s="111" t="s">
        <v>314</v>
      </c>
      <c r="D361" s="79" t="s">
        <v>2236</v>
      </c>
      <c r="E361" s="78">
        <v>383.98</v>
      </c>
    </row>
    <row r="362" spans="1:5" ht="15.4" customHeight="1">
      <c r="A362" s="110" t="s">
        <v>2237</v>
      </c>
      <c r="B362" s="111" t="s">
        <v>314</v>
      </c>
      <c r="C362" s="111" t="s">
        <v>314</v>
      </c>
      <c r="D362" s="79" t="s">
        <v>2238</v>
      </c>
      <c r="E362" s="78">
        <v>483.92</v>
      </c>
    </row>
    <row r="363" spans="1:5" ht="15.4" customHeight="1">
      <c r="A363" s="110" t="s">
        <v>2239</v>
      </c>
      <c r="B363" s="111" t="s">
        <v>314</v>
      </c>
      <c r="C363" s="111" t="s">
        <v>314</v>
      </c>
      <c r="D363" s="79" t="s">
        <v>2240</v>
      </c>
      <c r="E363" s="78">
        <v>12.78</v>
      </c>
    </row>
    <row r="364" spans="1:5" ht="15.4" customHeight="1">
      <c r="A364" s="110" t="s">
        <v>2241</v>
      </c>
      <c r="B364" s="111" t="s">
        <v>314</v>
      </c>
      <c r="C364" s="111" t="s">
        <v>314</v>
      </c>
      <c r="D364" s="79" t="s">
        <v>2242</v>
      </c>
      <c r="E364" s="78">
        <v>6271.1</v>
      </c>
    </row>
    <row r="365" spans="1:5" ht="15.4" customHeight="1">
      <c r="A365" s="110" t="s">
        <v>2243</v>
      </c>
      <c r="B365" s="111" t="s">
        <v>314</v>
      </c>
      <c r="C365" s="111" t="s">
        <v>314</v>
      </c>
      <c r="D365" s="79" t="s">
        <v>2244</v>
      </c>
      <c r="E365" s="78">
        <v>6271.1</v>
      </c>
    </row>
    <row r="366" spans="1:5" ht="15.4" customHeight="1">
      <c r="A366" s="110" t="s">
        <v>2245</v>
      </c>
      <c r="B366" s="111" t="s">
        <v>314</v>
      </c>
      <c r="C366" s="111" t="s">
        <v>314</v>
      </c>
      <c r="D366" s="79" t="s">
        <v>2246</v>
      </c>
      <c r="E366" s="78">
        <v>171</v>
      </c>
    </row>
    <row r="367" spans="1:5" ht="15.4" customHeight="1">
      <c r="A367" s="110" t="s">
        <v>2247</v>
      </c>
      <c r="B367" s="111" t="s">
        <v>314</v>
      </c>
      <c r="C367" s="111" t="s">
        <v>314</v>
      </c>
      <c r="D367" s="79" t="s">
        <v>2248</v>
      </c>
      <c r="E367" s="78">
        <v>171</v>
      </c>
    </row>
    <row r="368" spans="1:5" ht="15.4" customHeight="1">
      <c r="A368" s="110" t="s">
        <v>2249</v>
      </c>
      <c r="B368" s="111" t="s">
        <v>314</v>
      </c>
      <c r="C368" s="111" t="s">
        <v>314</v>
      </c>
      <c r="D368" s="79" t="s">
        <v>225</v>
      </c>
      <c r="E368" s="78">
        <v>5619.17</v>
      </c>
    </row>
    <row r="369" spans="1:5" ht="15.4" customHeight="1">
      <c r="A369" s="110" t="s">
        <v>2250</v>
      </c>
      <c r="B369" s="111" t="s">
        <v>314</v>
      </c>
      <c r="C369" s="111" t="s">
        <v>314</v>
      </c>
      <c r="D369" s="79" t="s">
        <v>2251</v>
      </c>
      <c r="E369" s="78">
        <v>4959.82</v>
      </c>
    </row>
    <row r="370" spans="1:5" ht="15.4" customHeight="1">
      <c r="A370" s="110" t="s">
        <v>2252</v>
      </c>
      <c r="B370" s="111" t="s">
        <v>314</v>
      </c>
      <c r="C370" s="111" t="s">
        <v>314</v>
      </c>
      <c r="D370" s="79" t="s">
        <v>1609</v>
      </c>
      <c r="E370" s="78">
        <v>244.76</v>
      </c>
    </row>
    <row r="371" spans="1:5" ht="15.4" customHeight="1">
      <c r="A371" s="110" t="s">
        <v>2253</v>
      </c>
      <c r="B371" s="111" t="s">
        <v>314</v>
      </c>
      <c r="C371" s="111" t="s">
        <v>314</v>
      </c>
      <c r="D371" s="79" t="s">
        <v>1629</v>
      </c>
      <c r="E371" s="78">
        <v>103.5</v>
      </c>
    </row>
    <row r="372" spans="1:5" ht="15.4" customHeight="1">
      <c r="A372" s="110" t="s">
        <v>2254</v>
      </c>
      <c r="B372" s="111" t="s">
        <v>314</v>
      </c>
      <c r="C372" s="111" t="s">
        <v>314</v>
      </c>
      <c r="D372" s="79" t="s">
        <v>1631</v>
      </c>
      <c r="E372" s="78">
        <v>1226.43</v>
      </c>
    </row>
    <row r="373" spans="1:5" ht="15.4" customHeight="1">
      <c r="A373" s="110" t="s">
        <v>2255</v>
      </c>
      <c r="B373" s="111" t="s">
        <v>314</v>
      </c>
      <c r="C373" s="111" t="s">
        <v>314</v>
      </c>
      <c r="D373" s="79" t="s">
        <v>2256</v>
      </c>
      <c r="E373" s="78">
        <v>3385.13</v>
      </c>
    </row>
    <row r="374" spans="1:5" ht="15.4" customHeight="1">
      <c r="A374" s="110" t="s">
        <v>2257</v>
      </c>
      <c r="B374" s="111" t="s">
        <v>314</v>
      </c>
      <c r="C374" s="111" t="s">
        <v>314</v>
      </c>
      <c r="D374" s="79" t="s">
        <v>2258</v>
      </c>
      <c r="E374" s="78">
        <v>7.8</v>
      </c>
    </row>
    <row r="375" spans="1:5" ht="15.4" customHeight="1">
      <c r="A375" s="110" t="s">
        <v>2259</v>
      </c>
      <c r="B375" s="111" t="s">
        <v>314</v>
      </c>
      <c r="C375" s="111" t="s">
        <v>314</v>
      </c>
      <c r="D375" s="79" t="s">
        <v>2260</v>
      </c>
      <c r="E375" s="78">
        <v>7.8</v>
      </c>
    </row>
    <row r="376" spans="1:5" ht="15.4" customHeight="1">
      <c r="A376" s="110" t="s">
        <v>2261</v>
      </c>
      <c r="B376" s="111" t="s">
        <v>314</v>
      </c>
      <c r="C376" s="111" t="s">
        <v>314</v>
      </c>
      <c r="D376" s="79" t="s">
        <v>2262</v>
      </c>
      <c r="E376" s="78">
        <v>484.2</v>
      </c>
    </row>
    <row r="377" spans="1:5" ht="15.4" customHeight="1">
      <c r="A377" s="110" t="s">
        <v>2263</v>
      </c>
      <c r="B377" s="111" t="s">
        <v>314</v>
      </c>
      <c r="C377" s="111" t="s">
        <v>314</v>
      </c>
      <c r="D377" s="79" t="s">
        <v>2264</v>
      </c>
      <c r="E377" s="78">
        <v>484.2</v>
      </c>
    </row>
    <row r="378" spans="1:5" ht="15.4" customHeight="1">
      <c r="A378" s="110" t="s">
        <v>2265</v>
      </c>
      <c r="B378" s="111" t="s">
        <v>314</v>
      </c>
      <c r="C378" s="111" t="s">
        <v>314</v>
      </c>
      <c r="D378" s="79" t="s">
        <v>2266</v>
      </c>
      <c r="E378" s="78">
        <v>167.34</v>
      </c>
    </row>
    <row r="379" spans="1:5" ht="15.4" customHeight="1">
      <c r="A379" s="110" t="s">
        <v>2267</v>
      </c>
      <c r="B379" s="111" t="s">
        <v>314</v>
      </c>
      <c r="C379" s="111" t="s">
        <v>314</v>
      </c>
      <c r="D379" s="79" t="s">
        <v>2268</v>
      </c>
      <c r="E379" s="78">
        <v>167.34</v>
      </c>
    </row>
    <row r="380" spans="1:5" ht="15.4" customHeight="1">
      <c r="A380" s="110" t="s">
        <v>2269</v>
      </c>
      <c r="B380" s="111" t="s">
        <v>314</v>
      </c>
      <c r="C380" s="111" t="s">
        <v>314</v>
      </c>
      <c r="D380" s="79" t="s">
        <v>226</v>
      </c>
      <c r="E380" s="78">
        <v>19708.86</v>
      </c>
    </row>
    <row r="381" spans="1:5" ht="15.4" customHeight="1">
      <c r="A381" s="110" t="s">
        <v>2270</v>
      </c>
      <c r="B381" s="111" t="s">
        <v>314</v>
      </c>
      <c r="C381" s="111" t="s">
        <v>314</v>
      </c>
      <c r="D381" s="79" t="s">
        <v>2271</v>
      </c>
      <c r="E381" s="78">
        <v>265.92</v>
      </c>
    </row>
    <row r="382" spans="1:5" ht="15.4" customHeight="1">
      <c r="A382" s="110" t="s">
        <v>2272</v>
      </c>
      <c r="B382" s="111" t="s">
        <v>314</v>
      </c>
      <c r="C382" s="111" t="s">
        <v>314</v>
      </c>
      <c r="D382" s="79" t="s">
        <v>1609</v>
      </c>
      <c r="E382" s="78">
        <v>170.8</v>
      </c>
    </row>
    <row r="383" spans="1:5" ht="15.4" customHeight="1">
      <c r="A383" s="110" t="s">
        <v>2273</v>
      </c>
      <c r="B383" s="111" t="s">
        <v>314</v>
      </c>
      <c r="C383" s="111" t="s">
        <v>314</v>
      </c>
      <c r="D383" s="79" t="s">
        <v>2274</v>
      </c>
      <c r="E383" s="78">
        <v>95.13</v>
      </c>
    </row>
    <row r="384" spans="1:5" ht="15.4" customHeight="1">
      <c r="A384" s="110" t="s">
        <v>2275</v>
      </c>
      <c r="B384" s="111" t="s">
        <v>314</v>
      </c>
      <c r="C384" s="111" t="s">
        <v>314</v>
      </c>
      <c r="D384" s="79" t="s">
        <v>2276</v>
      </c>
      <c r="E384" s="78">
        <v>19398.05</v>
      </c>
    </row>
    <row r="385" spans="1:5" ht="15.4" customHeight="1">
      <c r="A385" s="110" t="s">
        <v>2277</v>
      </c>
      <c r="B385" s="111" t="s">
        <v>314</v>
      </c>
      <c r="C385" s="111" t="s">
        <v>314</v>
      </c>
      <c r="D385" s="79" t="s">
        <v>2278</v>
      </c>
      <c r="E385" s="78">
        <v>60</v>
      </c>
    </row>
    <row r="386" spans="1:5" ht="15.4" customHeight="1">
      <c r="A386" s="110" t="s">
        <v>2279</v>
      </c>
      <c r="B386" s="111" t="s">
        <v>314</v>
      </c>
      <c r="C386" s="111" t="s">
        <v>314</v>
      </c>
      <c r="D386" s="79" t="s">
        <v>2280</v>
      </c>
      <c r="E386" s="78">
        <v>19338.05</v>
      </c>
    </row>
    <row r="387" spans="1:5" ht="15.4" customHeight="1">
      <c r="A387" s="110" t="s">
        <v>2281</v>
      </c>
      <c r="B387" s="111" t="s">
        <v>314</v>
      </c>
      <c r="C387" s="111" t="s">
        <v>314</v>
      </c>
      <c r="D387" s="79" t="s">
        <v>2282</v>
      </c>
      <c r="E387" s="78">
        <v>44.89</v>
      </c>
    </row>
    <row r="388" spans="1:5" ht="15.4" customHeight="1">
      <c r="A388" s="110" t="s">
        <v>2283</v>
      </c>
      <c r="B388" s="111" t="s">
        <v>314</v>
      </c>
      <c r="C388" s="111" t="s">
        <v>314</v>
      </c>
      <c r="D388" s="79" t="s">
        <v>2284</v>
      </c>
      <c r="E388" s="78">
        <v>44.89</v>
      </c>
    </row>
    <row r="389" spans="1:5" ht="15.4" customHeight="1">
      <c r="A389" s="110" t="s">
        <v>2285</v>
      </c>
      <c r="B389" s="111" t="s">
        <v>314</v>
      </c>
      <c r="C389" s="111" t="s">
        <v>314</v>
      </c>
      <c r="D389" s="79" t="s">
        <v>1163</v>
      </c>
      <c r="E389" s="78">
        <v>544.54999999999995</v>
      </c>
    </row>
    <row r="390" spans="1:5" ht="15.4" customHeight="1">
      <c r="A390" s="110" t="s">
        <v>2286</v>
      </c>
      <c r="B390" s="111" t="s">
        <v>314</v>
      </c>
      <c r="C390" s="111" t="s">
        <v>314</v>
      </c>
      <c r="D390" s="79" t="s">
        <v>2287</v>
      </c>
      <c r="E390" s="78">
        <v>478.59</v>
      </c>
    </row>
    <row r="391" spans="1:5" ht="15.4" customHeight="1">
      <c r="A391" s="110" t="s">
        <v>2288</v>
      </c>
      <c r="B391" s="111" t="s">
        <v>314</v>
      </c>
      <c r="C391" s="111" t="s">
        <v>314</v>
      </c>
      <c r="D391" s="79" t="s">
        <v>1609</v>
      </c>
      <c r="E391" s="78">
        <v>104.36</v>
      </c>
    </row>
    <row r="392" spans="1:5" ht="15.4" customHeight="1">
      <c r="A392" s="110" t="s">
        <v>2289</v>
      </c>
      <c r="B392" s="111" t="s">
        <v>314</v>
      </c>
      <c r="C392" s="111" t="s">
        <v>314</v>
      </c>
      <c r="D392" s="79" t="s">
        <v>2290</v>
      </c>
      <c r="E392" s="78">
        <v>374.23</v>
      </c>
    </row>
    <row r="393" spans="1:5" ht="15.4" customHeight="1">
      <c r="A393" s="110" t="s">
        <v>2291</v>
      </c>
      <c r="B393" s="111" t="s">
        <v>314</v>
      </c>
      <c r="C393" s="111" t="s">
        <v>314</v>
      </c>
      <c r="D393" s="79" t="s">
        <v>2292</v>
      </c>
      <c r="E393" s="78">
        <v>65.95</v>
      </c>
    </row>
    <row r="394" spans="1:5" ht="15.4" customHeight="1">
      <c r="A394" s="110" t="s">
        <v>2293</v>
      </c>
      <c r="B394" s="111" t="s">
        <v>314</v>
      </c>
      <c r="C394" s="111" t="s">
        <v>314</v>
      </c>
      <c r="D394" s="79" t="s">
        <v>2294</v>
      </c>
      <c r="E394" s="78">
        <v>65.95</v>
      </c>
    </row>
    <row r="395" spans="1:5" ht="15.4" customHeight="1">
      <c r="A395" s="110" t="s">
        <v>2295</v>
      </c>
      <c r="B395" s="111" t="s">
        <v>314</v>
      </c>
      <c r="C395" s="111" t="s">
        <v>314</v>
      </c>
      <c r="D395" s="79" t="s">
        <v>1176</v>
      </c>
      <c r="E395" s="78">
        <v>30</v>
      </c>
    </row>
    <row r="396" spans="1:5" ht="15.4" customHeight="1">
      <c r="A396" s="110" t="s">
        <v>2296</v>
      </c>
      <c r="B396" s="111" t="s">
        <v>314</v>
      </c>
      <c r="C396" s="111" t="s">
        <v>314</v>
      </c>
      <c r="D396" s="79" t="s">
        <v>2297</v>
      </c>
      <c r="E396" s="78">
        <v>30</v>
      </c>
    </row>
    <row r="397" spans="1:5" ht="15.4" customHeight="1">
      <c r="A397" s="110" t="s">
        <v>2298</v>
      </c>
      <c r="B397" s="111" t="s">
        <v>314</v>
      </c>
      <c r="C397" s="111" t="s">
        <v>314</v>
      </c>
      <c r="D397" s="79" t="s">
        <v>2299</v>
      </c>
      <c r="E397" s="78">
        <v>30</v>
      </c>
    </row>
    <row r="398" spans="1:5" ht="15.4" customHeight="1">
      <c r="A398" s="110" t="s">
        <v>2300</v>
      </c>
      <c r="B398" s="111" t="s">
        <v>314</v>
      </c>
      <c r="C398" s="111" t="s">
        <v>314</v>
      </c>
      <c r="D398" s="79" t="s">
        <v>1211</v>
      </c>
      <c r="E398" s="78">
        <v>1610.39</v>
      </c>
    </row>
    <row r="399" spans="1:5" ht="15.4" customHeight="1">
      <c r="A399" s="110" t="s">
        <v>2301</v>
      </c>
      <c r="B399" s="111" t="s">
        <v>314</v>
      </c>
      <c r="C399" s="111" t="s">
        <v>314</v>
      </c>
      <c r="D399" s="79" t="s">
        <v>2302</v>
      </c>
      <c r="E399" s="78">
        <v>1540.03</v>
      </c>
    </row>
    <row r="400" spans="1:5" ht="15.4" customHeight="1">
      <c r="A400" s="110" t="s">
        <v>2303</v>
      </c>
      <c r="B400" s="111" t="s">
        <v>314</v>
      </c>
      <c r="C400" s="111" t="s">
        <v>314</v>
      </c>
      <c r="D400" s="79" t="s">
        <v>1609</v>
      </c>
      <c r="E400" s="78">
        <v>451.03</v>
      </c>
    </row>
    <row r="401" spans="1:5" ht="15.4" customHeight="1">
      <c r="A401" s="110" t="s">
        <v>2304</v>
      </c>
      <c r="B401" s="111" t="s">
        <v>314</v>
      </c>
      <c r="C401" s="111" t="s">
        <v>314</v>
      </c>
      <c r="D401" s="79" t="s">
        <v>2305</v>
      </c>
      <c r="E401" s="78">
        <v>0</v>
      </c>
    </row>
    <row r="402" spans="1:5" ht="15.4" customHeight="1">
      <c r="A402" s="110" t="s">
        <v>2306</v>
      </c>
      <c r="B402" s="111" t="s">
        <v>314</v>
      </c>
      <c r="C402" s="111" t="s">
        <v>314</v>
      </c>
      <c r="D402" s="79" t="s">
        <v>1637</v>
      </c>
      <c r="E402" s="78">
        <v>1084.05</v>
      </c>
    </row>
    <row r="403" spans="1:5" ht="15.4" customHeight="1">
      <c r="A403" s="110" t="s">
        <v>2307</v>
      </c>
      <c r="B403" s="111" t="s">
        <v>314</v>
      </c>
      <c r="C403" s="111" t="s">
        <v>314</v>
      </c>
      <c r="D403" s="79" t="s">
        <v>2308</v>
      </c>
      <c r="E403" s="78">
        <v>4.95</v>
      </c>
    </row>
    <row r="404" spans="1:5" ht="15.4" customHeight="1">
      <c r="A404" s="110" t="s">
        <v>2309</v>
      </c>
      <c r="B404" s="111" t="s">
        <v>314</v>
      </c>
      <c r="C404" s="111" t="s">
        <v>314</v>
      </c>
      <c r="D404" s="79" t="s">
        <v>2310</v>
      </c>
      <c r="E404" s="78">
        <v>70.36</v>
      </c>
    </row>
    <row r="405" spans="1:5" ht="15.4" customHeight="1">
      <c r="A405" s="110" t="s">
        <v>2311</v>
      </c>
      <c r="B405" s="111" t="s">
        <v>314</v>
      </c>
      <c r="C405" s="111" t="s">
        <v>314</v>
      </c>
      <c r="D405" s="79" t="s">
        <v>2312</v>
      </c>
      <c r="E405" s="78">
        <v>33.299999999999997</v>
      </c>
    </row>
    <row r="406" spans="1:5" ht="15.4" customHeight="1">
      <c r="A406" s="110" t="s">
        <v>2313</v>
      </c>
      <c r="B406" s="111" t="s">
        <v>314</v>
      </c>
      <c r="C406" s="111" t="s">
        <v>314</v>
      </c>
      <c r="D406" s="79" t="s">
        <v>2314</v>
      </c>
      <c r="E406" s="78">
        <v>37.06</v>
      </c>
    </row>
    <row r="407" spans="1:5" ht="15.4" customHeight="1">
      <c r="A407" s="110" t="s">
        <v>2315</v>
      </c>
      <c r="B407" s="111" t="s">
        <v>314</v>
      </c>
      <c r="C407" s="111" t="s">
        <v>314</v>
      </c>
      <c r="D407" s="79" t="s">
        <v>1249</v>
      </c>
      <c r="E407" s="78">
        <v>49900.61</v>
      </c>
    </row>
    <row r="408" spans="1:5" ht="15.4" customHeight="1">
      <c r="A408" s="110" t="s">
        <v>2316</v>
      </c>
      <c r="B408" s="111" t="s">
        <v>314</v>
      </c>
      <c r="C408" s="111" t="s">
        <v>314</v>
      </c>
      <c r="D408" s="79" t="s">
        <v>2317</v>
      </c>
      <c r="E408" s="78">
        <v>44626.66</v>
      </c>
    </row>
    <row r="409" spans="1:5" ht="15.4" customHeight="1">
      <c r="A409" s="110" t="s">
        <v>2318</v>
      </c>
      <c r="B409" s="111" t="s">
        <v>314</v>
      </c>
      <c r="C409" s="111" t="s">
        <v>314</v>
      </c>
      <c r="D409" s="79" t="s">
        <v>2319</v>
      </c>
      <c r="E409" s="78">
        <v>41980.27</v>
      </c>
    </row>
    <row r="410" spans="1:5" ht="15.4" customHeight="1">
      <c r="A410" s="110" t="s">
        <v>2320</v>
      </c>
      <c r="B410" s="111" t="s">
        <v>314</v>
      </c>
      <c r="C410" s="111" t="s">
        <v>314</v>
      </c>
      <c r="D410" s="79" t="s">
        <v>2321</v>
      </c>
      <c r="E410" s="78">
        <v>5.5</v>
      </c>
    </row>
    <row r="411" spans="1:5" ht="15.4" customHeight="1">
      <c r="A411" s="110" t="s">
        <v>2322</v>
      </c>
      <c r="B411" s="111" t="s">
        <v>314</v>
      </c>
      <c r="C411" s="111" t="s">
        <v>314</v>
      </c>
      <c r="D411" s="79" t="s">
        <v>2323</v>
      </c>
      <c r="E411" s="78">
        <v>0</v>
      </c>
    </row>
    <row r="412" spans="1:5" ht="15.4" customHeight="1">
      <c r="A412" s="110" t="s">
        <v>2324</v>
      </c>
      <c r="B412" s="111" t="s">
        <v>314</v>
      </c>
      <c r="C412" s="111" t="s">
        <v>314</v>
      </c>
      <c r="D412" s="79" t="s">
        <v>2325</v>
      </c>
      <c r="E412" s="78">
        <v>1811</v>
      </c>
    </row>
    <row r="413" spans="1:5" ht="15.4" customHeight="1">
      <c r="A413" s="110" t="s">
        <v>2326</v>
      </c>
      <c r="B413" s="111" t="s">
        <v>314</v>
      </c>
      <c r="C413" s="111" t="s">
        <v>314</v>
      </c>
      <c r="D413" s="79" t="s">
        <v>2327</v>
      </c>
      <c r="E413" s="78">
        <v>829.89</v>
      </c>
    </row>
    <row r="414" spans="1:5" ht="15.4" customHeight="1">
      <c r="A414" s="110" t="s">
        <v>2328</v>
      </c>
      <c r="B414" s="111" t="s">
        <v>314</v>
      </c>
      <c r="C414" s="111" t="s">
        <v>314</v>
      </c>
      <c r="D414" s="79" t="s">
        <v>2329</v>
      </c>
      <c r="E414" s="78">
        <v>5273.95</v>
      </c>
    </row>
    <row r="415" spans="1:5" ht="15.4" customHeight="1">
      <c r="A415" s="110" t="s">
        <v>2330</v>
      </c>
      <c r="B415" s="111" t="s">
        <v>314</v>
      </c>
      <c r="C415" s="111" t="s">
        <v>314</v>
      </c>
      <c r="D415" s="79" t="s">
        <v>68</v>
      </c>
      <c r="E415" s="78">
        <v>5273.95</v>
      </c>
    </row>
    <row r="416" spans="1:5" ht="15.4" customHeight="1">
      <c r="A416" s="110" t="s">
        <v>2331</v>
      </c>
      <c r="B416" s="111" t="s">
        <v>314</v>
      </c>
      <c r="C416" s="111" t="s">
        <v>314</v>
      </c>
      <c r="D416" s="79" t="s">
        <v>1269</v>
      </c>
      <c r="E416" s="78">
        <v>650</v>
      </c>
    </row>
    <row r="417" spans="1:5" ht="15.4" customHeight="1">
      <c r="A417" s="110" t="s">
        <v>2332</v>
      </c>
      <c r="B417" s="111" t="s">
        <v>314</v>
      </c>
      <c r="C417" s="111" t="s">
        <v>314</v>
      </c>
      <c r="D417" s="79" t="s">
        <v>2333</v>
      </c>
      <c r="E417" s="78">
        <v>650</v>
      </c>
    </row>
    <row r="418" spans="1:5" ht="15.4" customHeight="1">
      <c r="A418" s="110" t="s">
        <v>2334</v>
      </c>
      <c r="B418" s="111" t="s">
        <v>314</v>
      </c>
      <c r="C418" s="111" t="s">
        <v>314</v>
      </c>
      <c r="D418" s="79" t="s">
        <v>2335</v>
      </c>
      <c r="E418" s="78">
        <v>300</v>
      </c>
    </row>
    <row r="419" spans="1:5" ht="15.4" customHeight="1">
      <c r="A419" s="110" t="s">
        <v>2336</v>
      </c>
      <c r="B419" s="111" t="s">
        <v>314</v>
      </c>
      <c r="C419" s="111" t="s">
        <v>314</v>
      </c>
      <c r="D419" s="79" t="s">
        <v>1637</v>
      </c>
      <c r="E419" s="78">
        <v>0</v>
      </c>
    </row>
    <row r="420" spans="1:5" ht="15.4" customHeight="1">
      <c r="A420" s="110" t="s">
        <v>2337</v>
      </c>
      <c r="B420" s="111" t="s">
        <v>314</v>
      </c>
      <c r="C420" s="111" t="s">
        <v>314</v>
      </c>
      <c r="D420" s="79" t="s">
        <v>2338</v>
      </c>
      <c r="E420" s="78">
        <v>350</v>
      </c>
    </row>
    <row r="421" spans="1:5" ht="15.4" customHeight="1">
      <c r="A421" s="110" t="s">
        <v>2339</v>
      </c>
      <c r="B421" s="111" t="s">
        <v>314</v>
      </c>
      <c r="C421" s="111" t="s">
        <v>314</v>
      </c>
      <c r="D421" s="79" t="s">
        <v>1309</v>
      </c>
      <c r="E421" s="78">
        <v>1145.1500000000001</v>
      </c>
    </row>
    <row r="422" spans="1:5" ht="15.4" customHeight="1">
      <c r="A422" s="110" t="s">
        <v>2340</v>
      </c>
      <c r="B422" s="111" t="s">
        <v>314</v>
      </c>
      <c r="C422" s="111" t="s">
        <v>314</v>
      </c>
      <c r="D422" s="79" t="s">
        <v>2341</v>
      </c>
      <c r="E422" s="78">
        <v>452.62</v>
      </c>
    </row>
    <row r="423" spans="1:5" ht="15.4" customHeight="1">
      <c r="A423" s="110" t="s">
        <v>2342</v>
      </c>
      <c r="B423" s="111" t="s">
        <v>314</v>
      </c>
      <c r="C423" s="111" t="s">
        <v>314</v>
      </c>
      <c r="D423" s="79" t="s">
        <v>1609</v>
      </c>
      <c r="E423" s="78">
        <v>145.87</v>
      </c>
    </row>
    <row r="424" spans="1:5" ht="15.4" customHeight="1">
      <c r="A424" s="110" t="s">
        <v>2343</v>
      </c>
      <c r="B424" s="111" t="s">
        <v>314</v>
      </c>
      <c r="C424" s="111" t="s">
        <v>314</v>
      </c>
      <c r="D424" s="79" t="s">
        <v>1629</v>
      </c>
      <c r="E424" s="78">
        <v>54.55</v>
      </c>
    </row>
    <row r="425" spans="1:5" ht="15.4" customHeight="1">
      <c r="A425" s="110" t="s">
        <v>2344</v>
      </c>
      <c r="B425" s="111" t="s">
        <v>314</v>
      </c>
      <c r="C425" s="111" t="s">
        <v>314</v>
      </c>
      <c r="D425" s="79" t="s">
        <v>2345</v>
      </c>
      <c r="E425" s="78">
        <v>7</v>
      </c>
    </row>
    <row r="426" spans="1:5" ht="15.4" customHeight="1">
      <c r="A426" s="110" t="s">
        <v>2346</v>
      </c>
      <c r="B426" s="111" t="s">
        <v>314</v>
      </c>
      <c r="C426" s="111" t="s">
        <v>314</v>
      </c>
      <c r="D426" s="79" t="s">
        <v>1637</v>
      </c>
      <c r="E426" s="78">
        <v>245.2</v>
      </c>
    </row>
    <row r="427" spans="1:5" ht="15.4" customHeight="1">
      <c r="A427" s="110" t="s">
        <v>2347</v>
      </c>
      <c r="B427" s="111" t="s">
        <v>314</v>
      </c>
      <c r="C427" s="111" t="s">
        <v>314</v>
      </c>
      <c r="D427" s="79" t="s">
        <v>2348</v>
      </c>
      <c r="E427" s="78">
        <v>620.9</v>
      </c>
    </row>
    <row r="428" spans="1:5" ht="15.4" customHeight="1">
      <c r="A428" s="110" t="s">
        <v>2349</v>
      </c>
      <c r="B428" s="111" t="s">
        <v>314</v>
      </c>
      <c r="C428" s="111" t="s">
        <v>314</v>
      </c>
      <c r="D428" s="79" t="s">
        <v>1609</v>
      </c>
      <c r="E428" s="78">
        <v>250.31</v>
      </c>
    </row>
    <row r="429" spans="1:5" ht="15.4" customHeight="1">
      <c r="A429" s="110" t="s">
        <v>2350</v>
      </c>
      <c r="B429" s="111" t="s">
        <v>314</v>
      </c>
      <c r="C429" s="111" t="s">
        <v>314</v>
      </c>
      <c r="D429" s="79" t="s">
        <v>2351</v>
      </c>
      <c r="E429" s="78">
        <v>17.59</v>
      </c>
    </row>
    <row r="430" spans="1:5" ht="15.4" customHeight="1">
      <c r="A430" s="110" t="s">
        <v>2352</v>
      </c>
      <c r="B430" s="111" t="s">
        <v>314</v>
      </c>
      <c r="C430" s="111" t="s">
        <v>314</v>
      </c>
      <c r="D430" s="79" t="s">
        <v>2353</v>
      </c>
      <c r="E430" s="78">
        <v>353</v>
      </c>
    </row>
    <row r="431" spans="1:5" ht="15.4" customHeight="1">
      <c r="A431" s="110" t="s">
        <v>2354</v>
      </c>
      <c r="B431" s="111" t="s">
        <v>314</v>
      </c>
      <c r="C431" s="111" t="s">
        <v>314</v>
      </c>
      <c r="D431" s="79" t="s">
        <v>2355</v>
      </c>
      <c r="E431" s="78">
        <v>19.23</v>
      </c>
    </row>
    <row r="432" spans="1:5" ht="15.4" customHeight="1">
      <c r="A432" s="110" t="s">
        <v>2356</v>
      </c>
      <c r="B432" s="111" t="s">
        <v>314</v>
      </c>
      <c r="C432" s="111" t="s">
        <v>314</v>
      </c>
      <c r="D432" s="79" t="s">
        <v>2357</v>
      </c>
      <c r="E432" s="78">
        <v>19.23</v>
      </c>
    </row>
    <row r="433" spans="1:5" ht="15.4" customHeight="1">
      <c r="A433" s="110" t="s">
        <v>2358</v>
      </c>
      <c r="B433" s="111" t="s">
        <v>314</v>
      </c>
      <c r="C433" s="111" t="s">
        <v>314</v>
      </c>
      <c r="D433" s="79" t="s">
        <v>2359</v>
      </c>
      <c r="E433" s="78">
        <v>4.03</v>
      </c>
    </row>
    <row r="434" spans="1:5" ht="15.4" customHeight="1">
      <c r="A434" s="110" t="s">
        <v>2360</v>
      </c>
      <c r="B434" s="111" t="s">
        <v>314</v>
      </c>
      <c r="C434" s="111" t="s">
        <v>314</v>
      </c>
      <c r="D434" s="79" t="s">
        <v>2361</v>
      </c>
      <c r="E434" s="78">
        <v>4.03</v>
      </c>
    </row>
    <row r="435" spans="1:5" ht="15.4" customHeight="1">
      <c r="A435" s="110" t="s">
        <v>2362</v>
      </c>
      <c r="B435" s="111" t="s">
        <v>314</v>
      </c>
      <c r="C435" s="111" t="s">
        <v>314</v>
      </c>
      <c r="D435" s="79" t="s">
        <v>2363</v>
      </c>
      <c r="E435" s="78">
        <v>0</v>
      </c>
    </row>
    <row r="436" spans="1:5" ht="15.4" customHeight="1">
      <c r="A436" s="110" t="s">
        <v>2364</v>
      </c>
      <c r="B436" s="111" t="s">
        <v>314</v>
      </c>
      <c r="C436" s="111" t="s">
        <v>314</v>
      </c>
      <c r="D436" s="79" t="s">
        <v>2365</v>
      </c>
      <c r="E436" s="78">
        <v>48.37</v>
      </c>
    </row>
    <row r="437" spans="1:5" ht="15.4" customHeight="1">
      <c r="A437" s="110" t="s">
        <v>2366</v>
      </c>
      <c r="B437" s="111" t="s">
        <v>314</v>
      </c>
      <c r="C437" s="111" t="s">
        <v>314</v>
      </c>
      <c r="D437" s="79" t="s">
        <v>2367</v>
      </c>
      <c r="E437" s="78">
        <v>48.37</v>
      </c>
    </row>
    <row r="438" spans="1:5" ht="15.4" customHeight="1">
      <c r="A438" s="110" t="s">
        <v>2368</v>
      </c>
      <c r="B438" s="111" t="s">
        <v>314</v>
      </c>
      <c r="C438" s="111" t="s">
        <v>314</v>
      </c>
      <c r="D438" s="79" t="s">
        <v>119</v>
      </c>
      <c r="E438" s="78">
        <v>4334.78</v>
      </c>
    </row>
    <row r="439" spans="1:5" ht="15.4" customHeight="1">
      <c r="A439" s="110" t="s">
        <v>2369</v>
      </c>
      <c r="B439" s="111" t="s">
        <v>314</v>
      </c>
      <c r="C439" s="111" t="s">
        <v>314</v>
      </c>
      <c r="D439" s="79" t="s">
        <v>119</v>
      </c>
      <c r="E439" s="78">
        <v>4334.78</v>
      </c>
    </row>
    <row r="440" spans="1:5" ht="15.4" customHeight="1">
      <c r="A440" s="110" t="s">
        <v>2370</v>
      </c>
      <c r="B440" s="111" t="s">
        <v>314</v>
      </c>
      <c r="C440" s="111" t="s">
        <v>314</v>
      </c>
      <c r="D440" s="79" t="s">
        <v>123</v>
      </c>
      <c r="E440" s="78">
        <v>4334.78</v>
      </c>
    </row>
    <row r="441" spans="1:5" ht="15.4" customHeight="1">
      <c r="A441" s="110" t="s">
        <v>2371</v>
      </c>
      <c r="B441" s="111" t="s">
        <v>314</v>
      </c>
      <c r="C441" s="111" t="s">
        <v>314</v>
      </c>
      <c r="D441" s="79" t="s">
        <v>227</v>
      </c>
      <c r="E441" s="78">
        <v>5665.32</v>
      </c>
    </row>
    <row r="442" spans="1:5">
      <c r="A442" s="110" t="s">
        <v>2372</v>
      </c>
      <c r="B442" s="111" t="s">
        <v>314</v>
      </c>
      <c r="C442" s="111" t="s">
        <v>314</v>
      </c>
      <c r="D442" s="79" t="s">
        <v>2373</v>
      </c>
      <c r="E442" s="78">
        <v>5665.32</v>
      </c>
    </row>
    <row r="443" spans="1:5">
      <c r="A443" s="110" t="s">
        <v>2374</v>
      </c>
      <c r="B443" s="111" t="s">
        <v>314</v>
      </c>
      <c r="C443" s="111" t="s">
        <v>314</v>
      </c>
      <c r="D443" s="79" t="s">
        <v>2375</v>
      </c>
      <c r="E443" s="78">
        <v>5665.32</v>
      </c>
    </row>
    <row r="444" spans="1:5">
      <c r="A444" s="110" t="s">
        <v>2376</v>
      </c>
      <c r="B444" s="111" t="s">
        <v>314</v>
      </c>
      <c r="C444" s="111" t="s">
        <v>314</v>
      </c>
      <c r="D444" s="79" t="s">
        <v>228</v>
      </c>
      <c r="E444" s="78">
        <v>30.27</v>
      </c>
    </row>
    <row r="445" spans="1:5">
      <c r="A445" s="110" t="s">
        <v>2377</v>
      </c>
      <c r="B445" s="111" t="s">
        <v>314</v>
      </c>
      <c r="C445" s="111" t="s">
        <v>314</v>
      </c>
      <c r="D445" s="79" t="s">
        <v>2439</v>
      </c>
      <c r="E445" s="78">
        <v>30.27</v>
      </c>
    </row>
    <row r="446" spans="1:5" ht="14.25" thickBot="1">
      <c r="A446" s="114" t="s">
        <v>2378</v>
      </c>
      <c r="B446" s="115" t="s">
        <v>314</v>
      </c>
      <c r="C446" s="115" t="s">
        <v>314</v>
      </c>
      <c r="D446" s="80" t="s">
        <v>2439</v>
      </c>
      <c r="E446" s="81">
        <v>30.27</v>
      </c>
    </row>
  </sheetData>
  <mergeCells count="444">
    <mergeCell ref="A441:C441"/>
    <mergeCell ref="A442:C442"/>
    <mergeCell ref="A443:C443"/>
    <mergeCell ref="A444:C444"/>
    <mergeCell ref="A445:C445"/>
    <mergeCell ref="A446:C446"/>
    <mergeCell ref="A435:C435"/>
    <mergeCell ref="A436:C436"/>
    <mergeCell ref="A437:C437"/>
    <mergeCell ref="A438:C438"/>
    <mergeCell ref="A439:C439"/>
    <mergeCell ref="A440:C440"/>
    <mergeCell ref="A429:C429"/>
    <mergeCell ref="A430:C430"/>
    <mergeCell ref="A431:C431"/>
    <mergeCell ref="A432:C432"/>
    <mergeCell ref="A433:C433"/>
    <mergeCell ref="A434:C434"/>
    <mergeCell ref="A423:C423"/>
    <mergeCell ref="A424:C424"/>
    <mergeCell ref="A425:C425"/>
    <mergeCell ref="A426:C426"/>
    <mergeCell ref="A427:C427"/>
    <mergeCell ref="A428:C428"/>
    <mergeCell ref="A417:C417"/>
    <mergeCell ref="A418:C418"/>
    <mergeCell ref="A419:C419"/>
    <mergeCell ref="A420:C420"/>
    <mergeCell ref="A421:C421"/>
    <mergeCell ref="A422:C422"/>
    <mergeCell ref="A411:C411"/>
    <mergeCell ref="A412:C412"/>
    <mergeCell ref="A413:C413"/>
    <mergeCell ref="A414:C414"/>
    <mergeCell ref="A415:C415"/>
    <mergeCell ref="A416:C416"/>
    <mergeCell ref="A405:C405"/>
    <mergeCell ref="A406:C406"/>
    <mergeCell ref="A407:C407"/>
    <mergeCell ref="A408:C408"/>
    <mergeCell ref="A409:C409"/>
    <mergeCell ref="A410:C410"/>
    <mergeCell ref="A399:C399"/>
    <mergeCell ref="A400:C400"/>
    <mergeCell ref="A401:C401"/>
    <mergeCell ref="A402:C402"/>
    <mergeCell ref="A403:C403"/>
    <mergeCell ref="A404:C404"/>
    <mergeCell ref="A393:C393"/>
    <mergeCell ref="A394:C394"/>
    <mergeCell ref="A395:C395"/>
    <mergeCell ref="A396:C396"/>
    <mergeCell ref="A397:C397"/>
    <mergeCell ref="A398:C398"/>
    <mergeCell ref="A387:C387"/>
    <mergeCell ref="A388:C388"/>
    <mergeCell ref="A389:C389"/>
    <mergeCell ref="A390:C390"/>
    <mergeCell ref="A391:C391"/>
    <mergeCell ref="A392:C392"/>
    <mergeCell ref="A381:C381"/>
    <mergeCell ref="A382:C382"/>
    <mergeCell ref="A383:C383"/>
    <mergeCell ref="A384:C384"/>
    <mergeCell ref="A385:C385"/>
    <mergeCell ref="A386:C386"/>
    <mergeCell ref="A375:C375"/>
    <mergeCell ref="A376:C376"/>
    <mergeCell ref="A377:C377"/>
    <mergeCell ref="A378:C378"/>
    <mergeCell ref="A379:C379"/>
    <mergeCell ref="A380:C380"/>
    <mergeCell ref="A369:C369"/>
    <mergeCell ref="A370:C370"/>
    <mergeCell ref="A371:C371"/>
    <mergeCell ref="A372:C372"/>
    <mergeCell ref="A373:C373"/>
    <mergeCell ref="A374:C374"/>
    <mergeCell ref="A363:C363"/>
    <mergeCell ref="A364:C364"/>
    <mergeCell ref="A365:C365"/>
    <mergeCell ref="A366:C366"/>
    <mergeCell ref="A367:C367"/>
    <mergeCell ref="A368:C368"/>
    <mergeCell ref="A357:C357"/>
    <mergeCell ref="A358:C358"/>
    <mergeCell ref="A359:C359"/>
    <mergeCell ref="A360:C360"/>
    <mergeCell ref="A361:C361"/>
    <mergeCell ref="A362:C362"/>
    <mergeCell ref="A351:C351"/>
    <mergeCell ref="A352:C352"/>
    <mergeCell ref="A353:C353"/>
    <mergeCell ref="A354:C354"/>
    <mergeCell ref="A355:C355"/>
    <mergeCell ref="A356:C356"/>
    <mergeCell ref="A345:C345"/>
    <mergeCell ref="A346:C346"/>
    <mergeCell ref="A347:C347"/>
    <mergeCell ref="A348:C348"/>
    <mergeCell ref="A349:C349"/>
    <mergeCell ref="A350:C350"/>
    <mergeCell ref="A339:C339"/>
    <mergeCell ref="A340:C340"/>
    <mergeCell ref="A341:C341"/>
    <mergeCell ref="A342:C342"/>
    <mergeCell ref="A343:C343"/>
    <mergeCell ref="A344:C344"/>
    <mergeCell ref="A333:C333"/>
    <mergeCell ref="A334:C334"/>
    <mergeCell ref="A335:C335"/>
    <mergeCell ref="A336:C336"/>
    <mergeCell ref="A337:C337"/>
    <mergeCell ref="A338:C338"/>
    <mergeCell ref="A327:C327"/>
    <mergeCell ref="A328:C328"/>
    <mergeCell ref="A329:C329"/>
    <mergeCell ref="A330:C330"/>
    <mergeCell ref="A331:C331"/>
    <mergeCell ref="A332:C332"/>
    <mergeCell ref="A321:C321"/>
    <mergeCell ref="A322:C322"/>
    <mergeCell ref="A323:C323"/>
    <mergeCell ref="A324:C324"/>
    <mergeCell ref="A325:C325"/>
    <mergeCell ref="A326:C326"/>
    <mergeCell ref="A315:C315"/>
    <mergeCell ref="A316:C316"/>
    <mergeCell ref="A317:C317"/>
    <mergeCell ref="A318:C318"/>
    <mergeCell ref="A319:C319"/>
    <mergeCell ref="A320:C320"/>
    <mergeCell ref="A309:C309"/>
    <mergeCell ref="A310:C310"/>
    <mergeCell ref="A311:C311"/>
    <mergeCell ref="A312:C312"/>
    <mergeCell ref="A313:C313"/>
    <mergeCell ref="A314:C314"/>
    <mergeCell ref="A303:C303"/>
    <mergeCell ref="A304:C304"/>
    <mergeCell ref="A305:C305"/>
    <mergeCell ref="A306:C306"/>
    <mergeCell ref="A307:C307"/>
    <mergeCell ref="A308:C308"/>
    <mergeCell ref="A297:C297"/>
    <mergeCell ref="A298:C298"/>
    <mergeCell ref="A299:C299"/>
    <mergeCell ref="A300:C300"/>
    <mergeCell ref="A301:C301"/>
    <mergeCell ref="A302:C302"/>
    <mergeCell ref="A291:C291"/>
    <mergeCell ref="A292:C292"/>
    <mergeCell ref="A293:C293"/>
    <mergeCell ref="A294:C294"/>
    <mergeCell ref="A295:C295"/>
    <mergeCell ref="A296:C296"/>
    <mergeCell ref="A285:C285"/>
    <mergeCell ref="A286:C286"/>
    <mergeCell ref="A287:C287"/>
    <mergeCell ref="A288:C288"/>
    <mergeCell ref="A289:C289"/>
    <mergeCell ref="A290:C290"/>
    <mergeCell ref="A279:C279"/>
    <mergeCell ref="A280:C280"/>
    <mergeCell ref="A281:C281"/>
    <mergeCell ref="A282:C282"/>
    <mergeCell ref="A283:C283"/>
    <mergeCell ref="A284:C284"/>
    <mergeCell ref="A273:C273"/>
    <mergeCell ref="A274:C274"/>
    <mergeCell ref="A275:C275"/>
    <mergeCell ref="A276:C276"/>
    <mergeCell ref="A277:C277"/>
    <mergeCell ref="A278:C278"/>
    <mergeCell ref="A267:C267"/>
    <mergeCell ref="A268:C268"/>
    <mergeCell ref="A269:C269"/>
    <mergeCell ref="A270:C270"/>
    <mergeCell ref="A271:C271"/>
    <mergeCell ref="A272:C272"/>
    <mergeCell ref="A261:C261"/>
    <mergeCell ref="A262:C262"/>
    <mergeCell ref="A263:C263"/>
    <mergeCell ref="A264:C264"/>
    <mergeCell ref="A265:C265"/>
    <mergeCell ref="A266:C266"/>
    <mergeCell ref="A255:C255"/>
    <mergeCell ref="A256:C256"/>
    <mergeCell ref="A257:C257"/>
    <mergeCell ref="A258:C258"/>
    <mergeCell ref="A259:C259"/>
    <mergeCell ref="A260:C260"/>
    <mergeCell ref="A249:C249"/>
    <mergeCell ref="A250:C250"/>
    <mergeCell ref="A251:C251"/>
    <mergeCell ref="A252:C252"/>
    <mergeCell ref="A253:C253"/>
    <mergeCell ref="A254:C254"/>
    <mergeCell ref="A243:C243"/>
    <mergeCell ref="A244:C244"/>
    <mergeCell ref="A245:C245"/>
    <mergeCell ref="A246:C246"/>
    <mergeCell ref="A247:C247"/>
    <mergeCell ref="A248:C248"/>
    <mergeCell ref="A237:C237"/>
    <mergeCell ref="A238:C238"/>
    <mergeCell ref="A239:C239"/>
    <mergeCell ref="A240:C240"/>
    <mergeCell ref="A241:C241"/>
    <mergeCell ref="A242:C242"/>
    <mergeCell ref="A231:C231"/>
    <mergeCell ref="A232:C232"/>
    <mergeCell ref="A233:C233"/>
    <mergeCell ref="A234:C234"/>
    <mergeCell ref="A235:C235"/>
    <mergeCell ref="A236:C236"/>
    <mergeCell ref="A225:C225"/>
    <mergeCell ref="A226:C226"/>
    <mergeCell ref="A227:C227"/>
    <mergeCell ref="A228:C228"/>
    <mergeCell ref="A229:C229"/>
    <mergeCell ref="A230:C230"/>
    <mergeCell ref="A219:C219"/>
    <mergeCell ref="A220:C220"/>
    <mergeCell ref="A221:C221"/>
    <mergeCell ref="A222:C222"/>
    <mergeCell ref="A223:C223"/>
    <mergeCell ref="A224:C224"/>
    <mergeCell ref="A213:C213"/>
    <mergeCell ref="A214:C214"/>
    <mergeCell ref="A215:C215"/>
    <mergeCell ref="A216:C216"/>
    <mergeCell ref="A217:C217"/>
    <mergeCell ref="A218:C218"/>
    <mergeCell ref="A207:C207"/>
    <mergeCell ref="A208:C208"/>
    <mergeCell ref="A209:C209"/>
    <mergeCell ref="A210:C210"/>
    <mergeCell ref="A211:C211"/>
    <mergeCell ref="A212:C212"/>
    <mergeCell ref="A201:C201"/>
    <mergeCell ref="A202:C202"/>
    <mergeCell ref="A203:C203"/>
    <mergeCell ref="A204:C204"/>
    <mergeCell ref="A205:C205"/>
    <mergeCell ref="A206:C206"/>
    <mergeCell ref="A195:C195"/>
    <mergeCell ref="A196:C196"/>
    <mergeCell ref="A197:C197"/>
    <mergeCell ref="A198:C198"/>
    <mergeCell ref="A199:C199"/>
    <mergeCell ref="A200:C200"/>
    <mergeCell ref="A189:C189"/>
    <mergeCell ref="A190:C190"/>
    <mergeCell ref="A191:C191"/>
    <mergeCell ref="A192:C192"/>
    <mergeCell ref="A193:C193"/>
    <mergeCell ref="A194:C194"/>
    <mergeCell ref="A183:C183"/>
    <mergeCell ref="A184:C184"/>
    <mergeCell ref="A185:C185"/>
    <mergeCell ref="A186:C186"/>
    <mergeCell ref="A187:C187"/>
    <mergeCell ref="A188:C188"/>
    <mergeCell ref="A177:C177"/>
    <mergeCell ref="A178:C178"/>
    <mergeCell ref="A179:C179"/>
    <mergeCell ref="A180:C180"/>
    <mergeCell ref="A181:C181"/>
    <mergeCell ref="A182:C182"/>
    <mergeCell ref="A171:C171"/>
    <mergeCell ref="A172:C172"/>
    <mergeCell ref="A173:C173"/>
    <mergeCell ref="A174:C174"/>
    <mergeCell ref="A175:C175"/>
    <mergeCell ref="A176:C176"/>
    <mergeCell ref="A165:C165"/>
    <mergeCell ref="A166:C166"/>
    <mergeCell ref="A167:C167"/>
    <mergeCell ref="A168:C168"/>
    <mergeCell ref="A169:C169"/>
    <mergeCell ref="A170:C170"/>
    <mergeCell ref="A159:C159"/>
    <mergeCell ref="A160:C160"/>
    <mergeCell ref="A161:C161"/>
    <mergeCell ref="A162:C162"/>
    <mergeCell ref="A163:C163"/>
    <mergeCell ref="A164:C164"/>
    <mergeCell ref="A153:C153"/>
    <mergeCell ref="A154:C154"/>
    <mergeCell ref="A155:C155"/>
    <mergeCell ref="A156:C156"/>
    <mergeCell ref="A157:C157"/>
    <mergeCell ref="A158:C158"/>
    <mergeCell ref="A147:C147"/>
    <mergeCell ref="A148:C148"/>
    <mergeCell ref="A149:C149"/>
    <mergeCell ref="A150:C150"/>
    <mergeCell ref="A151:C151"/>
    <mergeCell ref="A152:C152"/>
    <mergeCell ref="A141:C141"/>
    <mergeCell ref="A142:C142"/>
    <mergeCell ref="A143:C143"/>
    <mergeCell ref="A144:C144"/>
    <mergeCell ref="A145:C145"/>
    <mergeCell ref="A146:C146"/>
    <mergeCell ref="A135:C135"/>
    <mergeCell ref="A136:C136"/>
    <mergeCell ref="A137:C137"/>
    <mergeCell ref="A138:C138"/>
    <mergeCell ref="A139:C139"/>
    <mergeCell ref="A140:C140"/>
    <mergeCell ref="A129:C129"/>
    <mergeCell ref="A130:C130"/>
    <mergeCell ref="A131:C131"/>
    <mergeCell ref="A132:C132"/>
    <mergeCell ref="A133:C133"/>
    <mergeCell ref="A134:C134"/>
    <mergeCell ref="A123:C123"/>
    <mergeCell ref="A124:C124"/>
    <mergeCell ref="A125:C125"/>
    <mergeCell ref="A126:C126"/>
    <mergeCell ref="A127:C127"/>
    <mergeCell ref="A128:C128"/>
    <mergeCell ref="A117:C117"/>
    <mergeCell ref="A118:C118"/>
    <mergeCell ref="A119:C119"/>
    <mergeCell ref="A120:C120"/>
    <mergeCell ref="A121:C121"/>
    <mergeCell ref="A122:C122"/>
    <mergeCell ref="A111:C111"/>
    <mergeCell ref="A112:C112"/>
    <mergeCell ref="A113:C113"/>
    <mergeCell ref="A114:C114"/>
    <mergeCell ref="A115:C115"/>
    <mergeCell ref="A116:C116"/>
    <mergeCell ref="A105:C105"/>
    <mergeCell ref="A106:C106"/>
    <mergeCell ref="A107:C107"/>
    <mergeCell ref="A108:C108"/>
    <mergeCell ref="A109:C109"/>
    <mergeCell ref="A110:C110"/>
    <mergeCell ref="A99:C99"/>
    <mergeCell ref="A100:C100"/>
    <mergeCell ref="A101:C101"/>
    <mergeCell ref="A102:C102"/>
    <mergeCell ref="A103:C103"/>
    <mergeCell ref="A104:C104"/>
    <mergeCell ref="A93:C93"/>
    <mergeCell ref="A94:C94"/>
    <mergeCell ref="A95:C95"/>
    <mergeCell ref="A96:C96"/>
    <mergeCell ref="A97:C97"/>
    <mergeCell ref="A98:C98"/>
    <mergeCell ref="A87:C87"/>
    <mergeCell ref="A88:C88"/>
    <mergeCell ref="A89:C89"/>
    <mergeCell ref="A90:C90"/>
    <mergeCell ref="A91:C91"/>
    <mergeCell ref="A92:C92"/>
    <mergeCell ref="A81:C81"/>
    <mergeCell ref="A82:C82"/>
    <mergeCell ref="A83:C83"/>
    <mergeCell ref="A84:C84"/>
    <mergeCell ref="A85:C85"/>
    <mergeCell ref="A86:C86"/>
    <mergeCell ref="A75:C75"/>
    <mergeCell ref="A76:C76"/>
    <mergeCell ref="A77:C77"/>
    <mergeCell ref="A78:C78"/>
    <mergeCell ref="A79:C79"/>
    <mergeCell ref="A80:C80"/>
    <mergeCell ref="A69:C69"/>
    <mergeCell ref="A70:C70"/>
    <mergeCell ref="A71:C71"/>
    <mergeCell ref="A72:C72"/>
    <mergeCell ref="A73:C73"/>
    <mergeCell ref="A74:C74"/>
    <mergeCell ref="A63:C63"/>
    <mergeCell ref="A64:C64"/>
    <mergeCell ref="A65:C65"/>
    <mergeCell ref="A66:C66"/>
    <mergeCell ref="A67:C67"/>
    <mergeCell ref="A68:C68"/>
    <mergeCell ref="A57:C57"/>
    <mergeCell ref="A58:C58"/>
    <mergeCell ref="A59:C59"/>
    <mergeCell ref="A60:C60"/>
    <mergeCell ref="A61:C61"/>
    <mergeCell ref="A62:C62"/>
    <mergeCell ref="A51:C51"/>
    <mergeCell ref="A52:C52"/>
    <mergeCell ref="A53:C53"/>
    <mergeCell ref="A54:C54"/>
    <mergeCell ref="A55:C55"/>
    <mergeCell ref="A56:C56"/>
    <mergeCell ref="A45:C45"/>
    <mergeCell ref="A46:C46"/>
    <mergeCell ref="A47:C47"/>
    <mergeCell ref="A48:C48"/>
    <mergeCell ref="A49:C49"/>
    <mergeCell ref="A50:C50"/>
    <mergeCell ref="A39:C39"/>
    <mergeCell ref="A40:C40"/>
    <mergeCell ref="A41:C41"/>
    <mergeCell ref="A42:C42"/>
    <mergeCell ref="A43:C43"/>
    <mergeCell ref="A44:C44"/>
    <mergeCell ref="A33:C33"/>
    <mergeCell ref="A34:C34"/>
    <mergeCell ref="A35:C35"/>
    <mergeCell ref="A36:C36"/>
    <mergeCell ref="A37:C37"/>
    <mergeCell ref="A38:C38"/>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A9:C9"/>
    <mergeCell ref="A10:C10"/>
    <mergeCell ref="A11:C11"/>
    <mergeCell ref="A12:C12"/>
    <mergeCell ref="A13:C13"/>
    <mergeCell ref="A14:C14"/>
    <mergeCell ref="A1:E1"/>
    <mergeCell ref="A3:C5"/>
    <mergeCell ref="D3:D5"/>
    <mergeCell ref="E3:E5"/>
    <mergeCell ref="A7:C7"/>
    <mergeCell ref="A8:C8"/>
  </mergeCells>
  <phoneticPr fontId="1" type="noConversion"/>
  <pageMargins left="0.7" right="0.7" top="0.75" bottom="0.75" header="0.3" footer="0.3"/>
  <pageSetup paperSize="9" orientation="portrait" horizontalDpi="0" verticalDpi="0" r:id="rId1"/>
</worksheet>
</file>

<file path=xl/worksheets/sheet26.xml><?xml version="1.0" encoding="utf-8"?>
<worksheet xmlns="http://schemas.openxmlformats.org/spreadsheetml/2006/main" xmlns:r="http://schemas.openxmlformats.org/officeDocument/2006/relationships">
  <dimension ref="A1:E39"/>
  <sheetViews>
    <sheetView tabSelected="1" topLeftCell="A14" workbookViewId="0">
      <selection activeCell="D34" sqref="D34"/>
    </sheetView>
  </sheetViews>
  <sheetFormatPr defaultRowHeight="13.5"/>
  <cols>
    <col min="4" max="4" width="43.75" customWidth="1"/>
    <col min="5" max="5" width="17.5" customWidth="1"/>
  </cols>
  <sheetData>
    <row r="1" spans="1:5">
      <c r="A1" s="125" t="s">
        <v>2433</v>
      </c>
      <c r="B1" s="125"/>
      <c r="C1" s="125"/>
      <c r="D1" s="125"/>
      <c r="E1" s="125"/>
    </row>
    <row r="2" spans="1:5">
      <c r="A2" s="125"/>
      <c r="B2" s="125"/>
      <c r="C2" s="125"/>
      <c r="D2" s="125"/>
      <c r="E2" s="125"/>
    </row>
    <row r="3" spans="1:5" ht="21" customHeight="1">
      <c r="A3" s="82"/>
      <c r="B3" s="82"/>
      <c r="C3" s="82"/>
      <c r="D3" s="82"/>
      <c r="E3" s="83" t="s">
        <v>2434</v>
      </c>
    </row>
    <row r="4" spans="1:5" ht="21" customHeight="1">
      <c r="A4" s="126" t="s">
        <v>2435</v>
      </c>
      <c r="B4" s="127"/>
      <c r="C4" s="128"/>
      <c r="D4" s="84" t="s">
        <v>2436</v>
      </c>
      <c r="E4" s="85" t="s">
        <v>2438</v>
      </c>
    </row>
    <row r="5" spans="1:5" ht="18.75" customHeight="1">
      <c r="A5" s="116" t="s">
        <v>1885</v>
      </c>
      <c r="B5" s="117" t="s">
        <v>314</v>
      </c>
      <c r="C5" s="117" t="s">
        <v>314</v>
      </c>
      <c r="D5" s="86" t="s">
        <v>221</v>
      </c>
      <c r="E5" s="87">
        <v>239.04</v>
      </c>
    </row>
    <row r="6" spans="1:5" ht="21" customHeight="1">
      <c r="A6" s="118" t="s">
        <v>2379</v>
      </c>
      <c r="B6" s="118"/>
      <c r="C6" s="119"/>
      <c r="D6" s="86" t="s">
        <v>2380</v>
      </c>
      <c r="E6" s="87">
        <v>239.04</v>
      </c>
    </row>
    <row r="7" spans="1:5" ht="18.75" customHeight="1">
      <c r="A7" s="116" t="s">
        <v>2381</v>
      </c>
      <c r="B7" s="117" t="s">
        <v>314</v>
      </c>
      <c r="C7" s="117" t="s">
        <v>314</v>
      </c>
      <c r="D7" s="86" t="s">
        <v>2382</v>
      </c>
      <c r="E7" s="87">
        <v>19.05</v>
      </c>
    </row>
    <row r="8" spans="1:5" ht="18.75" customHeight="1">
      <c r="A8" s="116" t="s">
        <v>2383</v>
      </c>
      <c r="B8" s="117" t="s">
        <v>314</v>
      </c>
      <c r="C8" s="117" t="s">
        <v>314</v>
      </c>
      <c r="D8" s="86" t="s">
        <v>2384</v>
      </c>
      <c r="E8" s="87">
        <v>219.99</v>
      </c>
    </row>
    <row r="9" spans="1:5" ht="21" customHeight="1">
      <c r="A9" s="116" t="s">
        <v>2115</v>
      </c>
      <c r="B9" s="117" t="s">
        <v>314</v>
      </c>
      <c r="C9" s="117" t="s">
        <v>314</v>
      </c>
      <c r="D9" s="86" t="s">
        <v>223</v>
      </c>
      <c r="E9" s="87">
        <v>14967.12</v>
      </c>
    </row>
    <row r="10" spans="1:5" ht="24.75" customHeight="1">
      <c r="A10" s="116" t="s">
        <v>2385</v>
      </c>
      <c r="B10" s="117" t="s">
        <v>314</v>
      </c>
      <c r="C10" s="117" t="s">
        <v>314</v>
      </c>
      <c r="D10" s="86" t="s">
        <v>2386</v>
      </c>
      <c r="E10" s="87">
        <v>13785.61</v>
      </c>
    </row>
    <row r="11" spans="1:5" ht="21" customHeight="1">
      <c r="A11" s="116" t="s">
        <v>2387</v>
      </c>
      <c r="B11" s="117" t="s">
        <v>314</v>
      </c>
      <c r="C11" s="117" t="s">
        <v>314</v>
      </c>
      <c r="D11" s="86" t="s">
        <v>2388</v>
      </c>
      <c r="E11" s="87">
        <v>13785.61</v>
      </c>
    </row>
    <row r="12" spans="1:5" ht="21.75" customHeight="1">
      <c r="A12" s="116" t="s">
        <v>2389</v>
      </c>
      <c r="B12" s="117" t="s">
        <v>314</v>
      </c>
      <c r="C12" s="117" t="s">
        <v>314</v>
      </c>
      <c r="D12" s="86" t="s">
        <v>2390</v>
      </c>
      <c r="E12" s="87">
        <v>1181.51</v>
      </c>
    </row>
    <row r="13" spans="1:5" ht="20.25" customHeight="1">
      <c r="A13" s="116" t="s">
        <v>2391</v>
      </c>
      <c r="B13" s="117" t="s">
        <v>314</v>
      </c>
      <c r="C13" s="117" t="s">
        <v>314</v>
      </c>
      <c r="D13" s="86" t="s">
        <v>2392</v>
      </c>
      <c r="E13" s="87">
        <v>1181.51</v>
      </c>
    </row>
    <row r="14" spans="1:5" ht="18.75" customHeight="1">
      <c r="A14" s="116" t="s">
        <v>2143</v>
      </c>
      <c r="B14" s="117" t="s">
        <v>314</v>
      </c>
      <c r="C14" s="117" t="s">
        <v>314</v>
      </c>
      <c r="D14" s="86" t="s">
        <v>224</v>
      </c>
      <c r="E14" s="87">
        <v>399.62</v>
      </c>
    </row>
    <row r="15" spans="1:5" ht="21.75" customHeight="1">
      <c r="A15" s="116" t="s">
        <v>2393</v>
      </c>
      <c r="B15" s="117" t="s">
        <v>314</v>
      </c>
      <c r="C15" s="117" t="s">
        <v>314</v>
      </c>
      <c r="D15" s="86" t="s">
        <v>2394</v>
      </c>
      <c r="E15" s="87">
        <v>399.62</v>
      </c>
    </row>
    <row r="16" spans="1:5" ht="19.5" customHeight="1">
      <c r="A16" s="116" t="s">
        <v>2395</v>
      </c>
      <c r="B16" s="117" t="s">
        <v>314</v>
      </c>
      <c r="C16" s="117" t="s">
        <v>314</v>
      </c>
      <c r="D16" s="86" t="s">
        <v>2396</v>
      </c>
      <c r="E16" s="87">
        <v>88.58</v>
      </c>
    </row>
    <row r="17" spans="1:5" ht="20.25" customHeight="1">
      <c r="A17" s="116" t="s">
        <v>2397</v>
      </c>
      <c r="B17" s="117" t="s">
        <v>314</v>
      </c>
      <c r="C17" s="117" t="s">
        <v>314</v>
      </c>
      <c r="D17" s="86" t="s">
        <v>2398</v>
      </c>
      <c r="E17" s="87">
        <v>311.04000000000002</v>
      </c>
    </row>
    <row r="18" spans="1:5" ht="22.5" customHeight="1">
      <c r="A18" s="116" t="s">
        <v>2249</v>
      </c>
      <c r="B18" s="117" t="s">
        <v>314</v>
      </c>
      <c r="C18" s="117" t="s">
        <v>314</v>
      </c>
      <c r="D18" s="86" t="s">
        <v>225</v>
      </c>
      <c r="E18" s="87">
        <v>99</v>
      </c>
    </row>
    <row r="19" spans="1:5" ht="24.75" customHeight="1">
      <c r="A19" s="116" t="s">
        <v>2399</v>
      </c>
      <c r="B19" s="117" t="s">
        <v>314</v>
      </c>
      <c r="C19" s="117" t="s">
        <v>314</v>
      </c>
      <c r="D19" s="86" t="s">
        <v>2400</v>
      </c>
      <c r="E19" s="87">
        <v>99</v>
      </c>
    </row>
    <row r="20" spans="1:5" ht="19.5" customHeight="1">
      <c r="A20" s="116" t="s">
        <v>2401</v>
      </c>
      <c r="B20" s="117" t="s">
        <v>314</v>
      </c>
      <c r="C20" s="117" t="s">
        <v>314</v>
      </c>
      <c r="D20" s="86" t="s">
        <v>2402</v>
      </c>
      <c r="E20" s="87">
        <v>99</v>
      </c>
    </row>
    <row r="21" spans="1:5" ht="18.75" customHeight="1">
      <c r="A21" s="116" t="s">
        <v>2368</v>
      </c>
      <c r="B21" s="117" t="s">
        <v>314</v>
      </c>
      <c r="C21" s="117" t="s">
        <v>314</v>
      </c>
      <c r="D21" s="86" t="s">
        <v>119</v>
      </c>
      <c r="E21" s="87">
        <v>5275.85</v>
      </c>
    </row>
    <row r="22" spans="1:5" ht="19.5" customHeight="1">
      <c r="A22" s="116" t="s">
        <v>2403</v>
      </c>
      <c r="B22" s="117" t="s">
        <v>314</v>
      </c>
      <c r="C22" s="117" t="s">
        <v>314</v>
      </c>
      <c r="D22" s="86" t="s">
        <v>2404</v>
      </c>
      <c r="E22" s="87">
        <v>5000</v>
      </c>
    </row>
    <row r="23" spans="1:5" ht="21" customHeight="1">
      <c r="A23" s="116" t="s">
        <v>2405</v>
      </c>
      <c r="B23" s="117" t="s">
        <v>314</v>
      </c>
      <c r="C23" s="117" t="s">
        <v>314</v>
      </c>
      <c r="D23" s="86" t="s">
        <v>2406</v>
      </c>
      <c r="E23" s="87">
        <v>5000</v>
      </c>
    </row>
    <row r="24" spans="1:5" ht="22.5" customHeight="1">
      <c r="A24" s="116" t="s">
        <v>2407</v>
      </c>
      <c r="B24" s="117" t="s">
        <v>314</v>
      </c>
      <c r="C24" s="117" t="s">
        <v>314</v>
      </c>
      <c r="D24" s="86" t="s">
        <v>271</v>
      </c>
      <c r="E24" s="87">
        <v>275.85000000000002</v>
      </c>
    </row>
    <row r="25" spans="1:5" ht="23.25" customHeight="1">
      <c r="A25" s="116" t="s">
        <v>2408</v>
      </c>
      <c r="B25" s="117" t="s">
        <v>314</v>
      </c>
      <c r="C25" s="117" t="s">
        <v>314</v>
      </c>
      <c r="D25" s="86" t="s">
        <v>2409</v>
      </c>
      <c r="E25" s="87">
        <v>0</v>
      </c>
    </row>
    <row r="26" spans="1:5" ht="23.25" customHeight="1">
      <c r="A26" s="116" t="s">
        <v>2410</v>
      </c>
      <c r="B26" s="117" t="s">
        <v>314</v>
      </c>
      <c r="C26" s="117" t="s">
        <v>314</v>
      </c>
      <c r="D26" s="86" t="s">
        <v>2411</v>
      </c>
      <c r="E26" s="87">
        <v>202.96</v>
      </c>
    </row>
    <row r="27" spans="1:5" ht="24.75" customHeight="1">
      <c r="A27" s="116" t="s">
        <v>2412</v>
      </c>
      <c r="B27" s="117" t="s">
        <v>314</v>
      </c>
      <c r="C27" s="117" t="s">
        <v>314</v>
      </c>
      <c r="D27" s="86" t="s">
        <v>2413</v>
      </c>
      <c r="E27" s="87">
        <v>2</v>
      </c>
    </row>
    <row r="28" spans="1:5" ht="19.5" customHeight="1">
      <c r="A28" s="116" t="s">
        <v>2414</v>
      </c>
      <c r="B28" s="117" t="s">
        <v>314</v>
      </c>
      <c r="C28" s="117" t="s">
        <v>314</v>
      </c>
      <c r="D28" s="86" t="s">
        <v>2415</v>
      </c>
      <c r="E28" s="87">
        <v>0</v>
      </c>
    </row>
    <row r="29" spans="1:5" ht="18.75" customHeight="1">
      <c r="A29" s="116" t="s">
        <v>2416</v>
      </c>
      <c r="B29" s="117" t="s">
        <v>314</v>
      </c>
      <c r="C29" s="117" t="s">
        <v>314</v>
      </c>
      <c r="D29" s="86" t="s">
        <v>2417</v>
      </c>
      <c r="E29" s="87">
        <v>70.88</v>
      </c>
    </row>
    <row r="30" spans="1:5" ht="21" customHeight="1">
      <c r="A30" s="116" t="s">
        <v>2371</v>
      </c>
      <c r="B30" s="117" t="s">
        <v>314</v>
      </c>
      <c r="C30" s="117" t="s">
        <v>314</v>
      </c>
      <c r="D30" s="86" t="s">
        <v>227</v>
      </c>
      <c r="E30" s="87">
        <v>6031.3</v>
      </c>
    </row>
    <row r="31" spans="1:5" ht="20.25" customHeight="1">
      <c r="A31" s="116" t="s">
        <v>2418</v>
      </c>
      <c r="B31" s="117" t="s">
        <v>314</v>
      </c>
      <c r="C31" s="117" t="s">
        <v>314</v>
      </c>
      <c r="D31" s="86" t="s">
        <v>2419</v>
      </c>
      <c r="E31" s="87">
        <v>6031.3</v>
      </c>
    </row>
    <row r="32" spans="1:5" ht="19.5" customHeight="1">
      <c r="A32" s="116" t="s">
        <v>2420</v>
      </c>
      <c r="B32" s="117" t="s">
        <v>314</v>
      </c>
      <c r="C32" s="117" t="s">
        <v>314</v>
      </c>
      <c r="D32" s="86" t="s">
        <v>2421</v>
      </c>
      <c r="E32" s="87">
        <v>5852.3</v>
      </c>
    </row>
    <row r="33" spans="1:5" ht="19.5" customHeight="1">
      <c r="A33" s="116" t="s">
        <v>2422</v>
      </c>
      <c r="B33" s="117" t="s">
        <v>314</v>
      </c>
      <c r="C33" s="117" t="s">
        <v>314</v>
      </c>
      <c r="D33" s="86" t="s">
        <v>2423</v>
      </c>
      <c r="E33" s="87">
        <v>179</v>
      </c>
    </row>
    <row r="34" spans="1:5" ht="20.25" customHeight="1">
      <c r="A34" s="116" t="s">
        <v>2424</v>
      </c>
      <c r="B34" s="117" t="s">
        <v>314</v>
      </c>
      <c r="C34" s="117" t="s">
        <v>314</v>
      </c>
      <c r="D34" s="86" t="s">
        <v>229</v>
      </c>
      <c r="E34" s="87">
        <v>200</v>
      </c>
    </row>
    <row r="35" spans="1:5" ht="18.75" customHeight="1">
      <c r="A35" s="116" t="s">
        <v>2425</v>
      </c>
      <c r="B35" s="117" t="s">
        <v>314</v>
      </c>
      <c r="C35" s="117" t="s">
        <v>314</v>
      </c>
      <c r="D35" s="86" t="s">
        <v>2426</v>
      </c>
      <c r="E35" s="87">
        <v>200</v>
      </c>
    </row>
    <row r="36" spans="1:5" ht="19.5" customHeight="1">
      <c r="A36" s="116" t="s">
        <v>2427</v>
      </c>
      <c r="B36" s="117" t="s">
        <v>314</v>
      </c>
      <c r="C36" s="117" t="s">
        <v>314</v>
      </c>
      <c r="D36" s="86" t="s">
        <v>2428</v>
      </c>
      <c r="E36" s="87">
        <v>200</v>
      </c>
    </row>
    <row r="37" spans="1:5" ht="19.5" customHeight="1">
      <c r="A37" s="116" t="s">
        <v>2429</v>
      </c>
      <c r="B37" s="117" t="s">
        <v>314</v>
      </c>
      <c r="C37" s="117" t="s">
        <v>314</v>
      </c>
      <c r="D37" s="86" t="s">
        <v>2430</v>
      </c>
      <c r="E37" s="87">
        <v>0</v>
      </c>
    </row>
    <row r="38" spans="1:5" ht="22.5" customHeight="1">
      <c r="A38" s="123" t="s">
        <v>2431</v>
      </c>
      <c r="B38" s="124" t="s">
        <v>314</v>
      </c>
      <c r="C38" s="124" t="s">
        <v>314</v>
      </c>
      <c r="D38" s="88" t="s">
        <v>2432</v>
      </c>
      <c r="E38" s="89">
        <v>0</v>
      </c>
    </row>
    <row r="39" spans="1:5" ht="21.75" customHeight="1">
      <c r="A39" s="120" t="s">
        <v>2437</v>
      </c>
      <c r="B39" s="121"/>
      <c r="C39" s="122"/>
      <c r="D39" s="90"/>
      <c r="E39" s="91">
        <v>27211.93</v>
      </c>
    </row>
  </sheetData>
  <mergeCells count="37">
    <mergeCell ref="A39:C39"/>
    <mergeCell ref="A37:C37"/>
    <mergeCell ref="A38:C38"/>
    <mergeCell ref="A1:E2"/>
    <mergeCell ref="A4:C4"/>
    <mergeCell ref="A33:C33"/>
    <mergeCell ref="A34:C34"/>
    <mergeCell ref="A35:C35"/>
    <mergeCell ref="A36:C36"/>
    <mergeCell ref="A29:C29"/>
    <mergeCell ref="A23:C23"/>
    <mergeCell ref="A24:C24"/>
    <mergeCell ref="A30:C30"/>
    <mergeCell ref="A31:C31"/>
    <mergeCell ref="A32:C32"/>
    <mergeCell ref="A25:C25"/>
    <mergeCell ref="A26:C26"/>
    <mergeCell ref="A27:C27"/>
    <mergeCell ref="A28:C28"/>
    <mergeCell ref="A17:C17"/>
    <mergeCell ref="A18:C18"/>
    <mergeCell ref="A19:C19"/>
    <mergeCell ref="A20:C20"/>
    <mergeCell ref="A21:C21"/>
    <mergeCell ref="A22:C22"/>
    <mergeCell ref="A16:C16"/>
    <mergeCell ref="A5:C5"/>
    <mergeCell ref="A6:C6"/>
    <mergeCell ref="A7:C7"/>
    <mergeCell ref="A8:C8"/>
    <mergeCell ref="A9:C9"/>
    <mergeCell ref="A10:C10"/>
    <mergeCell ref="A11:C11"/>
    <mergeCell ref="A12:C12"/>
    <mergeCell ref="A13:C13"/>
    <mergeCell ref="A14:C14"/>
    <mergeCell ref="A15:C15"/>
  </mergeCells>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B37"/>
  <sheetViews>
    <sheetView workbookViewId="0">
      <selection activeCell="A31" sqref="A31:A34"/>
    </sheetView>
  </sheetViews>
  <sheetFormatPr defaultRowHeight="14.25"/>
  <cols>
    <col min="1" max="1" width="35" style="1" customWidth="1"/>
    <col min="2" max="2" width="37.75" style="1" customWidth="1"/>
    <col min="3" max="16384" width="9" style="2"/>
  </cols>
  <sheetData>
    <row r="1" spans="1:2" s="1" customFormat="1" ht="22.5">
      <c r="A1" s="92" t="s">
        <v>61</v>
      </c>
      <c r="B1" s="92"/>
    </row>
    <row r="2" spans="1:2" s="1" customFormat="1">
      <c r="A2" s="93"/>
      <c r="B2" s="93"/>
    </row>
    <row r="3" spans="1:2" s="1" customFormat="1">
      <c r="A3" s="93" t="s">
        <v>28</v>
      </c>
      <c r="B3" s="93"/>
    </row>
    <row r="4" spans="1:2" s="1" customFormat="1" ht="24.95" customHeight="1">
      <c r="A4" s="3" t="s">
        <v>0</v>
      </c>
      <c r="B4" s="3" t="s">
        <v>62</v>
      </c>
    </row>
    <row r="5" spans="1:2" s="1" customFormat="1" ht="24.95" customHeight="1">
      <c r="A5" s="4" t="s">
        <v>4</v>
      </c>
      <c r="B5" s="5">
        <v>62241</v>
      </c>
    </row>
    <row r="6" spans="1:2" s="1" customFormat="1" ht="24.95" customHeight="1">
      <c r="A6" s="4" t="s">
        <v>5</v>
      </c>
      <c r="B6" s="5">
        <v>23605</v>
      </c>
    </row>
    <row r="7" spans="1:2" s="1" customFormat="1" ht="24.95" customHeight="1">
      <c r="A7" s="4" t="s">
        <v>6</v>
      </c>
      <c r="B7" s="5">
        <v>5315</v>
      </c>
    </row>
    <row r="8" spans="1:2" s="1" customFormat="1" ht="24.95" customHeight="1">
      <c r="A8" s="4" t="s">
        <v>7</v>
      </c>
      <c r="B8" s="5">
        <v>728</v>
      </c>
    </row>
    <row r="9" spans="1:2" s="1" customFormat="1" ht="24.95" customHeight="1">
      <c r="A9" s="4" t="s">
        <v>8</v>
      </c>
      <c r="B9" s="5">
        <v>4118</v>
      </c>
    </row>
    <row r="10" spans="1:2" s="1" customFormat="1" ht="24.95" customHeight="1">
      <c r="A10" s="4" t="s">
        <v>9</v>
      </c>
      <c r="B10" s="5">
        <v>3029</v>
      </c>
    </row>
    <row r="11" spans="1:2" s="1" customFormat="1" ht="24.95" customHeight="1">
      <c r="A11" s="4" t="s">
        <v>10</v>
      </c>
      <c r="B11" s="5">
        <v>2069</v>
      </c>
    </row>
    <row r="12" spans="1:2" s="1" customFormat="1" ht="24.95" customHeight="1">
      <c r="A12" s="4" t="s">
        <v>11</v>
      </c>
      <c r="B12" s="5">
        <v>1491</v>
      </c>
    </row>
    <row r="13" spans="1:2" s="1" customFormat="1" ht="24.95" customHeight="1">
      <c r="A13" s="4" t="s">
        <v>12</v>
      </c>
      <c r="B13" s="5">
        <v>7350</v>
      </c>
    </row>
    <row r="14" spans="1:2" s="1" customFormat="1" ht="24.95" customHeight="1">
      <c r="A14" s="4" t="s">
        <v>13</v>
      </c>
      <c r="B14" s="5">
        <v>612</v>
      </c>
    </row>
    <row r="15" spans="1:2" s="1" customFormat="1" ht="24.95" customHeight="1">
      <c r="A15" s="4" t="s">
        <v>14</v>
      </c>
      <c r="B15" s="5">
        <v>11335</v>
      </c>
    </row>
    <row r="16" spans="1:2" s="1" customFormat="1" ht="24.95" customHeight="1">
      <c r="A16" s="4" t="s">
        <v>15</v>
      </c>
      <c r="B16" s="5">
        <v>0</v>
      </c>
    </row>
    <row r="17" spans="1:2" s="1" customFormat="1" ht="24.95" customHeight="1">
      <c r="A17" s="4" t="s">
        <v>16</v>
      </c>
      <c r="B17" s="5">
        <v>2410</v>
      </c>
    </row>
    <row r="18" spans="1:2" s="1" customFormat="1" ht="24.95" customHeight="1">
      <c r="A18" s="4" t="s">
        <v>17</v>
      </c>
      <c r="B18" s="5">
        <v>0</v>
      </c>
    </row>
    <row r="19" spans="1:2" s="1" customFormat="1" ht="24.95" customHeight="1">
      <c r="A19" s="4" t="s">
        <v>18</v>
      </c>
      <c r="B19" s="5">
        <v>149</v>
      </c>
    </row>
    <row r="20" spans="1:2" s="1" customFormat="1" ht="24.95" customHeight="1">
      <c r="A20" s="4" t="s">
        <v>19</v>
      </c>
      <c r="B20" s="5">
        <v>30</v>
      </c>
    </row>
    <row r="21" spans="1:2" s="1" customFormat="1" ht="24.95" customHeight="1">
      <c r="A21" s="4" t="s">
        <v>20</v>
      </c>
      <c r="B21" s="5">
        <v>12464</v>
      </c>
    </row>
    <row r="22" spans="1:2" s="1" customFormat="1" ht="24.95" customHeight="1">
      <c r="A22" s="4" t="s">
        <v>21</v>
      </c>
      <c r="B22" s="5">
        <v>3119</v>
      </c>
    </row>
    <row r="23" spans="1:2" s="1" customFormat="1" ht="24.95" customHeight="1">
      <c r="A23" s="4" t="s">
        <v>22</v>
      </c>
      <c r="B23" s="5">
        <v>1265</v>
      </c>
    </row>
    <row r="24" spans="1:2" s="1" customFormat="1" ht="24.95" customHeight="1">
      <c r="A24" s="4" t="s">
        <v>23</v>
      </c>
      <c r="B24" s="5">
        <v>2825</v>
      </c>
    </row>
    <row r="25" spans="1:2" s="1" customFormat="1" ht="24.95" customHeight="1">
      <c r="A25" s="4" t="s">
        <v>24</v>
      </c>
      <c r="B25" s="5">
        <v>0</v>
      </c>
    </row>
    <row r="26" spans="1:2" s="1" customFormat="1" ht="24.95" customHeight="1">
      <c r="A26" s="4" t="s">
        <v>25</v>
      </c>
      <c r="B26" s="5">
        <v>5225</v>
      </c>
    </row>
    <row r="27" spans="1:2" s="1" customFormat="1" ht="24.95" customHeight="1">
      <c r="A27" s="4" t="s">
        <v>26</v>
      </c>
      <c r="B27" s="5">
        <v>30</v>
      </c>
    </row>
    <row r="28" spans="1:2" s="1" customFormat="1" ht="24.95" customHeight="1">
      <c r="A28" s="6"/>
      <c r="B28" s="6"/>
    </row>
    <row r="29" spans="1:2" s="1" customFormat="1" ht="24.95" customHeight="1">
      <c r="A29" s="6"/>
      <c r="B29" s="5"/>
    </row>
    <row r="30" spans="1:2" s="1" customFormat="1" ht="24.95" customHeight="1">
      <c r="A30" s="4"/>
      <c r="B30" s="5"/>
    </row>
    <row r="31" spans="1:2" s="1" customFormat="1" ht="24.95" customHeight="1">
      <c r="A31" s="4"/>
      <c r="B31" s="5"/>
    </row>
    <row r="32" spans="1:2" s="1" customFormat="1" ht="24.95" customHeight="1">
      <c r="A32" s="4"/>
      <c r="B32" s="5"/>
    </row>
    <row r="33" spans="1:2" s="1" customFormat="1" ht="24.95" customHeight="1">
      <c r="A33" s="4"/>
      <c r="B33" s="5"/>
    </row>
    <row r="34" spans="1:2" s="1" customFormat="1" ht="24.95" customHeight="1">
      <c r="A34" s="4"/>
      <c r="B34" s="5"/>
    </row>
    <row r="35" spans="1:2" s="1" customFormat="1" ht="24.95" customHeight="1">
      <c r="A35" s="4"/>
      <c r="B35" s="5"/>
    </row>
    <row r="36" spans="1:2" s="1" customFormat="1" ht="27.75" customHeight="1">
      <c r="A36" s="3" t="s">
        <v>27</v>
      </c>
      <c r="B36" s="5">
        <v>74705</v>
      </c>
    </row>
    <row r="37" spans="1:2" s="1" customFormat="1"/>
  </sheetData>
  <mergeCells count="3">
    <mergeCell ref="A1:B1"/>
    <mergeCell ref="A2:B2"/>
    <mergeCell ref="A3:B3"/>
  </mergeCells>
  <phoneticPr fontId="1" type="noConversion"/>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dimension ref="A1:B37"/>
  <sheetViews>
    <sheetView workbookViewId="0">
      <selection activeCell="A10" sqref="A10"/>
    </sheetView>
  </sheetViews>
  <sheetFormatPr defaultRowHeight="14.25"/>
  <cols>
    <col min="1" max="1" width="38.625" style="1" customWidth="1"/>
    <col min="2" max="2" width="36" style="1" customWidth="1"/>
    <col min="3" max="16384" width="9" style="2"/>
  </cols>
  <sheetData>
    <row r="1" spans="1:2" s="1" customFormat="1" ht="22.5">
      <c r="A1" s="94" t="s">
        <v>1597</v>
      </c>
      <c r="B1" s="94"/>
    </row>
    <row r="2" spans="1:2" s="1" customFormat="1">
      <c r="A2" s="95"/>
      <c r="B2" s="95"/>
    </row>
    <row r="3" spans="1:2" s="1" customFormat="1">
      <c r="A3" s="95" t="s">
        <v>28</v>
      </c>
      <c r="B3" s="95"/>
    </row>
    <row r="4" spans="1:2" s="1" customFormat="1" ht="24.95" customHeight="1">
      <c r="A4" s="3" t="s">
        <v>0</v>
      </c>
      <c r="B4" s="3" t="s">
        <v>1596</v>
      </c>
    </row>
    <row r="5" spans="1:2" s="1" customFormat="1" ht="24.95" customHeight="1">
      <c r="A5" s="4" t="s">
        <v>30</v>
      </c>
      <c r="B5" s="5">
        <v>18594</v>
      </c>
    </row>
    <row r="6" spans="1:2" s="1" customFormat="1" ht="24.95" customHeight="1">
      <c r="A6" s="4" t="s">
        <v>31</v>
      </c>
      <c r="B6" s="5">
        <v>0</v>
      </c>
    </row>
    <row r="7" spans="1:2" s="1" customFormat="1" ht="24.95" customHeight="1">
      <c r="A7" s="4" t="s">
        <v>32</v>
      </c>
      <c r="B7" s="5">
        <v>0</v>
      </c>
    </row>
    <row r="8" spans="1:2" s="1" customFormat="1" ht="24.95" customHeight="1">
      <c r="A8" s="4" t="s">
        <v>33</v>
      </c>
      <c r="B8" s="5">
        <v>10761</v>
      </c>
    </row>
    <row r="9" spans="1:2" s="1" customFormat="1" ht="24.95" customHeight="1">
      <c r="A9" s="4" t="s">
        <v>34</v>
      </c>
      <c r="B9" s="5">
        <v>34357</v>
      </c>
    </row>
    <row r="10" spans="1:2" s="1" customFormat="1" ht="24.95" customHeight="1">
      <c r="A10" s="4" t="s">
        <v>35</v>
      </c>
      <c r="B10" s="5">
        <v>167</v>
      </c>
    </row>
    <row r="11" spans="1:2" s="1" customFormat="1" ht="24.95" customHeight="1">
      <c r="A11" s="4" t="s">
        <v>36</v>
      </c>
      <c r="B11" s="5">
        <v>1884</v>
      </c>
    </row>
    <row r="12" spans="1:2" s="1" customFormat="1" ht="24.95" customHeight="1">
      <c r="A12" s="4" t="s">
        <v>37</v>
      </c>
      <c r="B12" s="5">
        <v>45109</v>
      </c>
    </row>
    <row r="13" spans="1:2" s="1" customFormat="1" ht="24.95" customHeight="1">
      <c r="A13" s="4" t="s">
        <v>38</v>
      </c>
      <c r="B13" s="5">
        <v>13785</v>
      </c>
    </row>
    <row r="14" spans="1:2" s="1" customFormat="1" ht="24.95" customHeight="1">
      <c r="A14" s="4" t="s">
        <v>39</v>
      </c>
      <c r="B14" s="5">
        <v>21452</v>
      </c>
    </row>
    <row r="15" spans="1:2" s="1" customFormat="1" ht="24.95" customHeight="1">
      <c r="A15" s="4" t="s">
        <v>40</v>
      </c>
      <c r="B15" s="5">
        <v>8530</v>
      </c>
    </row>
    <row r="16" spans="1:2" s="1" customFormat="1" ht="24.95" customHeight="1">
      <c r="A16" s="4" t="s">
        <v>41</v>
      </c>
      <c r="B16" s="5">
        <v>47168</v>
      </c>
    </row>
    <row r="17" spans="1:2" s="1" customFormat="1" ht="24.95" customHeight="1">
      <c r="A17" s="4" t="s">
        <v>42</v>
      </c>
      <c r="B17" s="5">
        <v>5619</v>
      </c>
    </row>
    <row r="18" spans="1:2" s="1" customFormat="1" ht="24.95" customHeight="1">
      <c r="A18" s="4" t="s">
        <v>43</v>
      </c>
      <c r="B18" s="5">
        <v>19709</v>
      </c>
    </row>
    <row r="19" spans="1:2" s="1" customFormat="1" ht="24.95" customHeight="1">
      <c r="A19" s="4" t="s">
        <v>44</v>
      </c>
      <c r="B19" s="5">
        <v>544</v>
      </c>
    </row>
    <row r="20" spans="1:2" s="1" customFormat="1" ht="24.95" customHeight="1">
      <c r="A20" s="4" t="s">
        <v>45</v>
      </c>
      <c r="B20" s="5">
        <v>30</v>
      </c>
    </row>
    <row r="21" spans="1:2" s="1" customFormat="1" ht="24.95" customHeight="1">
      <c r="A21" s="4" t="s">
        <v>46</v>
      </c>
      <c r="B21" s="5">
        <v>0</v>
      </c>
    </row>
    <row r="22" spans="1:2" s="1" customFormat="1" ht="24.95" customHeight="1">
      <c r="A22" s="4" t="s">
        <v>47</v>
      </c>
      <c r="B22" s="5">
        <v>1610</v>
      </c>
    </row>
    <row r="23" spans="1:2" s="1" customFormat="1" ht="24.95" customHeight="1">
      <c r="A23" s="4" t="s">
        <v>48</v>
      </c>
      <c r="B23" s="5">
        <v>49901</v>
      </c>
    </row>
    <row r="24" spans="1:2" s="1" customFormat="1" ht="24.95" customHeight="1">
      <c r="A24" s="4" t="s">
        <v>49</v>
      </c>
      <c r="B24" s="5">
        <v>650</v>
      </c>
    </row>
    <row r="25" spans="1:2" s="1" customFormat="1" ht="24.95" customHeight="1">
      <c r="A25" s="4" t="s">
        <v>50</v>
      </c>
      <c r="B25" s="5">
        <v>1145</v>
      </c>
    </row>
    <row r="26" spans="1:2" s="1" customFormat="1" ht="24.95" customHeight="1">
      <c r="A26" s="4" t="s">
        <v>58</v>
      </c>
      <c r="B26" s="5">
        <v>4335</v>
      </c>
    </row>
    <row r="27" spans="1:2" s="1" customFormat="1" ht="24.95" customHeight="1">
      <c r="A27" s="4" t="s">
        <v>59</v>
      </c>
      <c r="B27" s="5">
        <v>5665</v>
      </c>
    </row>
    <row r="28" spans="1:2" s="1" customFormat="1" ht="24.95" customHeight="1">
      <c r="A28" s="4" t="s">
        <v>60</v>
      </c>
      <c r="B28" s="5">
        <v>30</v>
      </c>
    </row>
    <row r="29" spans="1:2" s="1" customFormat="1" ht="24.95" customHeight="1">
      <c r="A29" s="4"/>
      <c r="B29" s="5"/>
    </row>
    <row r="30" spans="1:2" s="1" customFormat="1" ht="24.95" customHeight="1">
      <c r="A30" s="4"/>
      <c r="B30" s="5"/>
    </row>
    <row r="31" spans="1:2" s="1" customFormat="1" ht="24.95" customHeight="1">
      <c r="A31" s="4"/>
      <c r="B31" s="5"/>
    </row>
    <row r="32" spans="1:2" s="1" customFormat="1" ht="24.95" customHeight="1">
      <c r="A32" s="4"/>
      <c r="B32" s="5"/>
    </row>
    <row r="33" spans="1:2" s="1" customFormat="1" ht="24.95" customHeight="1">
      <c r="A33" s="4"/>
      <c r="B33" s="5"/>
    </row>
    <row r="34" spans="1:2" s="1" customFormat="1" ht="24.95" customHeight="1">
      <c r="A34" s="4"/>
      <c r="B34" s="5"/>
    </row>
    <row r="35" spans="1:2" s="1" customFormat="1" ht="24.95" customHeight="1">
      <c r="A35" s="4"/>
      <c r="B35" s="5"/>
    </row>
    <row r="36" spans="1:2" s="1" customFormat="1" ht="24.95" customHeight="1">
      <c r="A36" s="3" t="s">
        <v>55</v>
      </c>
      <c r="B36" s="5">
        <v>291045</v>
      </c>
    </row>
    <row r="37" spans="1:2" s="1" customFormat="1"/>
  </sheetData>
  <mergeCells count="3">
    <mergeCell ref="A1:B1"/>
    <mergeCell ref="A2:B2"/>
    <mergeCell ref="A3:B3"/>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71"/>
  <sheetViews>
    <sheetView workbookViewId="0">
      <selection activeCell="B18" sqref="B18"/>
    </sheetView>
  </sheetViews>
  <sheetFormatPr defaultRowHeight="13.5"/>
  <cols>
    <col min="1" max="1" width="41.5" style="2" customWidth="1"/>
    <col min="2" max="2" width="40.75" style="2" customWidth="1"/>
    <col min="3" max="16384" width="9" style="2"/>
  </cols>
  <sheetData>
    <row r="1" spans="1:2" ht="22.5">
      <c r="A1" s="94" t="s">
        <v>124</v>
      </c>
      <c r="B1" s="94"/>
    </row>
    <row r="2" spans="1:2">
      <c r="A2" s="95"/>
      <c r="B2" s="95"/>
    </row>
    <row r="3" spans="1:2">
      <c r="A3" s="95" t="s">
        <v>28</v>
      </c>
      <c r="B3" s="95"/>
    </row>
    <row r="4" spans="1:2" s="9" customFormat="1" ht="20.100000000000001" customHeight="1">
      <c r="A4" s="96" t="s">
        <v>63</v>
      </c>
      <c r="B4" s="96" t="s">
        <v>125</v>
      </c>
    </row>
    <row r="5" spans="1:2" s="9" customFormat="1" ht="20.100000000000001" customHeight="1">
      <c r="A5" s="96"/>
      <c r="B5" s="96"/>
    </row>
    <row r="6" spans="1:2" ht="24.95" customHeight="1">
      <c r="A6" s="10" t="s">
        <v>64</v>
      </c>
      <c r="B6" s="11">
        <f>B7+B12+B23+B31+B38+B42+B45+B49+B52+B58+B62+B67</f>
        <v>317831</v>
      </c>
    </row>
    <row r="7" spans="1:2" ht="24.95" customHeight="1">
      <c r="A7" s="12" t="s">
        <v>65</v>
      </c>
      <c r="B7" s="5">
        <f t="shared" ref="B7" si="0">SUM(B8:B11)</f>
        <v>23793</v>
      </c>
    </row>
    <row r="8" spans="1:2" ht="24.95" customHeight="1">
      <c r="A8" s="4" t="s">
        <v>66</v>
      </c>
      <c r="B8" s="5">
        <v>15824</v>
      </c>
    </row>
    <row r="9" spans="1:2" ht="24.95" customHeight="1">
      <c r="A9" s="4" t="s">
        <v>67</v>
      </c>
      <c r="B9" s="5">
        <v>3972</v>
      </c>
    </row>
    <row r="10" spans="1:2" ht="24.95" customHeight="1">
      <c r="A10" s="4" t="s">
        <v>68</v>
      </c>
      <c r="B10" s="5">
        <v>1411</v>
      </c>
    </row>
    <row r="11" spans="1:2" ht="24.95" customHeight="1">
      <c r="A11" s="4" t="s">
        <v>69</v>
      </c>
      <c r="B11" s="5">
        <v>2586</v>
      </c>
    </row>
    <row r="12" spans="1:2" ht="24.95" customHeight="1">
      <c r="A12" s="12" t="s">
        <v>70</v>
      </c>
      <c r="B12" s="5">
        <f t="shared" ref="B12" si="1">SUM(B13:B22)</f>
        <v>19832</v>
      </c>
    </row>
    <row r="13" spans="1:2" ht="24.95" customHeight="1">
      <c r="A13" s="4" t="s">
        <v>71</v>
      </c>
      <c r="B13" s="5">
        <v>5247</v>
      </c>
    </row>
    <row r="14" spans="1:2" ht="24.95" customHeight="1">
      <c r="A14" s="4" t="s">
        <v>72</v>
      </c>
      <c r="B14" s="5">
        <v>89</v>
      </c>
    </row>
    <row r="15" spans="1:2" ht="24.95" customHeight="1">
      <c r="A15" s="4" t="s">
        <v>73</v>
      </c>
      <c r="B15" s="5">
        <v>62</v>
      </c>
    </row>
    <row r="16" spans="1:2" ht="24.95" customHeight="1">
      <c r="A16" s="4" t="s">
        <v>74</v>
      </c>
      <c r="B16" s="5">
        <v>1413</v>
      </c>
    </row>
    <row r="17" spans="1:2" ht="24.95" customHeight="1">
      <c r="A17" s="4" t="s">
        <v>75</v>
      </c>
      <c r="B17" s="5">
        <v>3657</v>
      </c>
    </row>
    <row r="18" spans="1:2" ht="24.95" customHeight="1">
      <c r="A18" s="4" t="s">
        <v>76</v>
      </c>
      <c r="B18" s="5">
        <v>0</v>
      </c>
    </row>
    <row r="19" spans="1:2" ht="24.95" customHeight="1">
      <c r="A19" s="4" t="s">
        <v>77</v>
      </c>
      <c r="B19" s="5">
        <v>0</v>
      </c>
    </row>
    <row r="20" spans="1:2" ht="24.95" customHeight="1">
      <c r="A20" s="4" t="s">
        <v>78</v>
      </c>
      <c r="B20" s="5">
        <v>768</v>
      </c>
    </row>
    <row r="21" spans="1:2" ht="24.95" customHeight="1">
      <c r="A21" s="4" t="s">
        <v>79</v>
      </c>
      <c r="B21" s="5">
        <v>2883</v>
      </c>
    </row>
    <row r="22" spans="1:2" ht="24.95" customHeight="1">
      <c r="A22" s="4" t="s">
        <v>80</v>
      </c>
      <c r="B22" s="5">
        <v>5713</v>
      </c>
    </row>
    <row r="23" spans="1:2" ht="24.95" customHeight="1">
      <c r="A23" s="12" t="s">
        <v>81</v>
      </c>
      <c r="B23" s="5">
        <f t="shared" ref="B23" si="2">SUM(B24:B30)</f>
        <v>31208</v>
      </c>
    </row>
    <row r="24" spans="1:2" ht="24.95" customHeight="1">
      <c r="A24" s="4" t="s">
        <v>82</v>
      </c>
      <c r="B24" s="5">
        <v>2272</v>
      </c>
    </row>
    <row r="25" spans="1:2" ht="24.95" customHeight="1">
      <c r="A25" s="4" t="s">
        <v>83</v>
      </c>
      <c r="B25" s="5">
        <v>9915</v>
      </c>
    </row>
    <row r="26" spans="1:2" ht="24.95" customHeight="1">
      <c r="A26" s="4" t="s">
        <v>84</v>
      </c>
      <c r="B26" s="5">
        <v>240</v>
      </c>
    </row>
    <row r="27" spans="1:2" ht="24.95" customHeight="1">
      <c r="A27" s="4" t="s">
        <v>85</v>
      </c>
      <c r="B27" s="5">
        <v>1721</v>
      </c>
    </row>
    <row r="28" spans="1:2" ht="24.95" customHeight="1">
      <c r="A28" s="4" t="s">
        <v>86</v>
      </c>
      <c r="B28" s="5">
        <v>1517</v>
      </c>
    </row>
    <row r="29" spans="1:2" ht="24.95" customHeight="1">
      <c r="A29" s="4" t="s">
        <v>87</v>
      </c>
      <c r="B29" s="5">
        <v>1180</v>
      </c>
    </row>
    <row r="30" spans="1:2" ht="24.95" customHeight="1">
      <c r="A30" s="4" t="s">
        <v>88</v>
      </c>
      <c r="B30" s="5">
        <v>14363</v>
      </c>
    </row>
    <row r="31" spans="1:2" ht="24.95" customHeight="1">
      <c r="A31" s="12" t="s">
        <v>89</v>
      </c>
      <c r="B31" s="5">
        <f t="shared" ref="B31" si="3">SUM(B32:B37)</f>
        <v>5897</v>
      </c>
    </row>
    <row r="32" spans="1:2" ht="24.95" customHeight="1">
      <c r="A32" s="4" t="s">
        <v>82</v>
      </c>
      <c r="B32" s="5">
        <v>100</v>
      </c>
    </row>
    <row r="33" spans="1:2" ht="24.95" customHeight="1">
      <c r="A33" s="4" t="s">
        <v>83</v>
      </c>
      <c r="B33" s="5">
        <v>5035</v>
      </c>
    </row>
    <row r="34" spans="1:2" ht="24.95" customHeight="1">
      <c r="A34" s="4" t="s">
        <v>84</v>
      </c>
      <c r="B34" s="5">
        <v>53</v>
      </c>
    </row>
    <row r="35" spans="1:2" ht="24.95" customHeight="1">
      <c r="A35" s="4" t="s">
        <v>86</v>
      </c>
      <c r="B35" s="5">
        <v>16</v>
      </c>
    </row>
    <row r="36" spans="1:2" ht="24.95" customHeight="1">
      <c r="A36" s="4" t="s">
        <v>87</v>
      </c>
      <c r="B36" s="5">
        <v>59</v>
      </c>
    </row>
    <row r="37" spans="1:2" ht="24.95" customHeight="1">
      <c r="A37" s="4" t="s">
        <v>88</v>
      </c>
      <c r="B37" s="5">
        <v>634</v>
      </c>
    </row>
    <row r="38" spans="1:2" ht="24.95" customHeight="1">
      <c r="A38" s="12" t="s">
        <v>90</v>
      </c>
      <c r="B38" s="5">
        <f t="shared" ref="B38" si="4">SUM(B39:B41)</f>
        <v>71945</v>
      </c>
    </row>
    <row r="39" spans="1:2" ht="24.95" customHeight="1">
      <c r="A39" s="4" t="s">
        <v>91</v>
      </c>
      <c r="B39" s="5">
        <v>57795</v>
      </c>
    </row>
    <row r="40" spans="1:2" ht="24.95" customHeight="1">
      <c r="A40" s="4" t="s">
        <v>92</v>
      </c>
      <c r="B40" s="5">
        <v>14150</v>
      </c>
    </row>
    <row r="41" spans="1:2" ht="24.95" customHeight="1">
      <c r="A41" s="4" t="s">
        <v>93</v>
      </c>
      <c r="B41" s="5">
        <v>0</v>
      </c>
    </row>
    <row r="42" spans="1:2" ht="24.95" customHeight="1">
      <c r="A42" s="12" t="s">
        <v>94</v>
      </c>
      <c r="B42" s="5">
        <f t="shared" ref="B42" si="5">SUM(B43:B44)</f>
        <v>37123</v>
      </c>
    </row>
    <row r="43" spans="1:2" ht="24.95" customHeight="1">
      <c r="A43" s="4" t="s">
        <v>95</v>
      </c>
      <c r="B43" s="5">
        <v>33943</v>
      </c>
    </row>
    <row r="44" spans="1:2" ht="24.95" customHeight="1">
      <c r="A44" s="4" t="s">
        <v>96</v>
      </c>
      <c r="B44" s="5">
        <v>3180</v>
      </c>
    </row>
    <row r="45" spans="1:2" ht="24.95" customHeight="1">
      <c r="A45" s="12" t="s">
        <v>97</v>
      </c>
      <c r="B45" s="5">
        <f t="shared" ref="B45" si="6">SUM(B46:B48)</f>
        <v>23796</v>
      </c>
    </row>
    <row r="46" spans="1:2" ht="24.95" customHeight="1">
      <c r="A46" s="4" t="s">
        <v>98</v>
      </c>
      <c r="B46" s="5">
        <v>11857</v>
      </c>
    </row>
    <row r="47" spans="1:2" ht="24.95" customHeight="1">
      <c r="A47" s="4" t="s">
        <v>99</v>
      </c>
      <c r="B47" s="5">
        <v>449</v>
      </c>
    </row>
    <row r="48" spans="1:2" ht="24.95" customHeight="1">
      <c r="A48" s="4" t="s">
        <v>100</v>
      </c>
      <c r="B48" s="5">
        <v>11490</v>
      </c>
    </row>
    <row r="49" spans="1:2" ht="24.95" customHeight="1">
      <c r="A49" s="12" t="s">
        <v>101</v>
      </c>
      <c r="B49" s="5">
        <f t="shared" ref="B49" si="7">SUM(B50:B51)</f>
        <v>16699</v>
      </c>
    </row>
    <row r="50" spans="1:2" ht="24.95" customHeight="1">
      <c r="A50" s="4" t="s">
        <v>102</v>
      </c>
      <c r="B50" s="5">
        <v>10772</v>
      </c>
    </row>
    <row r="51" spans="1:2" ht="24.95" customHeight="1">
      <c r="A51" s="4" t="s">
        <v>103</v>
      </c>
      <c r="B51" s="5">
        <v>5927</v>
      </c>
    </row>
    <row r="52" spans="1:2" ht="24.95" customHeight="1">
      <c r="A52" s="12" t="s">
        <v>104</v>
      </c>
      <c r="B52" s="5">
        <f t="shared" ref="B52" si="8">SUM(B53:B57)</f>
        <v>61363</v>
      </c>
    </row>
    <row r="53" spans="1:2" ht="24.95" customHeight="1">
      <c r="A53" s="4" t="s">
        <v>105</v>
      </c>
      <c r="B53" s="5">
        <v>12388</v>
      </c>
    </row>
    <row r="54" spans="1:2" ht="24.95" customHeight="1">
      <c r="A54" s="4" t="s">
        <v>106</v>
      </c>
      <c r="B54" s="5">
        <v>162</v>
      </c>
    </row>
    <row r="55" spans="1:2" ht="24.95" customHeight="1">
      <c r="A55" s="4" t="s">
        <v>107</v>
      </c>
      <c r="B55" s="5">
        <v>16653</v>
      </c>
    </row>
    <row r="56" spans="1:2" ht="24.95" customHeight="1">
      <c r="A56" s="4" t="s">
        <v>108</v>
      </c>
      <c r="B56" s="5">
        <v>21298</v>
      </c>
    </row>
    <row r="57" spans="1:2" ht="24.95" customHeight="1">
      <c r="A57" s="4" t="s">
        <v>109</v>
      </c>
      <c r="B57" s="5">
        <v>10862</v>
      </c>
    </row>
    <row r="58" spans="1:2" ht="24.95" customHeight="1">
      <c r="A58" s="12" t="s">
        <v>110</v>
      </c>
      <c r="B58" s="5">
        <f t="shared" ref="B58" si="9">SUM(B59:B61)</f>
        <v>20480</v>
      </c>
    </row>
    <row r="59" spans="1:2" ht="24.95" customHeight="1">
      <c r="A59" s="4" t="s">
        <v>111</v>
      </c>
      <c r="B59" s="5">
        <v>20480</v>
      </c>
    </row>
    <row r="60" spans="1:2" ht="24.95" customHeight="1">
      <c r="A60" s="4" t="s">
        <v>112</v>
      </c>
      <c r="B60" s="5">
        <v>0</v>
      </c>
    </row>
    <row r="61" spans="1:2" ht="24.95" customHeight="1">
      <c r="A61" s="14" t="s">
        <v>113</v>
      </c>
      <c r="B61" s="15">
        <v>0</v>
      </c>
    </row>
    <row r="62" spans="1:2" ht="24.95" customHeight="1">
      <c r="A62" s="12" t="s">
        <v>114</v>
      </c>
      <c r="B62" s="5">
        <f t="shared" ref="B62" si="10">SUM(B63:B66)</f>
        <v>5695</v>
      </c>
    </row>
    <row r="63" spans="1:2" ht="24.95" customHeight="1">
      <c r="A63" s="4" t="s">
        <v>115</v>
      </c>
      <c r="B63" s="5">
        <v>5665</v>
      </c>
    </row>
    <row r="64" spans="1:2" ht="24.95" customHeight="1">
      <c r="A64" s="4" t="s">
        <v>116</v>
      </c>
      <c r="B64" s="5">
        <v>0</v>
      </c>
    </row>
    <row r="65" spans="1:2" ht="24.95" customHeight="1">
      <c r="A65" s="4" t="s">
        <v>117</v>
      </c>
      <c r="B65" s="5">
        <v>30</v>
      </c>
    </row>
    <row r="66" spans="1:2" ht="24.95" customHeight="1">
      <c r="A66" s="4" t="s">
        <v>118</v>
      </c>
      <c r="B66" s="5">
        <v>0</v>
      </c>
    </row>
    <row r="67" spans="1:2" ht="24.95" customHeight="1">
      <c r="A67" s="12" t="s">
        <v>119</v>
      </c>
      <c r="B67" s="5">
        <f t="shared" ref="B67" si="11">SUM(B68:B71)</f>
        <v>0</v>
      </c>
    </row>
    <row r="68" spans="1:2" ht="24.95" customHeight="1">
      <c r="A68" s="4" t="s">
        <v>120</v>
      </c>
      <c r="B68" s="5">
        <v>0</v>
      </c>
    </row>
    <row r="69" spans="1:2" ht="24.95" customHeight="1">
      <c r="A69" s="4" t="s">
        <v>121</v>
      </c>
      <c r="B69" s="5">
        <v>0</v>
      </c>
    </row>
    <row r="70" spans="1:2" ht="24.95" customHeight="1">
      <c r="A70" s="4" t="s">
        <v>122</v>
      </c>
      <c r="B70" s="5">
        <v>0</v>
      </c>
    </row>
    <row r="71" spans="1:2" ht="24.95" customHeight="1">
      <c r="A71" s="4" t="s">
        <v>123</v>
      </c>
      <c r="B71" s="5">
        <v>0</v>
      </c>
    </row>
  </sheetData>
  <mergeCells count="5">
    <mergeCell ref="A1:B1"/>
    <mergeCell ref="A4:A5"/>
    <mergeCell ref="B4:B5"/>
    <mergeCell ref="A2:B2"/>
    <mergeCell ref="A3:B3"/>
  </mergeCells>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84"/>
  <sheetViews>
    <sheetView workbookViewId="0">
      <selection activeCell="F12" sqref="F12"/>
    </sheetView>
  </sheetViews>
  <sheetFormatPr defaultRowHeight="13.5"/>
  <cols>
    <col min="1" max="1" width="37.375" style="2" customWidth="1"/>
    <col min="2" max="2" width="41.625" style="2" customWidth="1"/>
    <col min="3" max="16384" width="9" style="2"/>
  </cols>
  <sheetData>
    <row r="1" spans="1:2" ht="22.5">
      <c r="A1" s="94" t="s">
        <v>128</v>
      </c>
      <c r="B1" s="94"/>
    </row>
    <row r="2" spans="1:2">
      <c r="A2" s="16"/>
      <c r="B2" s="16"/>
    </row>
    <row r="3" spans="1:2" ht="14.25">
      <c r="A3" s="17" t="s">
        <v>126</v>
      </c>
      <c r="B3" s="18" t="s">
        <v>127</v>
      </c>
    </row>
    <row r="4" spans="1:2" s="9" customFormat="1" ht="20.100000000000001" customHeight="1">
      <c r="A4" s="96" t="s">
        <v>63</v>
      </c>
      <c r="B4" s="97" t="s">
        <v>125</v>
      </c>
    </row>
    <row r="5" spans="1:2" s="9" customFormat="1" ht="20.100000000000001" customHeight="1">
      <c r="A5" s="96"/>
      <c r="B5" s="98"/>
    </row>
    <row r="6" spans="1:2" ht="24.95" customHeight="1">
      <c r="A6" s="10" t="s">
        <v>64</v>
      </c>
      <c r="B6" s="11">
        <f>SUM(B7,B12,B23,B31,B38,B42,B45,B49,B52,B58,B62,B67)</f>
        <v>129981</v>
      </c>
    </row>
    <row r="7" spans="1:2" ht="24.95" customHeight="1">
      <c r="A7" s="12" t="s">
        <v>65</v>
      </c>
      <c r="B7" s="5">
        <f t="shared" ref="B7" si="0">SUM(B8:B11)</f>
        <v>23793</v>
      </c>
    </row>
    <row r="8" spans="1:2" ht="24.95" customHeight="1">
      <c r="A8" s="4" t="s">
        <v>66</v>
      </c>
      <c r="B8" s="5">
        <v>15824</v>
      </c>
    </row>
    <row r="9" spans="1:2" ht="24.95" customHeight="1">
      <c r="A9" s="4" t="s">
        <v>67</v>
      </c>
      <c r="B9" s="5">
        <v>3972</v>
      </c>
    </row>
    <row r="10" spans="1:2" ht="24.95" customHeight="1">
      <c r="A10" s="4" t="s">
        <v>68</v>
      </c>
      <c r="B10" s="5">
        <v>1411</v>
      </c>
    </row>
    <row r="11" spans="1:2" ht="24.95" customHeight="1">
      <c r="A11" s="4" t="s">
        <v>69</v>
      </c>
      <c r="B11" s="5">
        <v>2586</v>
      </c>
    </row>
    <row r="12" spans="1:2" ht="24.95" customHeight="1">
      <c r="A12" s="12" t="s">
        <v>70</v>
      </c>
      <c r="B12" s="5">
        <f t="shared" ref="B12" si="1">SUM(B13:B22)</f>
        <v>10870</v>
      </c>
    </row>
    <row r="13" spans="1:2" ht="24.95" customHeight="1">
      <c r="A13" s="4" t="s">
        <v>71</v>
      </c>
      <c r="B13" s="5">
        <v>3024</v>
      </c>
    </row>
    <row r="14" spans="1:2" ht="24.95" customHeight="1">
      <c r="A14" s="4" t="s">
        <v>72</v>
      </c>
      <c r="B14" s="5">
        <v>89</v>
      </c>
    </row>
    <row r="15" spans="1:2" ht="24.95" customHeight="1">
      <c r="A15" s="4" t="s">
        <v>73</v>
      </c>
      <c r="B15" s="5">
        <v>62</v>
      </c>
    </row>
    <row r="16" spans="1:2" ht="24.95" customHeight="1">
      <c r="A16" s="4" t="s">
        <v>74</v>
      </c>
      <c r="B16" s="5">
        <v>1413</v>
      </c>
    </row>
    <row r="17" spans="1:2" ht="24.95" customHeight="1">
      <c r="A17" s="4" t="s">
        <v>75</v>
      </c>
      <c r="B17" s="5">
        <v>1657</v>
      </c>
    </row>
    <row r="18" spans="1:2" ht="24.95" customHeight="1">
      <c r="A18" s="4" t="s">
        <v>76</v>
      </c>
      <c r="B18" s="5">
        <v>0</v>
      </c>
    </row>
    <row r="19" spans="1:2" ht="24.95" customHeight="1">
      <c r="A19" s="4" t="s">
        <v>77</v>
      </c>
      <c r="B19" s="5">
        <v>0</v>
      </c>
    </row>
    <row r="20" spans="1:2" ht="24.95" customHeight="1">
      <c r="A20" s="4" t="s">
        <v>78</v>
      </c>
      <c r="B20" s="5">
        <v>768</v>
      </c>
    </row>
    <row r="21" spans="1:2" ht="24.95" customHeight="1">
      <c r="A21" s="4" t="s">
        <v>79</v>
      </c>
      <c r="B21" s="5">
        <v>1599</v>
      </c>
    </row>
    <row r="22" spans="1:2" ht="24.95" customHeight="1">
      <c r="A22" s="4" t="s">
        <v>80</v>
      </c>
      <c r="B22" s="5">
        <v>2258</v>
      </c>
    </row>
    <row r="23" spans="1:2" ht="24.95" customHeight="1">
      <c r="A23" s="12" t="s">
        <v>81</v>
      </c>
      <c r="B23" s="5">
        <f t="shared" ref="B23" si="2">SUM(B24:B30)</f>
        <v>0</v>
      </c>
    </row>
    <row r="24" spans="1:2" ht="24.95" customHeight="1">
      <c r="A24" s="4" t="s">
        <v>82</v>
      </c>
      <c r="B24" s="5">
        <v>0</v>
      </c>
    </row>
    <row r="25" spans="1:2" ht="24.95" customHeight="1">
      <c r="A25" s="4" t="s">
        <v>83</v>
      </c>
      <c r="B25" s="5">
        <v>0</v>
      </c>
    </row>
    <row r="26" spans="1:2" ht="24.95" customHeight="1">
      <c r="A26" s="4" t="s">
        <v>84</v>
      </c>
      <c r="B26" s="5">
        <v>0</v>
      </c>
    </row>
    <row r="27" spans="1:2" ht="24.95" customHeight="1">
      <c r="A27" s="4" t="s">
        <v>85</v>
      </c>
      <c r="B27" s="5">
        <v>0</v>
      </c>
    </row>
    <row r="28" spans="1:2" ht="24.95" customHeight="1">
      <c r="A28" s="4" t="s">
        <v>86</v>
      </c>
      <c r="B28" s="5">
        <v>0</v>
      </c>
    </row>
    <row r="29" spans="1:2" ht="24.95" customHeight="1">
      <c r="A29" s="4" t="s">
        <v>87</v>
      </c>
      <c r="B29" s="5">
        <v>0</v>
      </c>
    </row>
    <row r="30" spans="1:2" ht="24.95" customHeight="1">
      <c r="A30" s="4" t="s">
        <v>88</v>
      </c>
      <c r="B30" s="5">
        <v>0</v>
      </c>
    </row>
    <row r="31" spans="1:2" ht="24.95" customHeight="1">
      <c r="A31" s="12" t="s">
        <v>89</v>
      </c>
      <c r="B31" s="5">
        <f t="shared" ref="B31" si="3">SUM(B32:B37)</f>
        <v>0</v>
      </c>
    </row>
    <row r="32" spans="1:2" ht="24.95" customHeight="1">
      <c r="A32" s="4" t="s">
        <v>82</v>
      </c>
      <c r="B32" s="5">
        <v>0</v>
      </c>
    </row>
    <row r="33" spans="1:2" ht="24.95" customHeight="1">
      <c r="A33" s="4" t="s">
        <v>83</v>
      </c>
      <c r="B33" s="5">
        <v>0</v>
      </c>
    </row>
    <row r="34" spans="1:2" ht="24.95" customHeight="1">
      <c r="A34" s="4" t="s">
        <v>84</v>
      </c>
      <c r="B34" s="5">
        <v>0</v>
      </c>
    </row>
    <row r="35" spans="1:2" ht="24.95" customHeight="1">
      <c r="A35" s="4" t="s">
        <v>86</v>
      </c>
      <c r="B35" s="5">
        <v>0</v>
      </c>
    </row>
    <row r="36" spans="1:2" ht="24.95" customHeight="1">
      <c r="A36" s="4" t="s">
        <v>87</v>
      </c>
      <c r="B36" s="5">
        <v>0</v>
      </c>
    </row>
    <row r="37" spans="1:2" ht="24.95" customHeight="1">
      <c r="A37" s="4" t="s">
        <v>88</v>
      </c>
      <c r="B37" s="5">
        <v>0</v>
      </c>
    </row>
    <row r="38" spans="1:2" ht="24.95" customHeight="1">
      <c r="A38" s="12" t="s">
        <v>90</v>
      </c>
      <c r="B38" s="5">
        <f t="shared" ref="B38" si="4">SUM(B39:B41)</f>
        <v>64029</v>
      </c>
    </row>
    <row r="39" spans="1:2" ht="24.95" customHeight="1">
      <c r="A39" s="4" t="s">
        <v>91</v>
      </c>
      <c r="B39" s="5">
        <v>57795</v>
      </c>
    </row>
    <row r="40" spans="1:2" ht="24.95" customHeight="1">
      <c r="A40" s="4" t="s">
        <v>92</v>
      </c>
      <c r="B40" s="5">
        <v>6234</v>
      </c>
    </row>
    <row r="41" spans="1:2" ht="24.95" customHeight="1">
      <c r="A41" s="4" t="s">
        <v>93</v>
      </c>
      <c r="B41" s="5">
        <v>0</v>
      </c>
    </row>
    <row r="42" spans="1:2" ht="24.95" customHeight="1">
      <c r="A42" s="12" t="s">
        <v>94</v>
      </c>
      <c r="B42" s="5">
        <f t="shared" ref="B42" si="5">SUM(B43:B44)</f>
        <v>0</v>
      </c>
    </row>
    <row r="43" spans="1:2" ht="24.95" customHeight="1">
      <c r="A43" s="4" t="s">
        <v>95</v>
      </c>
      <c r="B43" s="5">
        <v>0</v>
      </c>
    </row>
    <row r="44" spans="1:2" ht="24.95" customHeight="1">
      <c r="A44" s="4" t="s">
        <v>96</v>
      </c>
      <c r="B44" s="5">
        <v>0</v>
      </c>
    </row>
    <row r="45" spans="1:2" ht="24.95" customHeight="1">
      <c r="A45" s="12" t="s">
        <v>97</v>
      </c>
      <c r="B45" s="5">
        <f t="shared" ref="B45" si="6">SUM(B46:B48)</f>
        <v>0</v>
      </c>
    </row>
    <row r="46" spans="1:2" ht="24.95" customHeight="1">
      <c r="A46" s="4" t="s">
        <v>98</v>
      </c>
      <c r="B46" s="5">
        <v>0</v>
      </c>
    </row>
    <row r="47" spans="1:2" ht="24.95" customHeight="1">
      <c r="A47" s="4" t="s">
        <v>99</v>
      </c>
      <c r="B47" s="5">
        <v>0</v>
      </c>
    </row>
    <row r="48" spans="1:2" ht="24.95" customHeight="1">
      <c r="A48" s="4" t="s">
        <v>100</v>
      </c>
      <c r="B48" s="5">
        <v>0</v>
      </c>
    </row>
    <row r="49" spans="1:2" ht="24.95" customHeight="1">
      <c r="A49" s="12" t="s">
        <v>101</v>
      </c>
      <c r="B49" s="5">
        <f t="shared" ref="B49" si="7">SUM(B50:B51)</f>
        <v>0</v>
      </c>
    </row>
    <row r="50" spans="1:2" ht="24.95" customHeight="1">
      <c r="A50" s="4" t="s">
        <v>102</v>
      </c>
      <c r="B50" s="5">
        <v>0</v>
      </c>
    </row>
    <row r="51" spans="1:2" ht="24.95" customHeight="1">
      <c r="A51" s="4" t="s">
        <v>103</v>
      </c>
      <c r="B51" s="5">
        <v>0</v>
      </c>
    </row>
    <row r="52" spans="1:2" ht="24.95" customHeight="1">
      <c r="A52" s="12" t="s">
        <v>104</v>
      </c>
      <c r="B52" s="5">
        <f t="shared" ref="B52" si="8">SUM(B53:B57)</f>
        <v>31289</v>
      </c>
    </row>
    <row r="53" spans="1:2" ht="24.95" customHeight="1">
      <c r="A53" s="4" t="s">
        <v>105</v>
      </c>
      <c r="B53" s="5">
        <v>6247</v>
      </c>
    </row>
    <row r="54" spans="1:2" ht="24.95" customHeight="1">
      <c r="A54" s="4" t="s">
        <v>106</v>
      </c>
      <c r="B54" s="5">
        <v>162</v>
      </c>
    </row>
    <row r="55" spans="1:2" ht="24.95" customHeight="1">
      <c r="A55" s="4" t="s">
        <v>107</v>
      </c>
      <c r="B55" s="5">
        <v>0</v>
      </c>
    </row>
    <row r="56" spans="1:2" ht="24.95" customHeight="1">
      <c r="A56" s="4" t="s">
        <v>108</v>
      </c>
      <c r="B56" s="5">
        <v>21298</v>
      </c>
    </row>
    <row r="57" spans="1:2" ht="24.95" customHeight="1">
      <c r="A57" s="4" t="s">
        <v>109</v>
      </c>
      <c r="B57" s="5">
        <v>3582</v>
      </c>
    </row>
    <row r="58" spans="1:2" ht="24.95" customHeight="1">
      <c r="A58" s="12" t="s">
        <v>110</v>
      </c>
      <c r="B58" s="5">
        <f t="shared" ref="B58" si="9">SUM(B59:B61)</f>
        <v>0</v>
      </c>
    </row>
    <row r="59" spans="1:2" ht="24.95" customHeight="1">
      <c r="A59" s="4" t="s">
        <v>111</v>
      </c>
      <c r="B59" s="5">
        <v>0</v>
      </c>
    </row>
    <row r="60" spans="1:2" ht="24.95" customHeight="1">
      <c r="A60" s="4" t="s">
        <v>112</v>
      </c>
      <c r="B60" s="5">
        <v>0</v>
      </c>
    </row>
    <row r="61" spans="1:2" ht="24.95" customHeight="1">
      <c r="A61" s="14" t="s">
        <v>113</v>
      </c>
      <c r="B61" s="5">
        <v>0</v>
      </c>
    </row>
    <row r="62" spans="1:2" ht="24.95" customHeight="1">
      <c r="A62" s="12" t="s">
        <v>114</v>
      </c>
      <c r="B62" s="5">
        <f t="shared" ref="B62" si="10">SUM(B63:B66)</f>
        <v>0</v>
      </c>
    </row>
    <row r="63" spans="1:2" ht="24.95" customHeight="1">
      <c r="A63" s="4" t="s">
        <v>115</v>
      </c>
      <c r="B63" s="5">
        <v>0</v>
      </c>
    </row>
    <row r="64" spans="1:2" ht="24.95" customHeight="1">
      <c r="A64" s="4" t="s">
        <v>116</v>
      </c>
      <c r="B64" s="5">
        <v>0</v>
      </c>
    </row>
    <row r="65" spans="1:2" ht="24.95" customHeight="1">
      <c r="A65" s="4" t="s">
        <v>117</v>
      </c>
      <c r="B65" s="5">
        <v>0</v>
      </c>
    </row>
    <row r="66" spans="1:2" ht="24.95" customHeight="1">
      <c r="A66" s="4" t="s">
        <v>118</v>
      </c>
      <c r="B66" s="5">
        <v>0</v>
      </c>
    </row>
    <row r="67" spans="1:2" ht="24.95" customHeight="1">
      <c r="A67" s="12" t="s">
        <v>119</v>
      </c>
      <c r="B67" s="5">
        <f t="shared" ref="B67" si="11">SUM(B68:B71)</f>
        <v>0</v>
      </c>
    </row>
    <row r="68" spans="1:2" ht="24.95" customHeight="1">
      <c r="A68" s="4" t="s">
        <v>120</v>
      </c>
      <c r="B68" s="5">
        <v>0</v>
      </c>
    </row>
    <row r="69" spans="1:2" ht="24.95" customHeight="1">
      <c r="A69" s="4" t="s">
        <v>121</v>
      </c>
      <c r="B69" s="5">
        <v>0</v>
      </c>
    </row>
    <row r="70" spans="1:2" ht="24.95" customHeight="1">
      <c r="A70" s="4" t="s">
        <v>122</v>
      </c>
      <c r="B70" s="5">
        <v>0</v>
      </c>
    </row>
    <row r="71" spans="1:2" ht="24.95" customHeight="1">
      <c r="A71" s="4" t="s">
        <v>123</v>
      </c>
      <c r="B71" s="5">
        <v>0</v>
      </c>
    </row>
    <row r="72" spans="1:2" ht="24.95" customHeight="1"/>
    <row r="73" spans="1:2" ht="24.95" customHeight="1"/>
    <row r="74" spans="1:2" ht="24.95" customHeight="1"/>
    <row r="75" spans="1:2" ht="24.95" customHeight="1"/>
    <row r="76" spans="1:2" ht="24.95" customHeight="1"/>
    <row r="77" spans="1:2" ht="24.95" customHeight="1"/>
    <row r="78" spans="1:2" ht="24.95" customHeight="1"/>
    <row r="79" spans="1:2" ht="24.95" customHeight="1"/>
    <row r="80" spans="1:2" ht="24.95" customHeight="1"/>
    <row r="81" ht="24.95" customHeight="1"/>
    <row r="82" ht="24.95" customHeight="1"/>
    <row r="83" ht="24.95" customHeight="1"/>
    <row r="84" ht="24.95" customHeight="1"/>
  </sheetData>
  <mergeCells count="3">
    <mergeCell ref="A1:B1"/>
    <mergeCell ref="A4:A5"/>
    <mergeCell ref="B4:B5"/>
  </mergeCells>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H47"/>
  <sheetViews>
    <sheetView workbookViewId="0">
      <selection activeCell="D13" sqref="D13"/>
    </sheetView>
  </sheetViews>
  <sheetFormatPr defaultColWidth="29.75" defaultRowHeight="14.25"/>
  <cols>
    <col min="1" max="8" width="29.75" style="1"/>
    <col min="9" max="16384" width="29.75" style="2"/>
  </cols>
  <sheetData>
    <row r="1" spans="1:4" s="1" customFormat="1" ht="22.5">
      <c r="A1" s="92" t="s">
        <v>129</v>
      </c>
      <c r="B1" s="92"/>
      <c r="C1" s="92"/>
      <c r="D1" s="92"/>
    </row>
    <row r="2" spans="1:4" s="1" customFormat="1">
      <c r="A2" s="93"/>
      <c r="B2" s="93"/>
      <c r="C2" s="93"/>
      <c r="D2" s="93"/>
    </row>
    <row r="3" spans="1:4" s="1" customFormat="1">
      <c r="A3" s="93" t="s">
        <v>28</v>
      </c>
      <c r="B3" s="93"/>
      <c r="C3" s="93"/>
      <c r="D3" s="93"/>
    </row>
    <row r="4" spans="1:4" s="1" customFormat="1" ht="24.95" customHeight="1">
      <c r="A4" s="3" t="s">
        <v>0</v>
      </c>
      <c r="B4" s="3" t="s">
        <v>3</v>
      </c>
      <c r="C4" s="3" t="s">
        <v>0</v>
      </c>
      <c r="D4" s="3" t="s">
        <v>3</v>
      </c>
    </row>
    <row r="5" spans="1:4" s="1" customFormat="1" ht="24.95" customHeight="1">
      <c r="A5" s="4" t="s">
        <v>130</v>
      </c>
      <c r="B5" s="5">
        <v>6617</v>
      </c>
      <c r="C5" s="4" t="s">
        <v>131</v>
      </c>
      <c r="D5" s="5">
        <v>684</v>
      </c>
    </row>
    <row r="6" spans="1:4" s="1" customFormat="1" ht="24.95" customHeight="1">
      <c r="A6" s="4" t="s">
        <v>132</v>
      </c>
      <c r="B6" s="5">
        <v>591</v>
      </c>
      <c r="C6" s="4" t="s">
        <v>133</v>
      </c>
      <c r="D6" s="5">
        <v>25696</v>
      </c>
    </row>
    <row r="7" spans="1:4" s="1" customFormat="1" ht="24.95" customHeight="1">
      <c r="A7" s="4" t="s">
        <v>134</v>
      </c>
      <c r="B7" s="5">
        <v>292</v>
      </c>
      <c r="C7" s="4" t="s">
        <v>135</v>
      </c>
      <c r="D7" s="5">
        <v>90</v>
      </c>
    </row>
    <row r="8" spans="1:4" s="1" customFormat="1" ht="24.95" customHeight="1">
      <c r="A8" s="4" t="s">
        <v>136</v>
      </c>
      <c r="B8" s="5">
        <v>2080</v>
      </c>
      <c r="C8" s="4" t="s">
        <v>137</v>
      </c>
      <c r="D8" s="5">
        <v>0</v>
      </c>
    </row>
    <row r="9" spans="1:4" s="1" customFormat="1" ht="24.95" customHeight="1">
      <c r="A9" s="4" t="s">
        <v>138</v>
      </c>
      <c r="B9" s="5">
        <v>2</v>
      </c>
      <c r="C9" s="4" t="s">
        <v>139</v>
      </c>
      <c r="D9" s="5">
        <v>0</v>
      </c>
    </row>
    <row r="10" spans="1:4" s="1" customFormat="1" ht="24.95" customHeight="1">
      <c r="A10" s="4" t="s">
        <v>140</v>
      </c>
      <c r="B10" s="5">
        <v>3652</v>
      </c>
      <c r="C10" s="4" t="s">
        <v>141</v>
      </c>
      <c r="D10" s="5">
        <v>70</v>
      </c>
    </row>
    <row r="11" spans="1:4" s="1" customFormat="1" ht="24.95" customHeight="1">
      <c r="A11" s="4" t="s">
        <v>142</v>
      </c>
      <c r="B11" s="5">
        <v>0</v>
      </c>
      <c r="C11" s="4" t="s">
        <v>143</v>
      </c>
      <c r="D11" s="5">
        <v>487</v>
      </c>
    </row>
    <row r="12" spans="1:4" s="1" customFormat="1" ht="24.95" customHeight="1">
      <c r="A12" s="4" t="s">
        <v>144</v>
      </c>
      <c r="B12" s="5">
        <v>167813</v>
      </c>
      <c r="C12" s="4" t="s">
        <v>145</v>
      </c>
      <c r="D12" s="5">
        <v>74</v>
      </c>
    </row>
    <row r="13" spans="1:4" s="1" customFormat="1" ht="24.95" customHeight="1">
      <c r="A13" s="4" t="s">
        <v>146</v>
      </c>
      <c r="B13" s="5">
        <v>2084</v>
      </c>
      <c r="C13" s="4" t="s">
        <v>147</v>
      </c>
      <c r="D13" s="5">
        <v>19</v>
      </c>
    </row>
    <row r="14" spans="1:4" s="1" customFormat="1" ht="24.95" customHeight="1">
      <c r="A14" s="4" t="s">
        <v>148</v>
      </c>
      <c r="B14" s="5">
        <v>54389</v>
      </c>
      <c r="C14" s="4" t="s">
        <v>149</v>
      </c>
      <c r="D14" s="5">
        <v>1559</v>
      </c>
    </row>
    <row r="15" spans="1:4" s="1" customFormat="1" ht="24.95" customHeight="1">
      <c r="A15" s="4" t="s">
        <v>150</v>
      </c>
      <c r="B15" s="5">
        <v>8029</v>
      </c>
      <c r="C15" s="4" t="s">
        <v>151</v>
      </c>
      <c r="D15" s="5">
        <v>1368</v>
      </c>
    </row>
    <row r="16" spans="1:4" s="1" customFormat="1" ht="24.95" customHeight="1">
      <c r="A16" s="4" t="s">
        <v>152</v>
      </c>
      <c r="B16" s="5">
        <v>15925</v>
      </c>
      <c r="C16" s="4" t="s">
        <v>153</v>
      </c>
      <c r="D16" s="5">
        <v>1600</v>
      </c>
    </row>
    <row r="17" spans="1:4" s="1" customFormat="1" ht="24.95" customHeight="1">
      <c r="A17" s="4" t="s">
        <v>154</v>
      </c>
      <c r="B17" s="5">
        <v>0</v>
      </c>
      <c r="C17" s="4" t="s">
        <v>155</v>
      </c>
      <c r="D17" s="5">
        <v>875</v>
      </c>
    </row>
    <row r="18" spans="1:4" s="1" customFormat="1" ht="24.95" customHeight="1">
      <c r="A18" s="4" t="s">
        <v>156</v>
      </c>
      <c r="B18" s="5">
        <v>1329</v>
      </c>
      <c r="C18" s="4" t="s">
        <v>157</v>
      </c>
      <c r="D18" s="5">
        <v>12202</v>
      </c>
    </row>
    <row r="19" spans="1:4" s="1" customFormat="1" ht="24.95" customHeight="1">
      <c r="A19" s="4" t="s">
        <v>158</v>
      </c>
      <c r="B19" s="5">
        <v>2326</v>
      </c>
      <c r="C19" s="4" t="s">
        <v>159</v>
      </c>
      <c r="D19" s="5">
        <v>0</v>
      </c>
    </row>
    <row r="20" spans="1:4" s="1" customFormat="1" ht="24.95" customHeight="1">
      <c r="A20" s="4" t="s">
        <v>160</v>
      </c>
      <c r="B20" s="5">
        <v>0</v>
      </c>
      <c r="C20" s="4" t="s">
        <v>161</v>
      </c>
      <c r="D20" s="5">
        <v>163</v>
      </c>
    </row>
    <row r="21" spans="1:4" s="1" customFormat="1" ht="24.95" customHeight="1">
      <c r="A21" s="4" t="s">
        <v>162</v>
      </c>
      <c r="B21" s="5">
        <v>10247</v>
      </c>
      <c r="C21" s="4" t="s">
        <v>163</v>
      </c>
      <c r="D21" s="5">
        <v>401</v>
      </c>
    </row>
    <row r="22" spans="1:4" s="1" customFormat="1" ht="24.95" customHeight="1">
      <c r="A22" s="4" t="s">
        <v>164</v>
      </c>
      <c r="B22" s="5">
        <v>0</v>
      </c>
      <c r="C22" s="4" t="s">
        <v>165</v>
      </c>
      <c r="D22" s="5">
        <v>0</v>
      </c>
    </row>
    <row r="23" spans="1:4" s="1" customFormat="1" ht="24.95" customHeight="1">
      <c r="A23" s="4" t="s">
        <v>166</v>
      </c>
      <c r="B23" s="5">
        <v>0</v>
      </c>
      <c r="C23" s="4" t="s">
        <v>167</v>
      </c>
      <c r="D23" s="5">
        <v>0</v>
      </c>
    </row>
    <row r="24" spans="1:4" s="1" customFormat="1" ht="24.95" customHeight="1">
      <c r="A24" s="4" t="s">
        <v>168</v>
      </c>
      <c r="B24" s="5">
        <v>0</v>
      </c>
      <c r="C24" s="4" t="s">
        <v>169</v>
      </c>
      <c r="D24" s="5">
        <v>3691</v>
      </c>
    </row>
    <row r="25" spans="1:4" s="1" customFormat="1" ht="24.95" customHeight="1">
      <c r="A25" s="4" t="s">
        <v>170</v>
      </c>
      <c r="B25" s="5">
        <v>1415</v>
      </c>
      <c r="C25" s="19" t="s">
        <v>171</v>
      </c>
      <c r="D25" s="20">
        <v>0</v>
      </c>
    </row>
    <row r="26" spans="1:4" s="1" customFormat="1" ht="24.95" customHeight="1">
      <c r="A26" s="4" t="s">
        <v>172</v>
      </c>
      <c r="B26" s="13">
        <v>0</v>
      </c>
      <c r="C26" s="4" t="s">
        <v>173</v>
      </c>
      <c r="D26" s="5">
        <v>32</v>
      </c>
    </row>
    <row r="27" spans="1:4" s="1" customFormat="1" ht="24.95" customHeight="1">
      <c r="A27" s="4" t="s">
        <v>174</v>
      </c>
      <c r="B27" s="13">
        <v>0</v>
      </c>
      <c r="C27" s="4" t="s">
        <v>175</v>
      </c>
      <c r="D27" s="5">
        <v>3065</v>
      </c>
    </row>
    <row r="28" spans="1:4" s="1" customFormat="1" ht="24.95" customHeight="1">
      <c r="A28" s="4" t="s">
        <v>176</v>
      </c>
      <c r="B28" s="13">
        <v>0</v>
      </c>
      <c r="C28" s="4" t="s">
        <v>177</v>
      </c>
      <c r="D28" s="5">
        <v>37255</v>
      </c>
    </row>
    <row r="29" spans="1:4" s="1" customFormat="1" ht="24.95" customHeight="1">
      <c r="A29" s="4" t="s">
        <v>178</v>
      </c>
      <c r="B29" s="13">
        <v>1055</v>
      </c>
      <c r="C29" s="4" t="s">
        <v>179</v>
      </c>
      <c r="D29" s="5">
        <v>37255</v>
      </c>
    </row>
    <row r="30" spans="1:4" s="1" customFormat="1" ht="24.95" customHeight="1">
      <c r="A30" s="4" t="s">
        <v>180</v>
      </c>
      <c r="B30" s="13">
        <v>4204</v>
      </c>
      <c r="C30" s="4" t="s">
        <v>181</v>
      </c>
      <c r="D30" s="5">
        <v>0</v>
      </c>
    </row>
    <row r="31" spans="1:4" s="1" customFormat="1" ht="24.95" customHeight="1">
      <c r="A31" s="4" t="s">
        <v>182</v>
      </c>
      <c r="B31" s="13">
        <v>0</v>
      </c>
      <c r="C31" s="4" t="s">
        <v>183</v>
      </c>
      <c r="D31" s="5">
        <v>0</v>
      </c>
    </row>
    <row r="32" spans="1:4" s="1" customFormat="1" ht="24.95" customHeight="1">
      <c r="A32" s="4" t="s">
        <v>184</v>
      </c>
      <c r="B32" s="13">
        <v>179</v>
      </c>
      <c r="C32" s="4" t="s">
        <v>185</v>
      </c>
      <c r="D32" s="5">
        <v>0</v>
      </c>
    </row>
    <row r="33" spans="1:4" s="1" customFormat="1" ht="24.95" customHeight="1">
      <c r="A33" s="4" t="s">
        <v>186</v>
      </c>
      <c r="B33" s="13">
        <v>14286</v>
      </c>
      <c r="C33" s="4" t="s">
        <v>187</v>
      </c>
      <c r="D33" s="5">
        <v>68811</v>
      </c>
    </row>
    <row r="34" spans="1:4" s="1" customFormat="1" ht="24.95" customHeight="1">
      <c r="A34" s="4" t="s">
        <v>188</v>
      </c>
      <c r="B34" s="13">
        <v>6087</v>
      </c>
      <c r="C34" s="4" t="s">
        <v>189</v>
      </c>
      <c r="D34" s="5">
        <v>6031</v>
      </c>
    </row>
    <row r="35" spans="1:4" s="1" customFormat="1" ht="24.95" customHeight="1">
      <c r="A35" s="4" t="s">
        <v>190</v>
      </c>
      <c r="B35" s="13">
        <v>234</v>
      </c>
      <c r="C35" s="4" t="s">
        <v>191</v>
      </c>
      <c r="D35" s="5">
        <v>45676</v>
      </c>
    </row>
    <row r="36" spans="1:4" s="1" customFormat="1" ht="24.95" customHeight="1">
      <c r="A36" s="4" t="s">
        <v>192</v>
      </c>
      <c r="B36" s="13">
        <v>0</v>
      </c>
      <c r="C36" s="4" t="s">
        <v>193</v>
      </c>
      <c r="D36" s="5">
        <v>17104</v>
      </c>
    </row>
    <row r="37" spans="1:4" s="1" customFormat="1" ht="24.95" customHeight="1">
      <c r="A37" s="4" t="s">
        <v>194</v>
      </c>
      <c r="B37" s="13">
        <v>39176</v>
      </c>
      <c r="C37" s="4" t="s">
        <v>195</v>
      </c>
      <c r="D37" s="5">
        <v>27326</v>
      </c>
    </row>
    <row r="38" spans="1:4" s="1" customFormat="1" ht="24.95" customHeight="1">
      <c r="A38" s="4" t="s">
        <v>196</v>
      </c>
      <c r="B38" s="13">
        <v>4847</v>
      </c>
      <c r="C38" s="4" t="s">
        <v>197</v>
      </c>
      <c r="D38" s="5">
        <v>15736</v>
      </c>
    </row>
    <row r="39" spans="1:4" s="1" customFormat="1" ht="24.95" customHeight="1">
      <c r="A39" s="4" t="s">
        <v>198</v>
      </c>
      <c r="B39" s="13">
        <v>0</v>
      </c>
      <c r="C39" s="4" t="s">
        <v>199</v>
      </c>
      <c r="D39" s="5">
        <v>11590</v>
      </c>
    </row>
    <row r="40" spans="1:4" s="1" customFormat="1" ht="24.95" customHeight="1">
      <c r="A40" s="4" t="s">
        <v>200</v>
      </c>
      <c r="B40" s="13">
        <v>0</v>
      </c>
      <c r="C40" s="4" t="s">
        <v>201</v>
      </c>
      <c r="D40" s="5">
        <v>20255</v>
      </c>
    </row>
    <row r="41" spans="1:4" s="1" customFormat="1" ht="24.95" customHeight="1">
      <c r="A41" s="19" t="s">
        <v>202</v>
      </c>
      <c r="B41" s="13">
        <v>0</v>
      </c>
      <c r="C41" s="4" t="s">
        <v>203</v>
      </c>
      <c r="D41" s="5">
        <v>20255</v>
      </c>
    </row>
    <row r="42" spans="1:4" s="1" customFormat="1" ht="24.95" customHeight="1">
      <c r="A42" s="4" t="s">
        <v>204</v>
      </c>
      <c r="B42" s="21">
        <v>0</v>
      </c>
      <c r="C42" s="4" t="s">
        <v>205</v>
      </c>
      <c r="D42" s="5">
        <v>0</v>
      </c>
    </row>
    <row r="43" spans="1:4" s="1" customFormat="1" ht="24.95" customHeight="1">
      <c r="A43" s="4" t="s">
        <v>206</v>
      </c>
      <c r="B43" s="21">
        <v>1259</v>
      </c>
      <c r="C43" s="4" t="s">
        <v>207</v>
      </c>
      <c r="D43" s="5">
        <v>0</v>
      </c>
    </row>
    <row r="44" spans="1:4" s="1" customFormat="1" ht="24.95" customHeight="1">
      <c r="A44" s="19" t="s">
        <v>208</v>
      </c>
      <c r="B44" s="22">
        <v>0</v>
      </c>
      <c r="C44" s="19" t="s">
        <v>209</v>
      </c>
      <c r="D44" s="5">
        <v>0</v>
      </c>
    </row>
    <row r="45" spans="1:4" s="1" customFormat="1" ht="24.95" customHeight="1">
      <c r="A45" s="4" t="s">
        <v>210</v>
      </c>
      <c r="B45" s="5">
        <v>58</v>
      </c>
      <c r="C45" s="6"/>
      <c r="D45" s="15"/>
    </row>
    <row r="46" spans="1:4" s="1" customFormat="1" ht="24.95" customHeight="1">
      <c r="A46" s="4" t="s">
        <v>211</v>
      </c>
      <c r="B46" s="5">
        <v>0</v>
      </c>
      <c r="C46" s="6"/>
      <c r="D46" s="15"/>
    </row>
    <row r="47" spans="1:4" s="1" customFormat="1">
      <c r="A47" s="7"/>
      <c r="B47" s="7"/>
      <c r="C47" s="7"/>
      <c r="D47" s="7"/>
    </row>
  </sheetData>
  <mergeCells count="3">
    <mergeCell ref="A1:D1"/>
    <mergeCell ref="A2:D2"/>
    <mergeCell ref="A3:D3"/>
  </mergeCells>
  <phoneticPr fontId="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C10"/>
  <sheetViews>
    <sheetView workbookViewId="0">
      <selection activeCell="C8" sqref="C8"/>
    </sheetView>
  </sheetViews>
  <sheetFormatPr defaultRowHeight="14.25"/>
  <cols>
    <col min="1" max="1" width="34.25" style="1" customWidth="1"/>
    <col min="2" max="2" width="36.625" style="1" customWidth="1"/>
    <col min="3" max="3" width="45.25" style="1" customWidth="1"/>
    <col min="4" max="16384" width="9" style="2"/>
  </cols>
  <sheetData>
    <row r="1" spans="1:3" s="1" customFormat="1" ht="27" customHeight="1">
      <c r="A1" s="94" t="s">
        <v>218</v>
      </c>
      <c r="B1" s="94"/>
      <c r="C1" s="94"/>
    </row>
    <row r="2" spans="1:3" s="1" customFormat="1">
      <c r="A2" s="93"/>
      <c r="B2" s="93"/>
      <c r="C2" s="93"/>
    </row>
    <row r="3" spans="1:3" s="1" customFormat="1" ht="30" customHeight="1">
      <c r="A3" s="93" t="s">
        <v>28</v>
      </c>
      <c r="B3" s="93"/>
      <c r="C3" s="93"/>
    </row>
    <row r="4" spans="1:3" s="1" customFormat="1" ht="30" customHeight="1">
      <c r="A4" s="3" t="s">
        <v>212</v>
      </c>
      <c r="B4" s="3" t="s">
        <v>1</v>
      </c>
      <c r="C4" s="3" t="s">
        <v>3</v>
      </c>
    </row>
    <row r="5" spans="1:3" s="1" customFormat="1" ht="30" customHeight="1">
      <c r="A5" s="4" t="s">
        <v>213</v>
      </c>
      <c r="B5" s="5"/>
      <c r="C5" s="5">
        <v>173586</v>
      </c>
    </row>
    <row r="6" spans="1:3" s="1" customFormat="1" ht="30" customHeight="1">
      <c r="A6" s="4" t="s">
        <v>214</v>
      </c>
      <c r="B6" s="5">
        <v>194687</v>
      </c>
      <c r="C6" s="5"/>
    </row>
    <row r="7" spans="1:3" s="1" customFormat="1" ht="30" customHeight="1">
      <c r="A7" s="4" t="s">
        <v>215</v>
      </c>
      <c r="B7" s="5"/>
      <c r="C7" s="5">
        <v>37255</v>
      </c>
    </row>
    <row r="8" spans="1:3" s="1" customFormat="1" ht="30" customHeight="1">
      <c r="A8" s="4" t="s">
        <v>216</v>
      </c>
      <c r="B8" s="5"/>
      <c r="C8" s="5">
        <v>20255</v>
      </c>
    </row>
    <row r="9" spans="1:3" s="1" customFormat="1" ht="30" customHeight="1">
      <c r="A9" s="4" t="s">
        <v>217</v>
      </c>
      <c r="B9" s="5"/>
      <c r="C9" s="5">
        <v>190586</v>
      </c>
    </row>
    <row r="10" spans="1:3" s="1" customFormat="1"/>
  </sheetData>
  <mergeCells count="3">
    <mergeCell ref="A1:C1"/>
    <mergeCell ref="A2:C2"/>
    <mergeCell ref="A3:C3"/>
  </mergeCells>
  <phoneticPr fontId="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D13"/>
  <sheetViews>
    <sheetView workbookViewId="0">
      <selection activeCell="D8" sqref="D8"/>
    </sheetView>
  </sheetViews>
  <sheetFormatPr defaultRowHeight="13.5"/>
  <cols>
    <col min="1" max="1" width="30.5" customWidth="1"/>
    <col min="2" max="2" width="25.625" customWidth="1"/>
    <col min="3" max="4" width="22.625" customWidth="1"/>
  </cols>
  <sheetData>
    <row r="1" spans="1:4" ht="22.5">
      <c r="A1" s="100" t="s">
        <v>250</v>
      </c>
      <c r="B1" s="100"/>
      <c r="C1" s="100"/>
      <c r="D1" s="100"/>
    </row>
    <row r="2" spans="1:4">
      <c r="A2" s="99"/>
      <c r="B2" s="99"/>
      <c r="C2" s="99"/>
      <c r="D2" s="99"/>
    </row>
    <row r="3" spans="1:4">
      <c r="A3" s="99" t="s">
        <v>28</v>
      </c>
      <c r="B3" s="99"/>
      <c r="C3" s="99"/>
      <c r="D3" s="99"/>
    </row>
    <row r="4" spans="1:4" ht="30" customHeight="1">
      <c r="A4" s="29" t="s">
        <v>0</v>
      </c>
      <c r="B4" s="29" t="s">
        <v>1</v>
      </c>
      <c r="C4" s="29" t="s">
        <v>2</v>
      </c>
      <c r="D4" s="29" t="s">
        <v>3</v>
      </c>
    </row>
    <row r="5" spans="1:4" ht="30" customHeight="1">
      <c r="A5" s="30" t="s">
        <v>251</v>
      </c>
      <c r="B5" s="31">
        <v>21000</v>
      </c>
      <c r="C5" s="31">
        <v>21000</v>
      </c>
      <c r="D5" s="31">
        <v>14357</v>
      </c>
    </row>
    <row r="6" spans="1:4" ht="30" customHeight="1">
      <c r="A6" s="30" t="s">
        <v>248</v>
      </c>
      <c r="B6" s="31">
        <v>1600</v>
      </c>
      <c r="C6" s="31">
        <v>1600</v>
      </c>
      <c r="D6" s="31">
        <v>855</v>
      </c>
    </row>
    <row r="7" spans="1:4" ht="30" customHeight="1">
      <c r="A7" s="30" t="s">
        <v>249</v>
      </c>
      <c r="B7" s="31">
        <v>400</v>
      </c>
      <c r="C7" s="31">
        <v>400</v>
      </c>
      <c r="D7" s="31">
        <v>1226</v>
      </c>
    </row>
    <row r="8" spans="1:4" ht="30" customHeight="1">
      <c r="A8" s="30"/>
      <c r="B8" s="31"/>
      <c r="C8" s="31"/>
      <c r="D8" s="31"/>
    </row>
    <row r="9" spans="1:4" ht="30" customHeight="1">
      <c r="A9" s="30"/>
      <c r="B9" s="31"/>
      <c r="C9" s="31"/>
      <c r="D9" s="31"/>
    </row>
    <row r="10" spans="1:4" ht="30" customHeight="1">
      <c r="A10" s="30"/>
      <c r="B10" s="31"/>
      <c r="C10" s="31"/>
      <c r="D10" s="31"/>
    </row>
    <row r="11" spans="1:4" ht="30" customHeight="1">
      <c r="A11" s="30"/>
      <c r="B11" s="31"/>
      <c r="C11" s="31"/>
      <c r="D11" s="31"/>
    </row>
    <row r="12" spans="1:4" ht="30" customHeight="1">
      <c r="A12" s="29" t="s">
        <v>27</v>
      </c>
      <c r="B12" s="31">
        <f>SUM(B5:B11)</f>
        <v>23000</v>
      </c>
      <c r="C12" s="31">
        <f>SUM(C5:C11)</f>
        <v>23000</v>
      </c>
      <c r="D12" s="31">
        <f>SUM(D5:D11)</f>
        <v>16438</v>
      </c>
    </row>
    <row r="13" spans="1:4">
      <c r="B13" s="32"/>
    </row>
  </sheetData>
  <mergeCells count="3">
    <mergeCell ref="A2:D2"/>
    <mergeCell ref="A3:D3"/>
    <mergeCell ref="A1:D1"/>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26</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2022-08-26T08:33:10Z</dcterms:modified>
</cp:coreProperties>
</file>