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55" firstSheet="39" activeTab="48"/>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支出预算明细表"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 name="预算公开情况信息反馈表" sheetId="49" r:id="rId49"/>
  </sheets>
  <externalReferences>
    <externalReference r:id="rId52"/>
  </externalReferences>
  <definedNames>
    <definedName name="_xlnm.Print_Area" localSheetId="32">'10一般公共预算支出表（10=11+12）'!$A$1:$J$20</definedName>
    <definedName name="_xlnm.Print_Area" localSheetId="33">'11财拨支出预算明细表'!$A$1:$J$18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'16一般公共预算基本支出表（按功能）'!$A$1:$H$65</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'1部门收支总表'!$A$1:$D$70</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'24机关运行经费'!$A$1:$F$24</definedName>
    <definedName name="_xlnm.Print_Area" localSheetId="47">'25绩效情况表'!$A$1:$U$16</definedName>
    <definedName name="_xlnm.Print_Area" localSheetId="24">'2部门收支总表（分单位）'!$A$1:$M$16</definedName>
    <definedName name="_xlnm.Print_Area" localSheetId="25">'3部门收入总表'!$A$1:$L$21</definedName>
    <definedName name="_xlnm.Print_Area" localSheetId="26">'4部门支出总表'!$A$1:$J$13</definedName>
    <definedName name="_xlnm.Print_Area" localSheetId="27">'5部门支出总表 (按功能)'!$A$1:$K$65</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'9财政拨款支出按功能分类（8=10+13）'!$A$1:$J$62</definedName>
    <definedName name="_xlnm.Print_Area" localSheetId="21">'公开表皮'!$A$1:$P$10</definedName>
    <definedName name="_xlnm.Print_Area" localSheetId="48">'预算公开情况信息反馈表'!$A$1:$E$11</definedName>
    <definedName name="_xlnm.Print_Area">#N/A</definedName>
    <definedName name="_xlnm.Print_Titles" hidden="1">#N/A</definedName>
    <definedName name="Z_F3E756D0_37BF_413B_B4A8_93A201DE2E9C_.wvu.PrintTitles" hidden="1">#REF!</definedName>
    <definedName name="地区名称">#REF!</definedName>
    <definedName name="_xlnm.Print_Titles" localSheetId="21">'公开表皮'!$1:$10</definedName>
    <definedName name="_xlnm.Print_Titles" localSheetId="23">'1部门收支总表'!$1:$5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8">'6部门支出总表（按政府经济分类）'!$1:$6</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32">'10一般公共预算支出表（10=11+12）'!$1:$5</definedName>
    <definedName name="_xlnm.Print_Titles" localSheetId="33">'11财拨支出预算明细表'!$1:$5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s>
  <calcPr fullCalcOnLoad="1"/>
</workbook>
</file>

<file path=xl/sharedStrings.xml><?xml version="1.0" encoding="utf-8"?>
<sst xmlns="http://schemas.openxmlformats.org/spreadsheetml/2006/main" count="1934" uniqueCount="459">
  <si>
    <t>附件2</t>
  </si>
  <si>
    <t>2020年部门预算信息公开表</t>
  </si>
  <si>
    <t>（仅供参考）</t>
  </si>
  <si>
    <t xml:space="preserve">                           填报部门：</t>
  </si>
  <si>
    <t>鞍山市千山风景名胜区管委会本级</t>
  </si>
  <si>
    <t xml:space="preserve">                           填报时间：2020年1月</t>
  </si>
  <si>
    <t xml:space="preserve"> </t>
  </si>
  <si>
    <t>目        录</t>
  </si>
  <si>
    <t xml:space="preserve">    一、2020年部门收支预算总表 </t>
  </si>
  <si>
    <t xml:space="preserve">    二、2020年部门收支预算总表（分单位） </t>
  </si>
  <si>
    <t xml:space="preserve">    三、2020年部门收入预算总表 </t>
  </si>
  <si>
    <t xml:space="preserve">    四、2020年部门支出预算总表</t>
  </si>
  <si>
    <t xml:space="preserve">    五、2020年部门支出预算总表（按支出功能分类科目） </t>
  </si>
  <si>
    <t xml:space="preserve">    六、2020年部门支出预算总表（按政府预算支出经济分类科目） </t>
  </si>
  <si>
    <t xml:space="preserve">    七、2020年部门支出预算总表（按部门预算支出经济分类科目） </t>
  </si>
  <si>
    <t xml:space="preserve">    八、2020年部门财政拨款收支预算总表 </t>
  </si>
  <si>
    <t xml:space="preserve">    九、2020年部门财政拨款预算支出总表（按支出功能分类科目） </t>
  </si>
  <si>
    <t xml:space="preserve">    十、2020年部门一般公共预算支出表 </t>
  </si>
  <si>
    <t xml:space="preserve">    十一、2020年部门财政拨款收入安排的预算支出表</t>
  </si>
  <si>
    <t xml:space="preserve">    十二、2020年部门纳入预算管理的行政事业性收费等非税收入安排的预算支出表 </t>
  </si>
  <si>
    <t xml:space="preserve">    十三、2020年部门（政府性基金收入）政府性基金预算支出表 </t>
  </si>
  <si>
    <t xml:space="preserve">    十四、2020年部门纳入专户管理的行政事业性收费等非税收入安排的预算支出表 </t>
  </si>
  <si>
    <t xml:space="preserve">    十五、2020年部门（国有资本经营收入）国有资本经营预算支出表</t>
  </si>
  <si>
    <t xml:space="preserve">    十六、2020年部门一般公共预算基本支出表（按支出功能分类科目）</t>
  </si>
  <si>
    <t xml:space="preserve">    十七、2020年部门一般公共预算基本支出表（按政府预算支出经济分类科目）</t>
  </si>
  <si>
    <t xml:space="preserve">    十八、2020年部门一般公共预算基本支出表（按部门预算支出经济分类科目）</t>
  </si>
  <si>
    <t xml:space="preserve">    十九、2020年部门一般公共预算“三公”经费支出预算表 </t>
  </si>
  <si>
    <t xml:space="preserve">    二十、2020年部门项目支出预算表</t>
  </si>
  <si>
    <r>
      <t xml:space="preserve">    二十一、2020年部门项目支出</t>
    </r>
    <r>
      <rPr>
        <sz val="9"/>
        <rFont val="宋体"/>
        <family val="0"/>
      </rPr>
      <t>-</t>
    </r>
    <r>
      <rPr>
        <sz val="12"/>
        <rFont val="宋体"/>
        <family val="0"/>
      </rPr>
      <t>债务支出预算明细表</t>
    </r>
  </si>
  <si>
    <t xml:space="preserve">    二十二、2020年部门政府采购支出预算表</t>
  </si>
  <si>
    <t xml:space="preserve">    二十三、2020年部门政府购买服务支出预算表</t>
  </si>
  <si>
    <t xml:space="preserve">    二十四、2020年部门一般公共预算机关运行经费明细表</t>
  </si>
  <si>
    <t xml:space="preserve">    二十五、2020年部门项目支出预算绩效目标情况表</t>
  </si>
  <si>
    <r>
      <t>20</t>
    </r>
    <r>
      <rPr>
        <b/>
        <sz val="22"/>
        <rFont val="宋体"/>
        <family val="0"/>
      </rPr>
      <t>20</t>
    </r>
    <r>
      <rPr>
        <b/>
        <sz val="22"/>
        <rFont val="宋体"/>
        <family val="0"/>
      </rPr>
      <t>年部门收支预算总表</t>
    </r>
  </si>
  <si>
    <t>公开表1</t>
  </si>
  <si>
    <t>部门名称：鞍山市千山风景名胜区管委会本级</t>
  </si>
  <si>
    <t>单位：万元</t>
  </si>
  <si>
    <t>收                 入</t>
  </si>
  <si>
    <t>支           出</t>
  </si>
  <si>
    <t>项          目</t>
  </si>
  <si>
    <t>预算数</t>
  </si>
  <si>
    <t>一、财政拨款收入</t>
  </si>
  <si>
    <t>本级财政（国库）</t>
  </si>
  <si>
    <t>二、纳入预算管理的行政事业性收费等非税收入</t>
  </si>
  <si>
    <t>一般公共服务支出</t>
  </si>
  <si>
    <t>三、纳入政府性基金预算管理收入</t>
  </si>
  <si>
    <t xml:space="preserve">  政府办公厅（室）及相关机构事务</t>
  </si>
  <si>
    <t>四、纳入专户管理的行政事业性收费等非税收入</t>
  </si>
  <si>
    <t xml:space="preserve">    一般行政管理事务</t>
  </si>
  <si>
    <t>五、国有资本经营收入</t>
  </si>
  <si>
    <t xml:space="preserve">    专项业务活动</t>
  </si>
  <si>
    <t>六、其他收入</t>
  </si>
  <si>
    <t xml:space="preserve">    信访事务</t>
  </si>
  <si>
    <t xml:space="preserve">    事业运行</t>
  </si>
  <si>
    <t xml:space="preserve">  其他一般公共服务支出</t>
  </si>
  <si>
    <t xml:space="preserve">     街道办事处</t>
  </si>
  <si>
    <t xml:space="preserve">     综合执法（市直）</t>
  </si>
  <si>
    <t xml:space="preserve">     劳动服务就业中心</t>
  </si>
  <si>
    <t xml:space="preserve">     行政设备处</t>
  </si>
  <si>
    <t>教育经费</t>
  </si>
  <si>
    <t xml:space="preserve">      小学教育</t>
  </si>
  <si>
    <t>社会保障和就业支出</t>
  </si>
  <si>
    <t xml:space="preserve">  民政管理事务</t>
  </si>
  <si>
    <t xml:space="preserve">     基层政权和社区建设</t>
  </si>
  <si>
    <t xml:space="preserve">     其他民政管理事务支出</t>
  </si>
  <si>
    <t xml:space="preserve">  行政事业单位离退休</t>
  </si>
  <si>
    <t xml:space="preserve">    归口管理的行政单位离退休</t>
  </si>
  <si>
    <t xml:space="preserve">    对机关事业单位基本养老保险基金的补助</t>
  </si>
  <si>
    <t xml:space="preserve">    事业单位离退休</t>
  </si>
  <si>
    <t xml:space="preserve">  就业补助</t>
  </si>
  <si>
    <t xml:space="preserve">  抚恤</t>
  </si>
  <si>
    <t xml:space="preserve">  退役安置</t>
  </si>
  <si>
    <t xml:space="preserve">  社会福利</t>
  </si>
  <si>
    <t xml:space="preserve">  最低生活保障</t>
  </si>
  <si>
    <t xml:space="preserve">     城市最低生活保障金支出</t>
  </si>
  <si>
    <t xml:space="preserve">     农村最低生活保证金支出</t>
  </si>
  <si>
    <t xml:space="preserve">  其他生活社会救助</t>
  </si>
  <si>
    <t xml:space="preserve">     其他农村生活救助</t>
  </si>
  <si>
    <t xml:space="preserve">  财政对城乡居民社会保险基金的补助</t>
  </si>
  <si>
    <t>公共卫生与计划生育支出</t>
  </si>
  <si>
    <t xml:space="preserve">  公共卫生</t>
  </si>
  <si>
    <t xml:space="preserve">     卫生监督机构</t>
  </si>
  <si>
    <t xml:space="preserve">     基本公共卫生服务</t>
  </si>
  <si>
    <t xml:space="preserve">     重大公共卫生专项</t>
  </si>
  <si>
    <t xml:space="preserve">  医疗保障</t>
  </si>
  <si>
    <t xml:space="preserve">     新型农村合作医疗</t>
  </si>
  <si>
    <t xml:space="preserve">  计划生育事务</t>
  </si>
  <si>
    <t xml:space="preserve">     其他人口与计划生育事务</t>
  </si>
  <si>
    <t>节能环保支出</t>
  </si>
  <si>
    <t xml:space="preserve">  环境保护管理事务</t>
  </si>
  <si>
    <t>城乡社区支出</t>
  </si>
  <si>
    <t xml:space="preserve">  城管执法</t>
  </si>
  <si>
    <t xml:space="preserve">  城乡社区规划与管理</t>
  </si>
  <si>
    <t xml:space="preserve">  城乡社区环境卫生</t>
  </si>
  <si>
    <t>农林水事务</t>
  </si>
  <si>
    <t xml:space="preserve">  林业</t>
  </si>
  <si>
    <t xml:space="preserve">     事业机构</t>
  </si>
  <si>
    <t xml:space="preserve">     其他林业支出</t>
  </si>
  <si>
    <t xml:space="preserve">  农村综合改革</t>
  </si>
  <si>
    <t xml:space="preserve">     对村集体组织的补助</t>
  </si>
  <si>
    <t>资源勘探信息等支出</t>
  </si>
  <si>
    <t xml:space="preserve">  其他安全生产监管支出</t>
  </si>
  <si>
    <t>国土海洋气象等支出</t>
  </si>
  <si>
    <t xml:space="preserve">  一般行政管理事务</t>
  </si>
  <si>
    <t>住房保障支出</t>
  </si>
  <si>
    <t xml:space="preserve">  住房改革支出</t>
  </si>
  <si>
    <t xml:space="preserve">    住房公积金</t>
  </si>
  <si>
    <t xml:space="preserve">    购房补贴</t>
  </si>
  <si>
    <t>地方政府债务付息</t>
  </si>
  <si>
    <t>预备费</t>
  </si>
  <si>
    <t>收    入    合    计</t>
  </si>
  <si>
    <t>支    出    总    计</t>
  </si>
  <si>
    <r>
      <t>20</t>
    </r>
    <r>
      <rPr>
        <b/>
        <sz val="22"/>
        <rFont val="宋体"/>
        <family val="0"/>
      </rPr>
      <t>20年部门收支预算总表（分单位）</t>
    </r>
  </si>
  <si>
    <t>公开表2</t>
  </si>
  <si>
    <t>单位名称</t>
  </si>
  <si>
    <t>收入预算</t>
  </si>
  <si>
    <t>支出预算</t>
  </si>
  <si>
    <t>合计</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</si>
  <si>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</si>
  <si>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</si>
  <si>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</si>
  <si>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</si>
  <si>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</si>
  <si>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</si>
  <si>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</si>
  <si>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</si>
  <si>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</si>
  <si>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</si>
  <si>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r>
      <t>20</t>
    </r>
    <r>
      <rPr>
        <b/>
        <sz val="22"/>
        <rFont val="宋体"/>
        <family val="0"/>
      </rPr>
      <t>20年部门收入预算总表</t>
    </r>
  </si>
  <si>
    <t>公开表3</t>
  </si>
  <si>
    <t>科目代码</t>
  </si>
  <si>
    <t>科目名称</t>
  </si>
  <si>
    <t>类</t>
  </si>
  <si>
    <t>款</t>
  </si>
  <si>
    <t>项</t>
  </si>
  <si>
    <t>201</t>
  </si>
  <si>
    <t>03</t>
  </si>
  <si>
    <t>02</t>
  </si>
  <si>
    <t>05</t>
  </si>
  <si>
    <t>08</t>
  </si>
  <si>
    <t>50</t>
  </si>
  <si>
    <t>99</t>
  </si>
  <si>
    <t>205</t>
  </si>
  <si>
    <t>小学教育</t>
  </si>
  <si>
    <t>208</t>
  </si>
  <si>
    <t>25</t>
  </si>
  <si>
    <t>01</t>
  </si>
  <si>
    <t xml:space="preserve">   对机关事业单位基本养老保险基金的补助</t>
  </si>
  <si>
    <t>07</t>
  </si>
  <si>
    <t>09</t>
  </si>
  <si>
    <t>10</t>
  </si>
  <si>
    <t>19</t>
  </si>
  <si>
    <t>26</t>
  </si>
  <si>
    <t>210</t>
  </si>
  <si>
    <t>04</t>
  </si>
  <si>
    <t>06</t>
  </si>
  <si>
    <t>211</t>
  </si>
  <si>
    <t>212</t>
  </si>
  <si>
    <t>213</t>
  </si>
  <si>
    <t>215</t>
  </si>
  <si>
    <t>220</t>
  </si>
  <si>
    <t>221</t>
  </si>
  <si>
    <t>232</t>
  </si>
  <si>
    <t>227</t>
  </si>
  <si>
    <r>
      <t>20</t>
    </r>
    <r>
      <rPr>
        <b/>
        <sz val="22"/>
        <rFont val="宋体"/>
        <family val="0"/>
      </rPr>
      <t>20年部门支出预算总表</t>
    </r>
  </si>
  <si>
    <t>公开表4</t>
  </si>
  <si>
    <t xml:space="preserve">    教育管理办公室</t>
  </si>
  <si>
    <r>
      <t>20</t>
    </r>
    <r>
      <rPr>
        <b/>
        <sz val="22"/>
        <rFont val="宋体"/>
        <family val="0"/>
      </rPr>
      <t>20</t>
    </r>
    <r>
      <rPr>
        <b/>
        <sz val="22"/>
        <rFont val="宋体"/>
        <family val="0"/>
      </rPr>
      <t>年部门支出预算总表（按功能科目）</t>
    </r>
  </si>
  <si>
    <t>公开表5</t>
  </si>
  <si>
    <t>资金来源</t>
  </si>
  <si>
    <r>
      <rPr>
        <b/>
        <sz val="16"/>
        <rFont val="Times New Roman"/>
        <family val="1"/>
      </rPr>
      <t>2020</t>
    </r>
    <r>
      <rPr>
        <b/>
        <sz val="16"/>
        <rFont val="宋体"/>
        <family val="0"/>
      </rPr>
      <t>年部门支出预算总表（按政府预算支出经济分类科目）</t>
    </r>
  </si>
  <si>
    <t>公开表6</t>
  </si>
  <si>
    <t>科目编码</t>
  </si>
  <si>
    <t>预算科目</t>
  </si>
  <si>
    <t>501</t>
  </si>
  <si>
    <t>机关工资福利支出</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</si>
  <si>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</si>
  <si>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</si>
  <si>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</si>
  <si>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</si>
  <si>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</si>
  <si>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</si>
  <si>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</si>
  <si>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502</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</si>
  <si>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</si>
  <si>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</si>
  <si>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</si>
  <si>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</si>
  <si>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</si>
  <si>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</si>
  <si>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</si>
  <si>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</si>
  <si>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</si>
  <si>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</si>
  <si>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</si>
  <si>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</si>
  <si>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 xml:space="preserve">  公务用车运行维护费</t>
  </si>
  <si>
    <t xml:space="preserve">  维修（护）费</t>
  </si>
  <si>
    <t xml:space="preserve">  其他商品和服务支出</t>
  </si>
  <si>
    <t>505</t>
  </si>
  <si>
    <t>对事业单位经常性补助</t>
  </si>
  <si>
    <t xml:space="preserve">  工资福利支出</t>
  </si>
  <si>
    <t>509</t>
  </si>
  <si>
    <t>对和人和家庭的补助</t>
  </si>
  <si>
    <t xml:space="preserve">  社会福利和救助</t>
  </si>
  <si>
    <t>注：经济分类按政府预算支出经济分类科目到款。</t>
  </si>
  <si>
    <r>
      <rPr>
        <b/>
        <sz val="16"/>
        <rFont val="Times New Roman"/>
        <family val="1"/>
      </rPr>
      <t>2020</t>
    </r>
    <r>
      <rPr>
        <b/>
        <sz val="16"/>
        <rFont val="宋体"/>
        <family val="0"/>
      </rPr>
      <t>年部门支出预算总表（按部门预算支出经济分类科目）</t>
    </r>
  </si>
  <si>
    <t>公开表7</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</si>
  <si>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</si>
  <si>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</si>
  <si>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</si>
  <si>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</si>
  <si>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</si>
  <si>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</si>
  <si>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</si>
  <si>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</si>
  <si>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11</t>
  </si>
  <si>
    <t xml:space="preserve">  公务员医疗补助缴费</t>
  </si>
  <si>
    <t>12</t>
  </si>
  <si>
    <t xml:space="preserve">  其他社会保障缴费</t>
  </si>
  <si>
    <t>13</t>
  </si>
  <si>
    <t>14</t>
  </si>
  <si>
    <t xml:space="preserve">  医疗费</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</si>
  <si>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</si>
  <si>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</si>
  <si>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</si>
  <si>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</si>
  <si>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</si>
  <si>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</si>
  <si>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</si>
  <si>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</si>
  <si>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</si>
  <si>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</si>
  <si>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</si>
  <si>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</si>
  <si>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</si>
  <si>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15</t>
  </si>
  <si>
    <t>16</t>
  </si>
  <si>
    <t>17</t>
  </si>
  <si>
    <t>18</t>
  </si>
  <si>
    <t xml:space="preserve">  专用材料费</t>
  </si>
  <si>
    <t>24</t>
  </si>
  <si>
    <t xml:space="preserve">  被装购置费</t>
  </si>
  <si>
    <t xml:space="preserve">  专用燃料费</t>
  </si>
  <si>
    <t xml:space="preserve">  劳务费</t>
  </si>
  <si>
    <t>27</t>
  </si>
  <si>
    <t>28</t>
  </si>
  <si>
    <t xml:space="preserve">  工会经费</t>
  </si>
  <si>
    <t>29</t>
  </si>
  <si>
    <t xml:space="preserve">  福利费</t>
  </si>
  <si>
    <t>31</t>
  </si>
  <si>
    <t>39</t>
  </si>
  <si>
    <t xml:space="preserve">  其他交通费用</t>
  </si>
  <si>
    <t>40</t>
  </si>
  <si>
    <t xml:space="preserve">  税金及附加费用</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</si>
  <si>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</si>
  <si>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</si>
  <si>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</si>
  <si>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</si>
  <si>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</si>
  <si>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</si>
  <si>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</si>
  <si>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</si>
  <si>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</si>
  <si>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</si>
  <si>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</si>
  <si>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</si>
  <si>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</si>
  <si>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</si>
  <si>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</si>
  <si>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</si>
  <si>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</si>
  <si>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</si>
  <si>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其他资本性支出</t>
  </si>
  <si>
    <t>注：经济分类按部门预算支出经济分类科目到款。</t>
  </si>
  <si>
    <r>
      <t>20</t>
    </r>
    <r>
      <rPr>
        <b/>
        <sz val="22"/>
        <rFont val="宋体"/>
        <family val="0"/>
      </rPr>
      <t>20年部门财政拨款收支预算总表</t>
    </r>
  </si>
  <si>
    <t>公开表8</t>
  </si>
  <si>
    <t>财政拨款收入预算</t>
  </si>
  <si>
    <t>财政拨款支出预算</t>
  </si>
  <si>
    <t>2020年部门财政拨款支出预算总表（按功能科目）</t>
  </si>
  <si>
    <t>公开表9</t>
  </si>
  <si>
    <t>支出内容</t>
  </si>
  <si>
    <t>2020年部门一般公共预算支出预算表</t>
  </si>
  <si>
    <r>
      <t>公开表1</t>
    </r>
    <r>
      <rPr>
        <b/>
        <sz val="10"/>
        <rFont val="宋体"/>
        <family val="0"/>
      </rPr>
      <t>0</t>
    </r>
  </si>
  <si>
    <t>2020年部门财政拨款收入安排的预算支出表</t>
  </si>
  <si>
    <t>公开表11</t>
  </si>
  <si>
    <t>2020年部门纳入预算管理的行政事业性收费等非税收入安排的预算支出表</t>
  </si>
  <si>
    <r>
      <t>公开表1</t>
    </r>
    <r>
      <rPr>
        <b/>
        <sz val="10"/>
        <rFont val="宋体"/>
        <family val="0"/>
      </rPr>
      <t>2</t>
    </r>
  </si>
  <si>
    <t>注：如果此表无数，请在此注明“本部门没有纳入预算管理的行政事业性收费预算拨款收入，也没有使用纳入预算管理的行政事业性收费安排的支出，故本表无数据”。</t>
  </si>
  <si>
    <t>无此项预算</t>
  </si>
  <si>
    <r>
      <t>20</t>
    </r>
    <r>
      <rPr>
        <b/>
        <sz val="22"/>
        <rFont val="宋体"/>
        <family val="0"/>
      </rPr>
      <t>20</t>
    </r>
    <r>
      <rPr>
        <b/>
        <sz val="22"/>
        <rFont val="宋体"/>
        <family val="0"/>
      </rPr>
      <t>年部门（政府性基金收入）政府性基金预算支出表</t>
    </r>
  </si>
  <si>
    <r>
      <t>公开表1</t>
    </r>
    <r>
      <rPr>
        <b/>
        <sz val="10"/>
        <rFont val="宋体"/>
        <family val="0"/>
      </rPr>
      <t>3</t>
    </r>
  </si>
  <si>
    <t>注：如果此表无数，请在此注明“本部门没有政府性基金预算拨款收入，也没有使用政府性基金安排的支出，故本表无数据”。</t>
  </si>
  <si>
    <t>2020年部门纳入专户管理的行政事业性收费等非税收入安排的预算支出表</t>
  </si>
  <si>
    <t>公开表14</t>
  </si>
  <si>
    <t>注：如果此表无数，请在此注明“本部门没有纳入专户管理的行政事业性收费等非税收入安排的拨款收入，也没有使用纳入专户管理的行政事业性收费等非税收入安排的支出，故本表无数据”。</t>
  </si>
  <si>
    <t>2020年部门（国有资本经营收入）国有资本经营预算支出表</t>
  </si>
  <si>
    <t>公开表15</t>
  </si>
  <si>
    <t>注：如果此表无数，请在此注明“本部门没有国有资本经营预算支出，故本表无数据”。</t>
  </si>
  <si>
    <t>2020年部门一般公共预算基本支出表（按功能科目）</t>
  </si>
  <si>
    <r>
      <t>公开表1</t>
    </r>
    <r>
      <rPr>
        <b/>
        <sz val="10"/>
        <rFont val="宋体"/>
        <family val="0"/>
      </rPr>
      <t>6</t>
    </r>
  </si>
  <si>
    <t>2020年部门一般公共预算基本支出表（按政府预算支出经济分类）</t>
  </si>
  <si>
    <t>公开表17</t>
  </si>
  <si>
    <r>
      <t>201</t>
    </r>
    <r>
      <rPr>
        <b/>
        <sz val="10"/>
        <rFont val="宋体"/>
        <family val="0"/>
      </rPr>
      <t>9</t>
    </r>
    <r>
      <rPr>
        <b/>
        <sz val="10"/>
        <rFont val="宋体"/>
        <family val="0"/>
      </rPr>
      <t>年预算数</t>
    </r>
  </si>
  <si>
    <t>一般公共预算基本支出合计</t>
  </si>
  <si>
    <r>
      <t>5</t>
    </r>
    <r>
      <rPr>
        <sz val="10"/>
        <rFont val="宋体"/>
        <family val="0"/>
      </rPr>
      <t>05</t>
    </r>
  </si>
  <si>
    <t xml:space="preserve">  商品和服务支出</t>
  </si>
  <si>
    <t xml:space="preserve">  其他对事业单位补助</t>
  </si>
  <si>
    <r>
      <t>5</t>
    </r>
    <r>
      <rPr>
        <sz val="10"/>
        <rFont val="宋体"/>
        <family val="0"/>
      </rPr>
      <t>09</t>
    </r>
  </si>
  <si>
    <t xml:space="preserve">  个人农业生产补贴</t>
  </si>
  <si>
    <t xml:space="preserve">  离退休费</t>
  </si>
  <si>
    <t xml:space="preserve">  其他对个人和家庭补助</t>
  </si>
  <si>
    <t>2020年部门一般公共预算基本支出表（按部门预算支出经济分类）</t>
  </si>
  <si>
    <t>公开表18</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</si>
  <si>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</si>
  <si>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</si>
  <si>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</si>
  <si>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</si>
  <si>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</si>
  <si>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</si>
  <si>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</si>
  <si>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</si>
  <si>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</si>
  <si>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</si>
  <si>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</si>
  <si>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</si>
  <si>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办公费</t>
  </si>
  <si>
    <t xml:space="preserve">    广告宣传费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</si>
  <si>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</si>
  <si>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</si>
  <si>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</si>
  <si>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</si>
  <si>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</si>
  <si>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</si>
  <si>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</si>
  <si>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</si>
  <si>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交通费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</si>
  <si>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</si>
  <si>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</si>
  <si>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</si>
  <si>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</si>
  <si>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</si>
  <si>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</si>
  <si>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</si>
  <si>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</si>
  <si>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20</t>
  </si>
  <si>
    <t xml:space="preserve">    劳务费</t>
  </si>
  <si>
    <t>21</t>
  </si>
  <si>
    <t xml:space="preserve">    工会经费 </t>
  </si>
  <si>
    <t>22</t>
  </si>
  <si>
    <t xml:space="preserve">    福利费</t>
  </si>
  <si>
    <t>23</t>
  </si>
  <si>
    <t xml:space="preserve">    专项业务费</t>
  </si>
  <si>
    <t xml:space="preserve">    税金</t>
  </si>
  <si>
    <t xml:space="preserve">    利息</t>
  </si>
  <si>
    <t xml:space="preserve">    其他商品和服务支出</t>
  </si>
  <si>
    <t xml:space="preserve">    公务用车运行维护费</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</si>
  <si>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</si>
  <si>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</si>
  <si>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</si>
  <si>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</si>
  <si>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</si>
  <si>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</si>
  <si>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</si>
  <si>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</si>
  <si>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</si>
  <si>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</si>
  <si>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</si>
  <si>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r>
      <t>20</t>
    </r>
    <r>
      <rPr>
        <b/>
        <sz val="22"/>
        <rFont val="宋体"/>
        <family val="0"/>
      </rPr>
      <t>20</t>
    </r>
    <r>
      <rPr>
        <b/>
        <sz val="22"/>
        <rFont val="宋体"/>
        <family val="0"/>
      </rPr>
      <t>年部门一般公共预算</t>
    </r>
    <r>
      <rPr>
        <b/>
        <sz val="22"/>
        <rFont val="宋体"/>
        <family val="0"/>
      </rPr>
      <t>“三公”经费支出预算表</t>
    </r>
  </si>
  <si>
    <r>
      <t>公开表1</t>
    </r>
    <r>
      <rPr>
        <b/>
        <sz val="10"/>
        <rFont val="宋体"/>
        <family val="0"/>
      </rPr>
      <t>9</t>
    </r>
  </si>
  <si>
    <t>项目</t>
  </si>
  <si>
    <t>金额</t>
  </si>
  <si>
    <r>
      <t>20</t>
    </r>
    <r>
      <rPr>
        <b/>
        <sz val="10"/>
        <rFont val="宋体"/>
        <family val="0"/>
      </rPr>
      <t>20</t>
    </r>
    <r>
      <rPr>
        <b/>
        <sz val="10"/>
        <rFont val="宋体"/>
        <family val="0"/>
      </rPr>
      <t>年预算</t>
    </r>
  </si>
  <si>
    <r>
      <t>201</t>
    </r>
    <r>
      <rPr>
        <b/>
        <sz val="10"/>
        <rFont val="宋体"/>
        <family val="0"/>
      </rPr>
      <t>9</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</si>
  <si>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</si>
  <si>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</si>
  <si>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</si>
  <si>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</si>
  <si>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</si>
  <si>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</si>
  <si>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20</t>
    </r>
    <r>
      <rPr>
        <b/>
        <sz val="22"/>
        <rFont val="宋体"/>
        <family val="0"/>
      </rPr>
      <t>20</t>
    </r>
    <r>
      <rPr>
        <b/>
        <sz val="22"/>
        <rFont val="宋体"/>
        <family val="0"/>
      </rPr>
      <t>年部门项目支出预算表</t>
    </r>
  </si>
  <si>
    <t>公开表20</t>
  </si>
  <si>
    <t>项目名称</t>
  </si>
  <si>
    <t>项目内容</t>
  </si>
  <si>
    <t/>
  </si>
  <si>
    <t>事业运行</t>
  </si>
  <si>
    <t>2020年部门项目支出-债务支出预算明细表</t>
  </si>
  <si>
    <t>公开表21</t>
  </si>
  <si>
    <t>注：如果此表无数，请在此注明“2020年本部门没有债务支出预算，故本表无数据”。</t>
  </si>
  <si>
    <t>2020年部门政府采购支出预算表</t>
  </si>
  <si>
    <t>公开表22</t>
  </si>
  <si>
    <t>品目</t>
  </si>
  <si>
    <t>采购目录</t>
  </si>
  <si>
    <t>数量</t>
  </si>
  <si>
    <t>参数</t>
  </si>
  <si>
    <t>纳入预算管理的行政事业性收费等非税收入</t>
  </si>
  <si>
    <t>纳入政府性基金预算管理收入</t>
  </si>
  <si>
    <t>纳入专户管理的行政事业性收费等非税收入</t>
  </si>
  <si>
    <t>注：如果此表无数，请在此注明“2020年本部门没有政府采购预算支出，故本表无数据”。</t>
  </si>
  <si>
    <t>2020年部门政府购买服务支出预算表</t>
  </si>
  <si>
    <t>公开表23</t>
  </si>
  <si>
    <t>购买项目名称</t>
  </si>
  <si>
    <t>购买服务项目内容</t>
  </si>
  <si>
    <t>对应购买服务目录内容(三级目录代码及名称)</t>
  </si>
  <si>
    <t>承接主体</t>
  </si>
  <si>
    <t>购买方式</t>
  </si>
  <si>
    <t>注：如果此表无数，请在此注明“2020年本部门没有政府购买服务支出，故本表无数据”。</t>
  </si>
  <si>
    <t>2020年部门一般公共预算机关运行经费明细表</t>
  </si>
  <si>
    <r>
      <t>公开表2</t>
    </r>
    <r>
      <rPr>
        <b/>
        <sz val="10"/>
        <rFont val="宋体"/>
        <family val="0"/>
      </rPr>
      <t>4</t>
    </r>
  </si>
  <si>
    <t>2020年预算</t>
  </si>
  <si>
    <t xml:space="preserve">  财政事务</t>
  </si>
  <si>
    <t xml:space="preserve">    事业运行（财会中心）</t>
  </si>
  <si>
    <t xml:space="preserve">    其他财政事务</t>
  </si>
  <si>
    <t xml:space="preserve">  税收事务</t>
  </si>
  <si>
    <t xml:space="preserve">  商贸事务</t>
  </si>
  <si>
    <t xml:space="preserve">    招商引资</t>
  </si>
  <si>
    <t xml:space="preserve">  工商行政管理事务</t>
  </si>
  <si>
    <t xml:space="preserve">     林业管理所</t>
  </si>
  <si>
    <t>2020年部门项目支出预算绩效目标情况表</t>
  </si>
  <si>
    <t>公开表25</t>
  </si>
  <si>
    <t>总体目标</t>
  </si>
  <si>
    <t>产出指标</t>
  </si>
  <si>
    <t>效益指标</t>
  </si>
  <si>
    <t>满意度指标</t>
  </si>
  <si>
    <t>项目实施进度</t>
  </si>
  <si>
    <t>国有经营收入</t>
  </si>
  <si>
    <t>其他非税收入</t>
  </si>
  <si>
    <t>数量指标</t>
  </si>
  <si>
    <t>质量指标</t>
  </si>
  <si>
    <t>时效指标</t>
  </si>
  <si>
    <t>成本指标</t>
  </si>
  <si>
    <t>经济效益指标</t>
  </si>
  <si>
    <t>社会效益指标</t>
  </si>
  <si>
    <t>生态效益指标</t>
  </si>
  <si>
    <t>可持续发展指标</t>
  </si>
  <si>
    <t>服务对象满意度</t>
  </si>
  <si>
    <t>截止半年</t>
  </si>
  <si>
    <t>截止全年</t>
  </si>
  <si>
    <t>注：如果此表无数，请在此注明“本部门没有需申报绩效考核的项目支出，故本表无数据”。</t>
  </si>
  <si>
    <t>2020年度部门预算公开情况统计表</t>
  </si>
  <si>
    <t>部门名称（公章）：</t>
  </si>
  <si>
    <t>是否已公开</t>
  </si>
  <si>
    <t>公开时间</t>
  </si>
  <si>
    <t>公开方式</t>
  </si>
  <si>
    <t>涉密部门对不进行公开的简要说明并确认</t>
  </si>
  <si>
    <t>备注</t>
  </si>
  <si>
    <t>是</t>
  </si>
  <si>
    <t>网站</t>
  </si>
  <si>
    <t>公开预算的网址及其他公开地点（详细地址）</t>
  </si>
  <si>
    <t>http://qsfjmsq.anshan.gov.cn/zwgk/zwgk-list.asp?classid=118</t>
  </si>
  <si>
    <t>公众反映及答复情况</t>
  </si>
  <si>
    <t>公开机关及下属单位名单</t>
  </si>
  <si>
    <t>填表人：</t>
  </si>
  <si>
    <t>贺丽莉</t>
  </si>
  <si>
    <t>办公电话：</t>
  </si>
  <si>
    <t>0412-2558026</t>
  </si>
  <si>
    <t>手机：</t>
  </si>
  <si>
    <t>财务负责人：</t>
  </si>
  <si>
    <t>沈庆昌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</si>
</sst>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_);[Red]\(0.00\)"/>
    <numFmt numFmtId="180" formatCode="#,##0.0"/>
    <numFmt numFmtId="181" formatCode="#,##0_ "/>
    <numFmt numFmtId="182" formatCode="#,##0.0000"/>
    <numFmt numFmtId="183" formatCode="0.0_ "/>
  </numFmts>
  <fonts count="45">
    <font>
      <sz val="9"/>
      <name val="宋体"/>
      <family val="0"/>
    </font>
    <font>
      <sz val="12"/>
      <name val="宋体"/>
      <family val="0"/>
    </font>
    <font>
      <b/>
      <sz val="12"/>
      <name val="宋体"/>
      <family val="0"/>
    </font>
    <font>
      <b/>
      <sz val="22"/>
      <color indexed="8"/>
      <name val="宋体"/>
      <family val="0"/>
    </font>
    <font>
      <sz val="22"/>
      <name val="宋体"/>
      <family val="0"/>
    </font>
    <font>
      <u val="single"/>
      <sz val="11"/>
      <color indexed="20"/>
      <name val="宋体"/>
      <family val="0"/>
    </font>
    <font>
      <b/>
      <sz val="9"/>
      <name val="宋体"/>
      <family val="0"/>
    </font>
    <font>
      <b/>
      <sz val="18"/>
      <name val="宋体"/>
      <family val="0"/>
    </font>
    <font>
      <b/>
      <sz val="10"/>
      <name val="宋体"/>
      <family val="0"/>
    </font>
    <font>
      <sz val="10"/>
      <name val="宋体"/>
      <family val="0"/>
    </font>
    <font>
      <b/>
      <sz val="22"/>
      <name val="宋体"/>
      <family val="0"/>
    </font>
    <font>
      <b/>
      <sz val="10"/>
      <color indexed="9"/>
      <name val="宋体"/>
      <family val="0"/>
    </font>
    <font>
      <b/>
      <sz val="20"/>
      <name val="宋体"/>
      <family val="0"/>
    </font>
    <font>
      <b/>
      <sz val="16"/>
      <name val="宋体"/>
      <family val="0"/>
    </font>
    <font>
      <b/>
      <sz val="10"/>
      <name val="Times New Roman"/>
      <family val="1"/>
    </font>
    <font>
      <b/>
      <sz val="16"/>
      <name val="Times New Roman"/>
      <family val="1"/>
    </font>
    <font>
      <sz val="11"/>
      <name val="宋体"/>
      <family val="0"/>
    </font>
    <font>
      <b/>
      <sz val="11"/>
      <name val="宋体"/>
      <family val="0"/>
    </font>
    <font>
      <b/>
      <sz val="24"/>
      <name val="宋体"/>
      <family val="0"/>
    </font>
    <font>
      <b/>
      <sz val="14"/>
      <name val="宋体"/>
      <family val="0"/>
    </font>
    <font>
      <b/>
      <sz val="26"/>
      <name val="宋体"/>
      <family val="0"/>
    </font>
    <font>
      <sz val="11"/>
      <color indexed="9"/>
      <name val="宋体"/>
      <family val="0"/>
    </font>
    <font>
      <b/>
      <sz val="11"/>
      <color indexed="9"/>
      <name val="宋体"/>
      <family val="0"/>
    </font>
    <font>
      <i/>
      <sz val="11"/>
      <color indexed="23"/>
      <name val="宋体"/>
      <family val="0"/>
    </font>
    <font>
      <sz val="11"/>
      <color indexed="8"/>
      <name val="宋体"/>
      <family val="0"/>
    </font>
    <font>
      <b/>
      <sz val="11"/>
      <color indexed="56"/>
      <name val="宋体"/>
      <family val="0"/>
    </font>
    <font>
      <u val="single"/>
      <sz val="11"/>
      <color indexed="36"/>
      <name val="宋体"/>
      <family val="0"/>
    </font>
    <font>
      <b/>
      <sz val="11"/>
      <color indexed="63"/>
      <name val="宋体"/>
      <family val="0"/>
    </font>
    <font>
      <sz val="11"/>
      <color indexed="17"/>
      <name val="宋体"/>
      <family val="0"/>
    </font>
    <font>
      <sz val="11"/>
      <color indexed="20"/>
      <name val="宋体"/>
      <family val="0"/>
    </font>
    <font>
      <sz val="11"/>
      <color indexed="62"/>
      <name val="宋体"/>
      <family val="0"/>
    </font>
    <font>
      <sz val="11"/>
      <color indexed="52"/>
      <name val="宋体"/>
      <family val="0"/>
    </font>
    <font>
      <b/>
      <sz val="15"/>
      <color indexed="56"/>
      <name val="宋体"/>
      <family val="0"/>
    </font>
    <font>
      <sz val="11"/>
      <color indexed="10"/>
      <name val="宋体"/>
      <family val="0"/>
    </font>
    <font>
      <sz val="11"/>
      <color indexed="60"/>
      <name val="宋体"/>
      <family val="0"/>
    </font>
    <font>
      <b/>
      <sz val="13"/>
      <color indexed="56"/>
      <name val="宋体"/>
      <family val="0"/>
    </font>
    <font>
      <b/>
      <sz val="11"/>
      <color indexed="52"/>
      <name val="宋体"/>
      <family val="0"/>
    </font>
    <font>
      <u val="single"/>
      <sz val="12"/>
      <color indexed="12"/>
      <name val="宋体"/>
      <family val="0"/>
    </font>
    <font>
      <b/>
      <sz val="11"/>
      <color indexed="8"/>
      <name val="宋体"/>
      <family val="0"/>
    </font>
    <font>
      <b/>
      <sz val="18"/>
      <color indexed="56"/>
      <name val="宋体"/>
      <family val="0"/>
    </font>
    <font>
      <sz val="10"/>
      <color indexed="8"/>
      <name val="Arial"/>
      <family val="2"/>
    </font>
    <font>
      <u val="single"/>
      <sz val="11"/>
      <color indexed="12"/>
      <name val="宋体"/>
      <family val="0"/>
    </font>
    <font>
      <sz val="11"/>
      <color indexed="16"/>
      <name val="宋体"/>
      <family val="0"/>
    </font>
    <font>
      <b/>
      <sz val="10"/>
      <name val="Arial"/>
      <family val="2"/>
    </font>
    <font>
      <sz val="10"/>
      <name val="Arial"/>
      <family val="2"/>
    </font>
  </fonts>
  <fills count="26">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border>
  </borders>
  <cellStyleXfs count="3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1" fillId="0" borderId="1" applyNumberFormat="0" applyFill="0" applyAlignment="0" applyProtection="0"/>
    <xf numFmtId="0" fontId="21" fillId="2" borderId="0" applyNumberFormat="0" applyBorder="0" applyAlignment="0" applyProtection="0"/>
    <xf numFmtId="0" fontId="24" fillId="3" borderId="0" applyNumberFormat="0" applyBorder="0" applyAlignment="0" applyProtection="0"/>
    <xf numFmtId="0" fontId="27" fillId="4" borderId="2" applyNumberFormat="0" applyAlignment="0" applyProtection="0"/>
    <xf numFmtId="0" fontId="0" fillId="0" borderId="0">
      <alignment/>
      <protection/>
    </xf>
    <xf numFmtId="0" fontId="24" fillId="5" borderId="0" applyNumberFormat="0" applyBorder="0" applyAlignment="0" applyProtection="0"/>
    <xf numFmtId="0" fontId="30" fillId="6" borderId="3" applyNumberFormat="0" applyAlignment="0" applyProtection="0"/>
    <xf numFmtId="0" fontId="0" fillId="0" borderId="0">
      <alignment/>
      <protection/>
    </xf>
    <xf numFmtId="0" fontId="29" fillId="7" borderId="0" applyNumberFormat="0" applyBorder="0" applyAlignment="0" applyProtection="0"/>
    <xf numFmtId="0" fontId="31" fillId="0" borderId="1" applyNumberFormat="0" applyFill="0" applyAlignment="0" applyProtection="0"/>
    <xf numFmtId="0" fontId="24" fillId="8" borderId="0" applyNumberFormat="0" applyBorder="0" applyAlignment="0" applyProtection="0"/>
    <xf numFmtId="0" fontId="39" fillId="0" borderId="0" applyNumberFormat="0" applyFill="0" applyBorder="0" applyAlignment="0" applyProtection="0"/>
    <xf numFmtId="0" fontId="36" fillId="4" borderId="3" applyNumberFormat="0" applyAlignment="0" applyProtection="0"/>
    <xf numFmtId="9" fontId="1" fillId="0" borderId="0" applyFont="0" applyFill="0" applyBorder="0" applyAlignment="0" applyProtection="0"/>
    <xf numFmtId="0" fontId="21" fillId="8" borderId="0" applyNumberFormat="0" applyBorder="0" applyAlignment="0" applyProtection="0"/>
    <xf numFmtId="0" fontId="41" fillId="0" borderId="0" applyNumberForma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28" fillId="3" borderId="0" applyNumberFormat="0" applyBorder="0" applyAlignment="0" applyProtection="0"/>
    <xf numFmtId="0" fontId="0" fillId="9" borderId="4" applyNumberFormat="0" applyFont="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29" fillId="7" borderId="0" applyNumberFormat="0" applyBorder="0" applyAlignment="0" applyProtection="0"/>
    <xf numFmtId="0" fontId="23" fillId="0" borderId="0" applyNumberFormat="0" applyFill="0" applyBorder="0" applyAlignment="0" applyProtection="0"/>
    <xf numFmtId="0" fontId="21" fillId="2" borderId="0" applyNumberFormat="0" applyBorder="0" applyAlignment="0" applyProtection="0"/>
    <xf numFmtId="0" fontId="36" fillId="4" borderId="3" applyNumberFormat="0" applyAlignment="0" applyProtection="0"/>
    <xf numFmtId="0" fontId="33" fillId="0" borderId="0" applyNumberFormat="0" applyFill="0" applyBorder="0" applyAlignment="0" applyProtection="0"/>
    <xf numFmtId="0" fontId="39" fillId="0" borderId="0" applyNumberFormat="0" applyFill="0" applyBorder="0" applyAlignment="0" applyProtection="0"/>
    <xf numFmtId="0" fontId="36" fillId="4" borderId="3" applyNumberFormat="0" applyAlignment="0" applyProtection="0"/>
    <xf numFmtId="0" fontId="24" fillId="8" borderId="0" applyNumberFormat="0" applyBorder="0" applyAlignment="0" applyProtection="0"/>
    <xf numFmtId="0" fontId="23" fillId="0" borderId="0" applyNumberFormat="0" applyFill="0" applyBorder="0" applyAlignment="0" applyProtection="0"/>
    <xf numFmtId="0" fontId="0" fillId="0" borderId="0">
      <alignment vertical="center"/>
      <protection/>
    </xf>
    <xf numFmtId="0" fontId="32" fillId="0" borderId="5" applyNumberFormat="0" applyFill="0" applyAlignment="0" applyProtection="0"/>
    <xf numFmtId="0" fontId="29" fillId="7" borderId="0" applyNumberFormat="0" applyBorder="0" applyAlignment="0" applyProtection="0"/>
    <xf numFmtId="0" fontId="35" fillId="0" borderId="6" applyNumberFormat="0" applyFill="0" applyAlignment="0" applyProtection="0"/>
    <xf numFmtId="0" fontId="36" fillId="4" borderId="3" applyNumberFormat="0" applyAlignment="0" applyProtection="0"/>
    <xf numFmtId="0" fontId="21" fillId="10" borderId="0" applyNumberFormat="0" applyBorder="0" applyAlignment="0" applyProtection="0"/>
    <xf numFmtId="0" fontId="0" fillId="0" borderId="0">
      <alignment vertical="center"/>
      <protection/>
    </xf>
    <xf numFmtId="0" fontId="29" fillId="7" borderId="0" applyNumberFormat="0" applyBorder="0" applyAlignment="0" applyProtection="0"/>
    <xf numFmtId="0" fontId="25" fillId="0" borderId="7" applyNumberFormat="0" applyFill="0" applyAlignment="0" applyProtection="0"/>
    <xf numFmtId="0" fontId="21" fillId="11" borderId="0" applyNumberFormat="0" applyBorder="0" applyAlignment="0" applyProtection="0"/>
    <xf numFmtId="0" fontId="27" fillId="4" borderId="2" applyNumberFormat="0" applyAlignment="0" applyProtection="0"/>
    <xf numFmtId="0" fontId="36" fillId="4" borderId="3" applyNumberFormat="0" applyAlignment="0" applyProtection="0"/>
    <xf numFmtId="0" fontId="29" fillId="7" borderId="0" applyNumberFormat="0" applyBorder="0" applyAlignment="0" applyProtection="0"/>
    <xf numFmtId="0" fontId="24" fillId="12" borderId="0" applyNumberFormat="0" applyBorder="0" applyAlignment="0" applyProtection="0"/>
    <xf numFmtId="0" fontId="22" fillId="13" borderId="8" applyNumberFormat="0" applyAlignment="0" applyProtection="0"/>
    <xf numFmtId="0" fontId="24" fillId="6" borderId="0" applyNumberFormat="0" applyBorder="0" applyAlignment="0" applyProtection="0"/>
    <xf numFmtId="0" fontId="21" fillId="14" borderId="0" applyNumberFormat="0" applyBorder="0" applyAlignment="0" applyProtection="0"/>
    <xf numFmtId="0" fontId="1" fillId="9" borderId="4" applyNumberFormat="0" applyFont="0" applyAlignment="0" applyProtection="0"/>
    <xf numFmtId="0" fontId="28" fillId="3" borderId="0" applyNumberFormat="0" applyBorder="0" applyAlignment="0" applyProtection="0"/>
    <xf numFmtId="0" fontId="31" fillId="0" borderId="1" applyNumberFormat="0" applyFill="0" applyAlignment="0" applyProtection="0"/>
    <xf numFmtId="0" fontId="34" fillId="15" borderId="0" applyNumberFormat="0" applyBorder="0" applyAlignment="0" applyProtection="0"/>
    <xf numFmtId="0" fontId="23" fillId="0" borderId="0" applyNumberFormat="0" applyFill="0" applyBorder="0" applyAlignment="0" applyProtection="0"/>
    <xf numFmtId="0" fontId="35" fillId="0" borderId="6" applyNumberFormat="0" applyFill="0" applyAlignment="0" applyProtection="0"/>
    <xf numFmtId="0" fontId="38" fillId="0" borderId="9" applyNumberFormat="0" applyFill="0" applyAlignment="0" applyProtection="0"/>
    <xf numFmtId="0" fontId="28" fillId="3" borderId="0" applyNumberFormat="0" applyBorder="0" applyAlignment="0" applyProtection="0"/>
    <xf numFmtId="0" fontId="21" fillId="16" borderId="0" applyNumberFormat="0" applyBorder="0" applyAlignment="0" applyProtection="0"/>
    <xf numFmtId="0" fontId="34" fillId="15" borderId="0" applyNumberFormat="0" applyBorder="0" applyAlignment="0" applyProtection="0"/>
    <xf numFmtId="0" fontId="24" fillId="17" borderId="0" applyNumberFormat="0" applyBorder="0" applyAlignment="0" applyProtection="0"/>
    <xf numFmtId="0" fontId="21" fillId="18" borderId="0" applyNumberFormat="0" applyBorder="0" applyAlignment="0" applyProtection="0"/>
    <xf numFmtId="0" fontId="24" fillId="5"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4" fillId="19" borderId="0" applyNumberFormat="0" applyBorder="0" applyAlignment="0" applyProtection="0"/>
    <xf numFmtId="0" fontId="27" fillId="4" borderId="2" applyNumberFormat="0" applyAlignment="0" applyProtection="0"/>
    <xf numFmtId="0" fontId="24"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4" fillId="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0" fillId="0" borderId="0">
      <alignment vertical="center"/>
      <protection/>
    </xf>
    <xf numFmtId="0" fontId="24" fillId="12" borderId="0" applyNumberFormat="0" applyBorder="0" applyAlignment="0" applyProtection="0"/>
    <xf numFmtId="0" fontId="36" fillId="4" borderId="3" applyNumberFormat="0" applyAlignment="0" applyProtection="0"/>
    <xf numFmtId="0" fontId="39" fillId="0" borderId="0" applyNumberFormat="0" applyFill="0" applyBorder="0" applyAlignment="0" applyProtection="0"/>
    <xf numFmtId="0" fontId="24" fillId="5" borderId="0" applyNumberFormat="0" applyBorder="0" applyAlignment="0" applyProtection="0"/>
    <xf numFmtId="0" fontId="24" fillId="12" borderId="0" applyNumberFormat="0" applyBorder="0" applyAlignment="0" applyProtection="0"/>
    <xf numFmtId="0" fontId="21" fillId="16" borderId="0" applyNumberFormat="0" applyBorder="0" applyAlignment="0" applyProtection="0"/>
    <xf numFmtId="0" fontId="39" fillId="0" borderId="0" applyNumberFormat="0" applyFill="0" applyBorder="0" applyAlignment="0" applyProtection="0"/>
    <xf numFmtId="0" fontId="24" fillId="7" borderId="0" applyNumberFormat="0" applyBorder="0" applyAlignment="0" applyProtection="0"/>
    <xf numFmtId="0" fontId="24" fillId="19"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34" fillId="15" borderId="0" applyNumberFormat="0" applyBorder="0" applyAlignment="0" applyProtection="0"/>
    <xf numFmtId="0" fontId="39" fillId="0" borderId="0" applyNumberFormat="0" applyFill="0" applyBorder="0" applyAlignment="0" applyProtection="0"/>
    <xf numFmtId="0" fontId="24" fillId="3" borderId="0" applyNumberFormat="0" applyBorder="0" applyAlignment="0" applyProtection="0"/>
    <xf numFmtId="0" fontId="24" fillId="22" borderId="0" applyNumberFormat="0" applyBorder="0" applyAlignment="0" applyProtection="0"/>
    <xf numFmtId="0" fontId="21" fillId="23" borderId="0" applyNumberFormat="0" applyBorder="0" applyAlignment="0" applyProtection="0"/>
    <xf numFmtId="0" fontId="24" fillId="19" borderId="0" applyNumberFormat="0" applyBorder="0" applyAlignment="0" applyProtection="0"/>
    <xf numFmtId="0" fontId="28" fillId="3" borderId="0" applyNumberFormat="0" applyBorder="0" applyAlignment="0" applyProtection="0"/>
    <xf numFmtId="0" fontId="21" fillId="11" borderId="0" applyNumberFormat="0" applyBorder="0" applyAlignment="0" applyProtection="0"/>
    <xf numFmtId="0" fontId="21" fillId="10" borderId="0" applyNumberFormat="0" applyBorder="0" applyAlignment="0" applyProtection="0"/>
    <xf numFmtId="0" fontId="31" fillId="0" borderId="1" applyNumberFormat="0" applyFill="0" applyAlignment="0" applyProtection="0"/>
    <xf numFmtId="0" fontId="1" fillId="9" borderId="4" applyNumberFormat="0" applyFont="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24" fillId="19" borderId="0" applyNumberFormat="0" applyBorder="0" applyAlignment="0" applyProtection="0"/>
    <xf numFmtId="0" fontId="27" fillId="4" borderId="2" applyNumberFormat="0" applyAlignment="0" applyProtection="0"/>
    <xf numFmtId="0" fontId="24" fillId="7" borderId="0" applyNumberFormat="0" applyBorder="0" applyAlignment="0" applyProtection="0"/>
    <xf numFmtId="0" fontId="21" fillId="11" borderId="0" applyNumberFormat="0" applyBorder="0" applyAlignment="0" applyProtection="0"/>
    <xf numFmtId="0" fontId="24" fillId="3" borderId="0" applyNumberFormat="0" applyBorder="0" applyAlignment="0" applyProtection="0"/>
    <xf numFmtId="0" fontId="21" fillId="8" borderId="0" applyNumberFormat="0" applyBorder="0" applyAlignment="0" applyProtection="0"/>
    <xf numFmtId="0" fontId="1" fillId="0" borderId="0">
      <alignment vertical="center"/>
      <protection/>
    </xf>
    <xf numFmtId="0" fontId="24" fillId="12" borderId="0" applyNumberFormat="0" applyBorder="0" applyAlignment="0" applyProtection="0"/>
    <xf numFmtId="0" fontId="40" fillId="0" borderId="0" applyNumberFormat="0" applyFill="0" applyBorder="0" applyAlignment="0" applyProtection="0"/>
    <xf numFmtId="0" fontId="32" fillId="0" borderId="5" applyNumberFormat="0" applyFill="0" applyAlignment="0" applyProtection="0"/>
    <xf numFmtId="0" fontId="21" fillId="11" borderId="0" applyNumberFormat="0" applyBorder="0" applyAlignment="0" applyProtection="0"/>
    <xf numFmtId="0" fontId="24" fillId="17" borderId="0" applyNumberFormat="0" applyBorder="0" applyAlignment="0" applyProtection="0"/>
    <xf numFmtId="0" fontId="21" fillId="16" borderId="0" applyNumberFormat="0" applyBorder="0" applyAlignment="0" applyProtection="0"/>
    <xf numFmtId="0" fontId="25" fillId="0" borderId="0" applyNumberFormat="0" applyFill="0" applyBorder="0" applyAlignment="0" applyProtection="0"/>
    <xf numFmtId="0" fontId="24" fillId="6"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4" fillId="12" borderId="0" applyNumberFormat="0" applyBorder="0" applyAlignment="0" applyProtection="0"/>
    <xf numFmtId="0" fontId="21" fillId="18" borderId="0" applyNumberFormat="0" applyBorder="0" applyAlignment="0" applyProtection="0"/>
    <xf numFmtId="0" fontId="34" fillId="15" borderId="0" applyNumberFormat="0" applyBorder="0" applyAlignment="0" applyProtection="0"/>
    <xf numFmtId="0" fontId="1" fillId="0" borderId="0">
      <alignment/>
      <protection/>
    </xf>
    <xf numFmtId="0" fontId="24" fillId="17" borderId="0" applyNumberFormat="0" applyBorder="0" applyAlignment="0" applyProtection="0"/>
    <xf numFmtId="0" fontId="21" fillId="14" borderId="0" applyNumberFormat="0" applyBorder="0" applyAlignment="0" applyProtection="0"/>
    <xf numFmtId="0" fontId="34" fillId="15" borderId="0" applyNumberFormat="0" applyBorder="0" applyAlignment="0" applyProtection="0"/>
    <xf numFmtId="0" fontId="24" fillId="6" borderId="0" applyNumberFormat="0" applyBorder="0" applyAlignment="0" applyProtection="0"/>
    <xf numFmtId="0" fontId="23" fillId="0" borderId="0" applyNumberFormat="0" applyFill="0" applyBorder="0" applyAlignment="0" applyProtection="0"/>
    <xf numFmtId="0" fontId="24" fillId="19" borderId="0" applyNumberFormat="0" applyBorder="0" applyAlignment="0" applyProtection="0"/>
    <xf numFmtId="0" fontId="24" fillId="2" borderId="0" applyNumberFormat="0" applyBorder="0" applyAlignment="0" applyProtection="0"/>
    <xf numFmtId="0" fontId="0" fillId="0" borderId="0">
      <alignment/>
      <protection/>
    </xf>
    <xf numFmtId="0" fontId="40" fillId="0" borderId="0" applyNumberFormat="0" applyFill="0" applyBorder="0" applyAlignment="0" applyProtection="0"/>
    <xf numFmtId="0" fontId="36" fillId="4" borderId="3" applyNumberFormat="0" applyAlignment="0" applyProtection="0"/>
    <xf numFmtId="0" fontId="24" fillId="8" borderId="0" applyNumberFormat="0" applyBorder="0" applyAlignment="0" applyProtection="0"/>
    <xf numFmtId="0" fontId="34" fillId="15" borderId="0" applyNumberFormat="0" applyBorder="0" applyAlignment="0" applyProtection="0"/>
    <xf numFmtId="0" fontId="35" fillId="0" borderId="6" applyNumberFormat="0" applyFill="0" applyAlignment="0" applyProtection="0"/>
    <xf numFmtId="0" fontId="24" fillId="22" borderId="0" applyNumberFormat="0" applyBorder="0" applyAlignment="0" applyProtection="0"/>
    <xf numFmtId="0" fontId="24" fillId="2" borderId="0" applyNumberFormat="0" applyBorder="0" applyAlignment="0" applyProtection="0"/>
    <xf numFmtId="0" fontId="24" fillId="12" borderId="0" applyNumberFormat="0" applyBorder="0" applyAlignment="0" applyProtection="0"/>
    <xf numFmtId="0" fontId="39" fillId="0" borderId="0" applyNumberFormat="0" applyFill="0" applyBorder="0" applyAlignment="0" applyProtection="0"/>
    <xf numFmtId="0" fontId="24" fillId="19" borderId="0" applyNumberFormat="0" applyBorder="0" applyAlignment="0" applyProtection="0"/>
    <xf numFmtId="0" fontId="39" fillId="0" borderId="0" applyNumberFormat="0" applyFill="0" applyBorder="0" applyAlignment="0" applyProtection="0"/>
    <xf numFmtId="0" fontId="24" fillId="22" borderId="0" applyNumberFormat="0" applyBorder="0" applyAlignment="0" applyProtection="0"/>
    <xf numFmtId="0" fontId="21" fillId="21" borderId="0" applyNumberFormat="0" applyBorder="0" applyAlignment="0" applyProtection="0"/>
    <xf numFmtId="0" fontId="21" fillId="10" borderId="0" applyNumberFormat="0" applyBorder="0" applyAlignment="0" applyProtection="0"/>
    <xf numFmtId="0" fontId="1" fillId="0" borderId="0">
      <alignment/>
      <protection/>
    </xf>
    <xf numFmtId="0" fontId="21" fillId="2" borderId="0" applyNumberFormat="0" applyBorder="0" applyAlignment="0" applyProtection="0"/>
    <xf numFmtId="0" fontId="40" fillId="0" borderId="0" applyNumberFormat="0" applyFill="0" applyBorder="0" applyAlignment="0" applyProtection="0"/>
    <xf numFmtId="0" fontId="21" fillId="8" borderId="0" applyNumberFormat="0" applyBorder="0" applyAlignment="0" applyProtection="0"/>
    <xf numFmtId="0" fontId="21" fillId="16"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3" fillId="0" borderId="0" applyNumberFormat="0" applyFill="0" applyBorder="0" applyAlignment="0" applyProtection="0"/>
    <xf numFmtId="0" fontId="21" fillId="18" borderId="0" applyNumberFormat="0" applyBorder="0" applyAlignment="0" applyProtection="0"/>
    <xf numFmtId="0" fontId="35" fillId="0" borderId="6" applyNumberFormat="0" applyFill="0" applyAlignment="0" applyProtection="0"/>
    <xf numFmtId="0" fontId="40" fillId="0" borderId="0" applyNumberFormat="0" applyFill="0" applyBorder="0" applyAlignment="0" applyProtection="0"/>
    <xf numFmtId="0" fontId="35" fillId="0" borderId="6" applyNumberFormat="0" applyFill="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5" fillId="0" borderId="6" applyNumberFormat="0" applyFill="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42" fillId="6" borderId="0" applyNumberFormat="0" applyBorder="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4" fillId="15" borderId="0" applyNumberFormat="0" applyBorder="0" applyAlignment="0" applyProtection="0"/>
    <xf numFmtId="0" fontId="35" fillId="0" borderId="6" applyNumberFormat="0" applyFill="0" applyAlignment="0" applyProtection="0"/>
    <xf numFmtId="0" fontId="34" fillId="15" borderId="0" applyNumberFormat="0" applyBorder="0" applyAlignment="0" applyProtection="0"/>
    <xf numFmtId="0" fontId="35" fillId="0" borderId="6" applyNumberFormat="0" applyFill="0" applyAlignment="0" applyProtection="0"/>
    <xf numFmtId="0" fontId="34" fillId="15" borderId="0" applyNumberFormat="0" applyBorder="0" applyAlignment="0" applyProtection="0"/>
    <xf numFmtId="0" fontId="23" fillId="0" borderId="0" applyNumberFormat="0" applyFill="0" applyBorder="0" applyAlignment="0" applyProtection="0"/>
    <xf numFmtId="0" fontId="35" fillId="0" borderId="6" applyNumberFormat="0" applyFill="0" applyAlignment="0" applyProtection="0"/>
    <xf numFmtId="0" fontId="34" fillId="15" borderId="0" applyNumberFormat="0" applyBorder="0" applyAlignment="0" applyProtection="0"/>
    <xf numFmtId="0" fontId="23" fillId="0" borderId="0" applyNumberFormat="0" applyFill="0" applyBorder="0" applyAlignment="0" applyProtection="0"/>
    <xf numFmtId="0" fontId="35" fillId="0" borderId="6" applyNumberFormat="0" applyFill="0" applyAlignment="0" applyProtection="0"/>
    <xf numFmtId="0" fontId="25" fillId="0" borderId="7" applyNumberFormat="0" applyFill="0" applyAlignment="0" applyProtection="0"/>
    <xf numFmtId="0" fontId="30" fillId="6" borderId="3" applyNumberFormat="0" applyAlignment="0" applyProtection="0"/>
    <xf numFmtId="0" fontId="0" fillId="0" borderId="0">
      <alignment/>
      <protection/>
    </xf>
    <xf numFmtId="0" fontId="25" fillId="0" borderId="7" applyNumberFormat="0" applyFill="0" applyAlignment="0" applyProtection="0"/>
    <xf numFmtId="0" fontId="30" fillId="6" borderId="3" applyNumberFormat="0" applyAlignment="0" applyProtection="0"/>
    <xf numFmtId="0" fontId="25" fillId="0" borderId="7" applyNumberFormat="0" applyFill="0" applyAlignment="0" applyProtection="0"/>
    <xf numFmtId="0" fontId="30" fillId="6" borderId="3" applyNumberFormat="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1" fillId="0" borderId="0" applyFont="0" applyFill="0" applyBorder="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1" fillId="16"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9" borderId="4" applyNumberFormat="0" applyFont="0" applyAlignment="0" applyProtection="0"/>
    <xf numFmtId="0" fontId="28" fillId="3" borderId="0" applyNumberFormat="0" applyBorder="0" applyAlignment="0" applyProtection="0"/>
    <xf numFmtId="0" fontId="1" fillId="9" borderId="4" applyNumberFormat="0" applyFont="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2" fillId="13" borderId="8" applyNumberFormat="0" applyAlignment="0" applyProtection="0"/>
    <xf numFmtId="0" fontId="28" fillId="3" borderId="0" applyNumberFormat="0" applyBorder="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22" fillId="13" borderId="8" applyNumberFormat="0" applyAlignment="0" applyProtection="0"/>
    <xf numFmtId="0" fontId="38" fillId="0" borderId="9" applyNumberFormat="0" applyFill="0" applyAlignment="0" applyProtection="0"/>
    <xf numFmtId="0" fontId="22" fillId="13" borderId="8" applyNumberFormat="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27" fillId="4" borderId="2" applyNumberFormat="0" applyAlignment="0" applyProtection="0"/>
    <xf numFmtId="0" fontId="36" fillId="4" borderId="3" applyNumberFormat="0" applyAlignment="0" applyProtection="0"/>
    <xf numFmtId="0" fontId="27" fillId="4" borderId="2" applyNumberFormat="0" applyAlignment="0" applyProtection="0"/>
    <xf numFmtId="0" fontId="36" fillId="4" borderId="3" applyNumberFormat="0" applyAlignment="0" applyProtection="0"/>
    <xf numFmtId="0" fontId="36" fillId="4" borderId="3" applyNumberFormat="0" applyAlignment="0" applyProtection="0"/>
    <xf numFmtId="0" fontId="33" fillId="0" borderId="0" applyNumberFormat="0" applyFill="0" applyBorder="0" applyAlignment="0" applyProtection="0"/>
    <xf numFmtId="0" fontId="36" fillId="4" borderId="3" applyNumberFormat="0" applyAlignment="0" applyProtection="0"/>
    <xf numFmtId="0" fontId="33" fillId="0" borderId="0" applyNumberFormat="0" applyFill="0" applyBorder="0" applyAlignment="0" applyProtection="0"/>
    <xf numFmtId="0" fontId="36" fillId="4" borderId="3" applyNumberFormat="0" applyAlignment="0" applyProtection="0"/>
    <xf numFmtId="0" fontId="33" fillId="0" borderId="0" applyNumberFormat="0" applyFill="0" applyBorder="0" applyAlignment="0" applyProtection="0"/>
    <xf numFmtId="0" fontId="36" fillId="4" borderId="3" applyNumberFormat="0" applyAlignment="0" applyProtection="0"/>
    <xf numFmtId="0" fontId="36" fillId="4" borderId="3" applyNumberFormat="0" applyAlignment="0" applyProtection="0"/>
    <xf numFmtId="0" fontId="1" fillId="9" borderId="4" applyNumberFormat="0" applyFont="0" applyAlignment="0" applyProtection="0"/>
    <xf numFmtId="0" fontId="22" fillId="13" borderId="8" applyNumberFormat="0" applyAlignment="0" applyProtection="0"/>
    <xf numFmtId="0" fontId="1" fillId="9" borderId="4" applyNumberFormat="0" applyFont="0" applyAlignment="0" applyProtection="0"/>
    <xf numFmtId="0" fontId="22" fillId="13" borderId="8" applyNumberFormat="0" applyAlignment="0" applyProtection="0"/>
    <xf numFmtId="0" fontId="22" fillId="13" borderId="8" applyNumberFormat="0" applyAlignment="0" applyProtection="0"/>
    <xf numFmtId="0" fontId="22" fillId="13" borderId="8" applyNumberFormat="0" applyAlignment="0" applyProtection="0"/>
    <xf numFmtId="0" fontId="22" fillId="13" borderId="8" applyNumberFormat="0" applyAlignment="0" applyProtection="0"/>
    <xf numFmtId="0" fontId="22" fillId="13" borderId="8" applyNumberFormat="0" applyAlignment="0" applyProtection="0"/>
    <xf numFmtId="0" fontId="22" fillId="13" borderId="8" applyNumberFormat="0" applyAlignment="0" applyProtection="0"/>
    <xf numFmtId="0" fontId="22" fillId="13" borderId="8" applyNumberFormat="0" applyAlignment="0" applyProtection="0"/>
    <xf numFmtId="0" fontId="22" fillId="13" borderId="8" applyNumberFormat="0" applyAlignment="0" applyProtection="0"/>
    <xf numFmtId="0" fontId="22" fillId="13"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1" fillId="14"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6" borderId="3" applyNumberFormat="0" applyAlignment="0" applyProtection="0"/>
    <xf numFmtId="0" fontId="21" fillId="20" borderId="0" applyNumberFormat="0" applyBorder="0" applyAlignment="0" applyProtection="0"/>
    <xf numFmtId="0" fontId="21" fillId="11" borderId="0" applyNumberFormat="0" applyBorder="0" applyAlignment="0" applyProtection="0"/>
    <xf numFmtId="0" fontId="21" fillId="2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27" fillId="4" borderId="2" applyNumberFormat="0" applyAlignment="0" applyProtection="0"/>
    <xf numFmtId="0" fontId="1" fillId="0" borderId="0">
      <alignment/>
      <protection/>
    </xf>
    <xf numFmtId="0" fontId="27" fillId="4" borderId="2" applyNumberFormat="0" applyAlignment="0" applyProtection="0"/>
    <xf numFmtId="0" fontId="27" fillId="4" borderId="2" applyNumberFormat="0" applyAlignment="0" applyProtection="0"/>
    <xf numFmtId="0" fontId="30" fillId="6" borderId="3" applyNumberFormat="0" applyAlignment="0" applyProtection="0"/>
    <xf numFmtId="0" fontId="30" fillId="6" borderId="3" applyNumberFormat="0" applyAlignment="0" applyProtection="0"/>
    <xf numFmtId="0" fontId="30" fillId="6" borderId="3" applyNumberFormat="0" applyAlignment="0" applyProtection="0"/>
    <xf numFmtId="0" fontId="30" fillId="6" borderId="3" applyNumberFormat="0" applyAlignment="0" applyProtection="0"/>
    <xf numFmtId="0" fontId="30" fillId="6" borderId="3" applyNumberFormat="0" applyAlignment="0" applyProtection="0"/>
    <xf numFmtId="0" fontId="30" fillId="6" borderId="3" applyNumberFormat="0" applyAlignment="0" applyProtection="0"/>
    <xf numFmtId="0" fontId="30" fillId="6" borderId="3" applyNumberFormat="0" applyAlignment="0" applyProtection="0"/>
    <xf numFmtId="0" fontId="30" fillId="6" borderId="3" applyNumberFormat="0" applyAlignment="0" applyProtection="0"/>
    <xf numFmtId="0" fontId="30" fillId="6" borderId="3" applyNumberFormat="0" applyAlignment="0" applyProtection="0"/>
    <xf numFmtId="0" fontId="21" fillId="20" borderId="0" applyNumberFormat="0" applyBorder="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0" fillId="0" borderId="0">
      <alignment/>
      <protection/>
    </xf>
  </cellStyleXfs>
  <cellXfs count="309">
    <xf numFmtId="0" fontId="0" fillId="0" borderId="0" xfId="0" applyAlignment="1">
      <alignment vertical="center"/>
    </xf>
    <xf numFmtId="0" fontId="1" fillId="0" borderId="0" xfId="164" applyFont="1" applyAlignment="1">
      <alignment vertical="center"/>
      <protection/>
    </xf>
    <xf numFmtId="0" fontId="2" fillId="0" borderId="0" xfId="164" applyFont="1" applyAlignment="1">
      <alignment horizontal="center"/>
      <protection/>
    </xf>
    <xf numFmtId="0" fontId="2" fillId="0" borderId="0" xfId="164" applyFont="1">
      <alignment/>
      <protection/>
    </xf>
    <xf numFmtId="0" fontId="1" fillId="0" borderId="0" xfId="164" applyFont="1">
      <alignment/>
      <protection/>
    </xf>
    <xf numFmtId="0" fontId="1" fillId="0" borderId="0" xfId="164">
      <alignment/>
      <protection/>
    </xf>
    <xf numFmtId="0" fontId="3" fillId="0" borderId="0" xfId="164" applyFont="1" applyAlignment="1">
      <alignment horizontal="center" vertical="center"/>
      <protection/>
    </xf>
    <xf numFmtId="0" fontId="4" fillId="0" borderId="0" xfId="164" applyFont="1" applyAlignment="1">
      <alignment horizontal="center" vertical="center"/>
      <protection/>
    </xf>
    <xf numFmtId="0" fontId="1" fillId="0" borderId="0" xfId="164" applyFont="1" applyAlignment="1">
      <alignment horizontal="center" vertical="center"/>
      <protection/>
    </xf>
    <xf numFmtId="0" fontId="2" fillId="0" borderId="10" xfId="164" applyFont="1" applyBorder="1" applyAlignment="1">
      <alignment horizontal="center" vertical="center"/>
      <protection/>
    </xf>
    <xf numFmtId="0" fontId="2" fillId="0" borderId="11" xfId="164" applyFont="1" applyBorder="1" applyAlignment="1">
      <alignment horizontal="center" vertical="center"/>
      <protection/>
    </xf>
    <xf numFmtId="0" fontId="2" fillId="0" borderId="12" xfId="164" applyFont="1" applyBorder="1" applyAlignment="1">
      <alignment horizontal="center" vertical="center"/>
      <protection/>
    </xf>
    <xf numFmtId="0" fontId="2" fillId="0" borderId="13" xfId="164" applyFont="1" applyBorder="1" applyAlignment="1">
      <alignment horizontal="center" vertical="center"/>
      <protection/>
    </xf>
    <xf numFmtId="58" fontId="2" fillId="0" borderId="10" xfId="164" applyNumberFormat="1" applyFont="1" applyBorder="1" applyAlignment="1">
      <alignment horizontal="center" vertical="center"/>
      <protection/>
    </xf>
    <xf numFmtId="0" fontId="2" fillId="0" borderId="10" xfId="164" applyFont="1" applyBorder="1" applyAlignment="1">
      <alignment horizontal="center" vertical="center" wrapText="1"/>
      <protection/>
    </xf>
    <xf numFmtId="0" fontId="5" fillId="0" borderId="11" xfId="32" applyFont="1" applyBorder="1" applyAlignment="1">
      <alignment horizontal="center" vertical="center"/>
    </xf>
    <xf numFmtId="0" fontId="2" fillId="0" borderId="14" xfId="164" applyFont="1" applyBorder="1" applyAlignment="1">
      <alignment horizontal="center" vertical="center"/>
      <protection/>
    </xf>
    <xf numFmtId="0" fontId="5" fillId="0" borderId="11" xfId="32" applyFont="1" applyBorder="1" applyAlignment="1">
      <alignment horizontal="center" vertical="center" wrapText="1"/>
    </xf>
    <xf numFmtId="0" fontId="1" fillId="0" borderId="14" xfId="164" applyFont="1" applyBorder="1" applyAlignment="1">
      <alignment horizontal="center" vertical="center" wrapText="1"/>
      <protection/>
    </xf>
    <xf numFmtId="0" fontId="1" fillId="0" borderId="12" xfId="164" applyFont="1" applyBorder="1" applyAlignment="1">
      <alignment horizontal="center" vertical="center" wrapText="1"/>
      <protection/>
    </xf>
    <xf numFmtId="0" fontId="1" fillId="0" borderId="11" xfId="164" applyFont="1" applyBorder="1" applyAlignment="1">
      <alignment horizontal="center" vertical="center" wrapText="1"/>
      <protection/>
    </xf>
    <xf numFmtId="0" fontId="6" fillId="0" borderId="0" xfId="0" applyFont="1" applyAlignment="1">
      <alignment vertical="center"/>
    </xf>
    <xf numFmtId="0" fontId="7" fillId="0" borderId="0" xfId="0" applyFont="1" applyAlignment="1">
      <alignment horizontal="centerContinuous" vertical="center"/>
    </xf>
    <xf numFmtId="0" fontId="8" fillId="0" borderId="15" xfId="205" applyFont="1" applyFill="1" applyBorder="1" applyAlignment="1">
      <alignment vertical="center"/>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vertical="center"/>
      <protection/>
    </xf>
    <xf numFmtId="0" fontId="6" fillId="0" borderId="17"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protection/>
    </xf>
    <xf numFmtId="0" fontId="9" fillId="0" borderId="0" xfId="0" applyFont="1" applyFill="1" applyAlignment="1">
      <alignment vertical="center"/>
    </xf>
    <xf numFmtId="0" fontId="9" fillId="0" borderId="0" xfId="0" applyFont="1" applyAlignment="1">
      <alignment vertical="center"/>
    </xf>
    <xf numFmtId="0" fontId="0" fillId="0" borderId="0" xfId="0" applyFill="1" applyAlignment="1">
      <alignment vertical="center"/>
    </xf>
    <xf numFmtId="0" fontId="6" fillId="0" borderId="1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6" fillId="0" borderId="12"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17"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24" applyFont="1" applyAlignment="1">
      <alignment vertical="center"/>
      <protection/>
    </xf>
    <xf numFmtId="0" fontId="8" fillId="24" borderId="0" xfId="24" applyFont="1" applyFill="1" applyAlignment="1">
      <alignment vertical="center" wrapText="1"/>
      <protection/>
    </xf>
    <xf numFmtId="0" fontId="8" fillId="0" borderId="0" xfId="24" applyFont="1" applyAlignment="1">
      <alignment vertical="center"/>
      <protection/>
    </xf>
    <xf numFmtId="49" fontId="9" fillId="0" borderId="0" xfId="24" applyNumberFormat="1" applyFont="1" applyFill="1" applyAlignment="1" applyProtection="1">
      <alignment vertical="center"/>
      <protection/>
    </xf>
    <xf numFmtId="176" fontId="9" fillId="0" borderId="0" xfId="24" applyNumberFormat="1" applyFont="1" applyAlignment="1">
      <alignment vertical="center"/>
      <protection/>
    </xf>
    <xf numFmtId="176" fontId="9" fillId="24" borderId="0" xfId="24" applyNumberFormat="1" applyFont="1" applyFill="1" applyAlignment="1">
      <alignment vertical="center"/>
      <protection/>
    </xf>
    <xf numFmtId="0" fontId="9" fillId="0" borderId="0" xfId="24" applyFont="1">
      <alignment/>
      <protection/>
    </xf>
    <xf numFmtId="2" fontId="7" fillId="0" borderId="0" xfId="24" applyNumberFormat="1" applyFont="1" applyFill="1" applyAlignment="1" applyProtection="1">
      <alignment horizontal="centerContinuous" vertical="center"/>
      <protection/>
    </xf>
    <xf numFmtId="2" fontId="10" fillId="0" borderId="0" xfId="24" applyNumberFormat="1" applyFont="1" applyFill="1" applyAlignment="1" applyProtection="1">
      <alignment horizontal="centerContinuous" vertical="center"/>
      <protection/>
    </xf>
    <xf numFmtId="2" fontId="10" fillId="24" borderId="0" xfId="24" applyNumberFormat="1" applyFont="1" applyFill="1" applyAlignment="1" applyProtection="1">
      <alignment horizontal="centerContinuous" vertical="center"/>
      <protection/>
    </xf>
    <xf numFmtId="2" fontId="9" fillId="0" borderId="0" xfId="24" applyNumberFormat="1" applyFont="1" applyFill="1" applyAlignment="1" applyProtection="1">
      <alignment horizontal="center" vertical="center"/>
      <protection/>
    </xf>
    <xf numFmtId="2" fontId="8" fillId="24" borderId="0" xfId="24" applyNumberFormat="1" applyFont="1" applyFill="1" applyAlignment="1" applyProtection="1">
      <alignment horizontal="right" vertical="center"/>
      <protection/>
    </xf>
    <xf numFmtId="0" fontId="8" fillId="0" borderId="15" xfId="205" applyFont="1" applyFill="1" applyBorder="1" applyAlignment="1">
      <alignment horizontal="left" vertical="center"/>
      <protection/>
    </xf>
    <xf numFmtId="176" fontId="9" fillId="0" borderId="0" xfId="24" applyNumberFormat="1" applyFont="1" applyFill="1" applyAlignment="1">
      <alignment horizontal="center" vertical="center"/>
      <protection/>
    </xf>
    <xf numFmtId="176" fontId="8" fillId="24" borderId="15" xfId="24" applyNumberFormat="1" applyFont="1" applyFill="1" applyBorder="1" applyAlignment="1" applyProtection="1">
      <alignment horizontal="right" vertical="center"/>
      <protection/>
    </xf>
    <xf numFmtId="49" fontId="8" fillId="0" borderId="10" xfId="24"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176" fontId="8" fillId="24" borderId="10" xfId="24"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0" fillId="0" borderId="10" xfId="0" applyNumberFormat="1" applyFill="1" applyBorder="1" applyAlignment="1" applyProtection="1">
      <alignment horizontal="left" vertical="center" wrapText="1"/>
      <protection/>
    </xf>
    <xf numFmtId="49" fontId="8"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horizontal="center" vertical="center" wrapText="1"/>
      <protection/>
    </xf>
    <xf numFmtId="178" fontId="8" fillId="24" borderId="10" xfId="24" applyNumberFormat="1" applyFont="1" applyFill="1" applyBorder="1" applyAlignment="1" applyProtection="1">
      <alignment horizontal="right" vertical="center" wrapText="1"/>
      <protection/>
    </xf>
    <xf numFmtId="0" fontId="8" fillId="0" borderId="0" xfId="24" applyFont="1" applyFill="1">
      <alignment/>
      <protection/>
    </xf>
    <xf numFmtId="0" fontId="8" fillId="0" borderId="0" xfId="24" applyFont="1">
      <alignment/>
      <protection/>
    </xf>
    <xf numFmtId="49" fontId="9" fillId="0" borderId="10" xfId="375" applyNumberFormat="1" applyFont="1" applyFill="1" applyBorder="1" applyAlignment="1" applyProtection="1">
      <alignment vertical="center"/>
      <protection/>
    </xf>
    <xf numFmtId="49" fontId="9" fillId="0" borderId="11" xfId="205" applyNumberFormat="1" applyFont="1" applyFill="1" applyBorder="1" applyAlignment="1" applyProtection="1">
      <alignment vertical="center"/>
      <protection/>
    </xf>
    <xf numFmtId="179" fontId="9" fillId="24" borderId="10" xfId="205" applyNumberFormat="1" applyFont="1" applyFill="1" applyBorder="1" applyAlignment="1" applyProtection="1">
      <alignment horizontal="right" vertical="center" wrapText="1"/>
      <protection/>
    </xf>
    <xf numFmtId="49" fontId="9" fillId="0" borderId="11" xfId="375" applyNumberFormat="1" applyFont="1" applyFill="1" applyBorder="1" applyAlignment="1" applyProtection="1">
      <alignment vertical="center"/>
      <protection/>
    </xf>
    <xf numFmtId="178" fontId="9" fillId="24" borderId="10" xfId="0" applyNumberFormat="1" applyFont="1" applyFill="1" applyBorder="1" applyAlignment="1" applyProtection="1">
      <alignment horizontal="right" vertical="center"/>
      <protection/>
    </xf>
    <xf numFmtId="178" fontId="8" fillId="24" borderId="10" xfId="0" applyNumberFormat="1" applyFont="1" applyFill="1" applyBorder="1" applyAlignment="1" applyProtection="1">
      <alignment horizontal="right" vertical="center"/>
      <protection/>
    </xf>
    <xf numFmtId="49" fontId="0" fillId="0" borderId="18" xfId="0" applyNumberFormat="1" applyFill="1" applyBorder="1" applyAlignment="1" applyProtection="1">
      <alignment horizontal="left" vertical="center" wrapText="1"/>
      <protection/>
    </xf>
    <xf numFmtId="49" fontId="9" fillId="0" borderId="18" xfId="375" applyNumberFormat="1" applyFont="1" applyFill="1" applyBorder="1" applyAlignment="1" applyProtection="1">
      <alignment vertical="center"/>
      <protection/>
    </xf>
    <xf numFmtId="49" fontId="9" fillId="0" borderId="19" xfId="205" applyNumberFormat="1" applyFont="1" applyFill="1" applyBorder="1" applyAlignment="1" applyProtection="1">
      <alignment vertical="center"/>
      <protection/>
    </xf>
    <xf numFmtId="179" fontId="9" fillId="24" borderId="18" xfId="205" applyNumberFormat="1" applyFont="1" applyFill="1" applyBorder="1" applyAlignment="1" applyProtection="1">
      <alignment horizontal="right" vertical="center" wrapText="1"/>
      <protection/>
    </xf>
    <xf numFmtId="49" fontId="9" fillId="0" borderId="10" xfId="205" applyNumberFormat="1" applyFont="1" applyFill="1" applyBorder="1" applyAlignment="1" applyProtection="1">
      <alignment vertical="center"/>
      <protection/>
    </xf>
    <xf numFmtId="49" fontId="9" fillId="0" borderId="10" xfId="24" applyNumberFormat="1" applyFont="1" applyFill="1" applyBorder="1" applyAlignment="1" applyProtection="1">
      <alignment vertical="center"/>
      <protection/>
    </xf>
    <xf numFmtId="178" fontId="9" fillId="24" borderId="10" xfId="205" applyNumberFormat="1" applyFont="1" applyFill="1" applyBorder="1" applyAlignment="1" applyProtection="1">
      <alignment horizontal="right" vertical="center" wrapText="1"/>
      <protection/>
    </xf>
    <xf numFmtId="178" fontId="8" fillId="24" borderId="10" xfId="205" applyNumberFormat="1" applyFont="1" applyFill="1" applyBorder="1" applyAlignment="1" applyProtection="1">
      <alignment horizontal="right" vertical="center" wrapText="1"/>
      <protection/>
    </xf>
    <xf numFmtId="180" fontId="9" fillId="0" borderId="0" xfId="24" applyNumberFormat="1" applyFont="1">
      <alignment/>
      <protection/>
    </xf>
    <xf numFmtId="49" fontId="9" fillId="0" borderId="10" xfId="0" applyNumberFormat="1" applyFont="1" applyFill="1" applyBorder="1" applyAlignment="1" applyProtection="1">
      <alignment horizontal="center" vertical="center"/>
      <protection/>
    </xf>
    <xf numFmtId="177" fontId="9" fillId="0" borderId="10" xfId="0" applyNumberFormat="1" applyFont="1" applyFill="1" applyBorder="1" applyAlignment="1" applyProtection="1">
      <alignment vertical="center" wrapText="1"/>
      <protection/>
    </xf>
    <xf numFmtId="179" fontId="9" fillId="24" borderId="10" xfId="24" applyNumberFormat="1" applyFont="1" applyFill="1" applyBorder="1" applyAlignment="1" applyProtection="1">
      <alignment horizontal="right" vertical="center" wrapText="1"/>
      <protection/>
    </xf>
    <xf numFmtId="0" fontId="6" fillId="0" borderId="10" xfId="0" applyFont="1" applyBorder="1" applyAlignment="1">
      <alignment horizontal="center" vertical="center"/>
    </xf>
    <xf numFmtId="0" fontId="0" fillId="0" borderId="10" xfId="0" applyBorder="1" applyAlignment="1">
      <alignment vertical="center"/>
    </xf>
    <xf numFmtId="180" fontId="9" fillId="0" borderId="10" xfId="0" applyNumberFormat="1" applyFont="1" applyBorder="1" applyAlignment="1">
      <alignment vertical="center"/>
    </xf>
    <xf numFmtId="49" fontId="9" fillId="0" borderId="11" xfId="0" applyNumberFormat="1" applyFont="1" applyFill="1" applyBorder="1" applyAlignment="1" applyProtection="1">
      <alignment vertical="center" wrapText="1"/>
      <protection/>
    </xf>
    <xf numFmtId="177" fontId="9" fillId="0" borderId="11"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180" fontId="9" fillId="0" borderId="10" xfId="24"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protection/>
    </xf>
    <xf numFmtId="181" fontId="8" fillId="0" borderId="11" xfId="0" applyNumberFormat="1" applyFont="1" applyFill="1" applyBorder="1" applyAlignment="1" applyProtection="1">
      <alignment horizontal="right" vertical="center"/>
      <protection/>
    </xf>
    <xf numFmtId="180" fontId="8" fillId="0" borderId="11" xfId="0" applyNumberFormat="1" applyFont="1" applyFill="1" applyBorder="1" applyAlignment="1" applyProtection="1">
      <alignment horizontal="right" vertical="center"/>
      <protection/>
    </xf>
    <xf numFmtId="181" fontId="9" fillId="0" borderId="11" xfId="0" applyNumberFormat="1" applyFont="1" applyFill="1" applyBorder="1" applyAlignment="1" applyProtection="1">
      <alignment horizontal="right" vertical="center"/>
      <protection/>
    </xf>
    <xf numFmtId="180" fontId="9" fillId="0" borderId="11" xfId="0" applyNumberFormat="1" applyFont="1" applyFill="1" applyBorder="1" applyAlignment="1" applyProtection="1">
      <alignment horizontal="right" vertical="center"/>
      <protection/>
    </xf>
    <xf numFmtId="180" fontId="9" fillId="0" borderId="11" xfId="24" applyNumberFormat="1" applyFont="1" applyFill="1" applyBorder="1" applyAlignment="1" applyProtection="1">
      <alignment horizontal="right" vertical="center" wrapText="1"/>
      <protection/>
    </xf>
    <xf numFmtId="0" fontId="10" fillId="0" borderId="0" xfId="24" applyNumberFormat="1" applyFont="1" applyFill="1" applyAlignment="1" applyProtection="1">
      <alignment horizontal="centerContinuous" vertical="center"/>
      <protection/>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49" fontId="8" fillId="0" borderId="11"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horizontal="center" vertical="center"/>
      <protection/>
    </xf>
    <xf numFmtId="180" fontId="8" fillId="0" borderId="11" xfId="24"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right" vertical="center"/>
      <protection/>
    </xf>
    <xf numFmtId="0" fontId="8" fillId="0" borderId="15" xfId="0" applyNumberFormat="1" applyFont="1" applyFill="1" applyBorder="1" applyAlignment="1" applyProtection="1">
      <alignment horizontal="right" vertical="center"/>
      <protection/>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vertical="center" wrapText="1"/>
    </xf>
    <xf numFmtId="0" fontId="8" fillId="0" borderId="16" xfId="0" applyNumberFormat="1" applyFont="1" applyFill="1" applyBorder="1" applyAlignment="1" applyProtection="1">
      <alignment horizontal="center" vertical="center" wrapText="1"/>
      <protection/>
    </xf>
    <xf numFmtId="180" fontId="8" fillId="0" borderId="10" xfId="24" applyNumberFormat="1" applyFont="1" applyFill="1" applyBorder="1" applyAlignment="1" applyProtection="1">
      <alignment horizontal="right" vertical="center" wrapText="1"/>
      <protection/>
    </xf>
    <xf numFmtId="0" fontId="8" fillId="0" borderId="0" xfId="0" applyFont="1" applyFill="1" applyAlignment="1">
      <alignment vertical="center"/>
    </xf>
    <xf numFmtId="0" fontId="9" fillId="0" borderId="10" xfId="0" applyFont="1" applyFill="1" applyBorder="1" applyAlignment="1">
      <alignment vertical="center"/>
    </xf>
    <xf numFmtId="0" fontId="8" fillId="0" borderId="0" xfId="0" applyFont="1" applyAlignment="1">
      <alignment vertical="center"/>
    </xf>
    <xf numFmtId="0" fontId="10" fillId="0" borderId="0" xfId="0" applyFont="1" applyAlignment="1">
      <alignment horizontal="centerContinuous" vertical="center"/>
    </xf>
    <xf numFmtId="0" fontId="8" fillId="0" borderId="15" xfId="205" applyFont="1" applyFill="1" applyBorder="1" applyAlignment="1">
      <alignment horizontal="right" vertical="center"/>
      <protection/>
    </xf>
    <xf numFmtId="0" fontId="8" fillId="0" borderId="10" xfId="0" applyNumberFormat="1" applyFont="1" applyFill="1" applyBorder="1" applyAlignment="1" applyProtection="1">
      <alignment horizontal="center" vertical="center"/>
      <protection/>
    </xf>
    <xf numFmtId="0" fontId="8" fillId="0" borderId="12"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182" fontId="11" fillId="0" borderId="0" xfId="0" applyNumberFormat="1" applyFont="1" applyFill="1" applyAlignment="1" applyProtection="1">
      <alignment vertical="center" wrapText="1"/>
      <protection/>
    </xf>
    <xf numFmtId="180" fontId="11" fillId="0" borderId="0" xfId="0" applyNumberFormat="1" applyFont="1" applyFill="1" applyAlignment="1" applyProtection="1">
      <alignment vertical="center" wrapText="1"/>
      <protection/>
    </xf>
    <xf numFmtId="0" fontId="8" fillId="0" borderId="20" xfId="0" applyFont="1" applyFill="1" applyBorder="1" applyAlignment="1">
      <alignment vertical="center"/>
    </xf>
    <xf numFmtId="0" fontId="9" fillId="0" borderId="11" xfId="0" applyFont="1" applyFill="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49" fontId="0" fillId="0" borderId="0" xfId="0" applyNumberFormat="1" applyAlignment="1">
      <alignment horizontal="center" vertical="center"/>
    </xf>
    <xf numFmtId="0" fontId="7" fillId="0" borderId="0" xfId="0" applyFont="1" applyAlignment="1">
      <alignment horizontal="center" vertical="center"/>
    </xf>
    <xf numFmtId="0" fontId="8" fillId="0" borderId="0" xfId="0" applyFont="1" applyAlignment="1">
      <alignment horizontal="right" vertical="center"/>
    </xf>
    <xf numFmtId="49" fontId="8" fillId="0" borderId="1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178" fontId="9" fillId="0" borderId="16" xfId="0" applyNumberFormat="1" applyFont="1" applyFill="1" applyBorder="1" applyAlignment="1" applyProtection="1">
      <alignment horizontal="right" vertical="center"/>
      <protection/>
    </xf>
    <xf numFmtId="49" fontId="9" fillId="0" borderId="10" xfId="0" applyNumberFormat="1" applyFont="1" applyBorder="1" applyAlignment="1">
      <alignment horizontal="center"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178" fontId="9" fillId="0" borderId="10" xfId="0" applyNumberFormat="1" applyFont="1" applyFill="1" applyBorder="1" applyAlignment="1" applyProtection="1">
      <alignment horizontal="right" vertical="center"/>
      <protection/>
    </xf>
    <xf numFmtId="0" fontId="9" fillId="0" borderId="21" xfId="0" applyFont="1" applyFill="1" applyBorder="1" applyAlignment="1">
      <alignment horizontal="left" vertical="center"/>
    </xf>
    <xf numFmtId="49" fontId="9" fillId="0" borderId="11" xfId="0" applyNumberFormat="1" applyFont="1" applyBorder="1" applyAlignment="1">
      <alignment horizontal="center" vertical="center"/>
    </xf>
    <xf numFmtId="0" fontId="9" fillId="0" borderId="10" xfId="0" applyFont="1" applyFill="1" applyBorder="1" applyAlignment="1">
      <alignment horizontal="left" vertical="center"/>
    </xf>
    <xf numFmtId="178" fontId="9" fillId="0" borderId="17" xfId="0" applyNumberFormat="1" applyFont="1" applyFill="1" applyBorder="1" applyAlignment="1" applyProtection="1">
      <alignment horizontal="right" vertical="center"/>
      <protection/>
    </xf>
    <xf numFmtId="0" fontId="9" fillId="0" borderId="13" xfId="0" applyFont="1" applyBorder="1" applyAlignment="1">
      <alignment vertical="center"/>
    </xf>
    <xf numFmtId="178" fontId="9" fillId="0" borderId="13" xfId="0" applyNumberFormat="1" applyFont="1" applyFill="1" applyBorder="1" applyAlignment="1" applyProtection="1">
      <alignment horizontal="right" vertical="center"/>
      <protection/>
    </xf>
    <xf numFmtId="49" fontId="9" fillId="0" borderId="10" xfId="257" applyNumberFormat="1" applyFont="1" applyFill="1" applyBorder="1" applyAlignment="1" applyProtection="1">
      <alignment horizontal="center" vertical="center" wrapText="1"/>
      <protection/>
    </xf>
    <xf numFmtId="49" fontId="9" fillId="0" borderId="10" xfId="21" applyNumberFormat="1" applyFont="1" applyFill="1" applyBorder="1" applyAlignment="1" applyProtection="1">
      <alignment horizontal="left" vertical="center" wrapText="1"/>
      <protection/>
    </xf>
    <xf numFmtId="0" fontId="10" fillId="0" borderId="0" xfId="0" applyFont="1" applyAlignment="1">
      <alignment horizontal="center" vertical="center"/>
    </xf>
    <xf numFmtId="0" fontId="9" fillId="0" borderId="15" xfId="0" applyFont="1" applyBorder="1" applyAlignment="1">
      <alignment vertical="center"/>
    </xf>
    <xf numFmtId="0" fontId="9" fillId="0" borderId="15" xfId="0" applyFont="1" applyBorder="1" applyAlignment="1">
      <alignment horizontal="right" vertical="center"/>
    </xf>
    <xf numFmtId="0" fontId="8" fillId="0" borderId="15" xfId="0" applyFont="1" applyBorder="1" applyAlignment="1">
      <alignment horizontal="right" vertical="center"/>
    </xf>
    <xf numFmtId="177" fontId="8" fillId="0" borderId="10" xfId="0" applyNumberFormat="1" applyFont="1" applyFill="1" applyBorder="1" applyAlignment="1" applyProtection="1">
      <alignment horizontal="center" vertical="center" wrapText="1"/>
      <protection/>
    </xf>
    <xf numFmtId="180" fontId="8" fillId="0" borderId="10" xfId="0" applyNumberFormat="1" applyFont="1" applyFill="1" applyBorder="1" applyAlignment="1" applyProtection="1">
      <alignment horizontal="right" vertical="center"/>
      <protection/>
    </xf>
    <xf numFmtId="0" fontId="8" fillId="0" borderId="10" xfId="0" applyFont="1" applyFill="1" applyBorder="1" applyAlignment="1">
      <alignment vertical="center"/>
    </xf>
    <xf numFmtId="49" fontId="9" fillId="24" borderId="10" xfId="375" applyNumberFormat="1" applyFont="1" applyFill="1" applyBorder="1" applyAlignment="1" applyProtection="1">
      <alignment vertical="center"/>
      <protection/>
    </xf>
    <xf numFmtId="49" fontId="9" fillId="24" borderId="10" xfId="205" applyNumberFormat="1" applyFont="1" applyFill="1" applyBorder="1" applyAlignment="1" applyProtection="1">
      <alignment vertical="center"/>
      <protection/>
    </xf>
    <xf numFmtId="178" fontId="9" fillId="24" borderId="10" xfId="0" applyNumberFormat="1" applyFont="1" applyFill="1" applyBorder="1" applyAlignment="1">
      <alignment vertical="center"/>
    </xf>
    <xf numFmtId="0" fontId="9" fillId="24" borderId="10" xfId="0" applyFont="1" applyFill="1" applyBorder="1" applyAlignment="1">
      <alignment vertical="center"/>
    </xf>
    <xf numFmtId="0" fontId="8" fillId="0" borderId="14" xfId="0" applyFont="1" applyBorder="1" applyAlignment="1">
      <alignment horizontal="center" vertical="center"/>
    </xf>
    <xf numFmtId="0" fontId="8" fillId="0" borderId="11" xfId="0" applyFont="1" applyFill="1" applyBorder="1" applyAlignment="1">
      <alignment horizontal="center" vertical="center"/>
    </xf>
    <xf numFmtId="49" fontId="9" fillId="0" borderId="11" xfId="0" applyNumberFormat="1" applyFont="1" applyFill="1" applyBorder="1" applyAlignment="1" applyProtection="1">
      <alignment horizontal="center" vertical="center"/>
      <protection/>
    </xf>
    <xf numFmtId="180" fontId="9" fillId="0" borderId="10" xfId="0" applyNumberFormat="1" applyFont="1" applyFill="1" applyBorder="1" applyAlignment="1" applyProtection="1">
      <alignment horizontal="right" vertical="center"/>
      <protection/>
    </xf>
    <xf numFmtId="180" fontId="9" fillId="0" borderId="14" xfId="0" applyNumberFormat="1" applyFont="1" applyFill="1" applyBorder="1" applyAlignment="1" applyProtection="1">
      <alignment horizontal="right" vertical="center"/>
      <protection/>
    </xf>
    <xf numFmtId="0" fontId="8" fillId="0" borderId="12" xfId="0" applyFont="1" applyBorder="1" applyAlignment="1">
      <alignment horizontal="center" vertical="center"/>
    </xf>
    <xf numFmtId="0" fontId="12" fillId="0" borderId="0" xfId="0" applyFont="1" applyAlignment="1">
      <alignment horizontal="center" vertical="center"/>
    </xf>
    <xf numFmtId="0" fontId="9" fillId="0" borderId="22" xfId="0" applyFont="1" applyFill="1" applyBorder="1" applyAlignment="1">
      <alignment horizontal="left" vertical="center" wrapText="1"/>
    </xf>
    <xf numFmtId="0" fontId="9" fillId="0" borderId="0" xfId="0" applyFont="1" applyFill="1" applyAlignment="1">
      <alignment horizontal="left" vertical="center" wrapText="1"/>
    </xf>
    <xf numFmtId="0" fontId="4" fillId="0" borderId="0" xfId="0" applyFont="1" applyAlignment="1">
      <alignment vertical="center"/>
    </xf>
    <xf numFmtId="0" fontId="4" fillId="0" borderId="0" xfId="24" applyNumberFormat="1" applyFont="1" applyFill="1" applyAlignment="1" applyProtection="1">
      <alignment horizontal="centerContinuous" vertical="center"/>
      <protection/>
    </xf>
    <xf numFmtId="0" fontId="8" fillId="0" borderId="0" xfId="24" applyNumberFormat="1" applyFont="1" applyFill="1" applyAlignment="1" applyProtection="1">
      <alignment horizontal="centerContinuous" vertical="center"/>
      <protection/>
    </xf>
    <xf numFmtId="0" fontId="9" fillId="0" borderId="0" xfId="24" applyNumberFormat="1" applyFont="1" applyFill="1" applyAlignment="1" applyProtection="1">
      <alignment horizontal="centerContinuous" vertical="center"/>
      <protection/>
    </xf>
    <xf numFmtId="0" fontId="8" fillId="0" borderId="0" xfId="24" applyNumberFormat="1" applyFont="1" applyFill="1" applyAlignment="1" applyProtection="1">
      <alignment horizontal="right" vertical="center"/>
      <protection/>
    </xf>
    <xf numFmtId="49" fontId="8" fillId="0" borderId="10" xfId="0" applyNumberFormat="1" applyFont="1" applyFill="1" applyBorder="1" applyAlignment="1" applyProtection="1">
      <alignment vertical="center" wrapText="1"/>
      <protection/>
    </xf>
    <xf numFmtId="180" fontId="9" fillId="24" borderId="10" xfId="0" applyNumberFormat="1" applyFont="1" applyFill="1" applyBorder="1" applyAlignment="1" applyProtection="1">
      <alignment horizontal="right" vertical="center"/>
      <protection/>
    </xf>
    <xf numFmtId="180" fontId="8" fillId="24" borderId="10" xfId="0" applyNumberFormat="1" applyFont="1" applyFill="1" applyBorder="1" applyAlignment="1" applyProtection="1">
      <alignment horizontal="right" vertical="center"/>
      <protection/>
    </xf>
    <xf numFmtId="49" fontId="9" fillId="24" borderId="11" xfId="205" applyNumberFormat="1" applyFont="1" applyFill="1" applyBorder="1" applyAlignment="1" applyProtection="1">
      <alignment vertical="center"/>
      <protection/>
    </xf>
    <xf numFmtId="49" fontId="9" fillId="24" borderId="11" xfId="375" applyNumberFormat="1" applyFont="1" applyFill="1" applyBorder="1" applyAlignment="1" applyProtection="1">
      <alignment vertical="center"/>
      <protection/>
    </xf>
    <xf numFmtId="0" fontId="9" fillId="0" borderId="0" xfId="0" applyFont="1" applyAlignment="1">
      <alignment vertical="center" wrapText="1"/>
    </xf>
    <xf numFmtId="0" fontId="8" fillId="0" borderId="11" xfId="0" applyNumberFormat="1" applyFont="1" applyFill="1" applyBorder="1" applyAlignment="1" applyProtection="1">
      <alignment horizontal="centerContinuous" vertical="center"/>
      <protection/>
    </xf>
    <xf numFmtId="0" fontId="8" fillId="0" borderId="14" xfId="0" applyNumberFormat="1" applyFont="1" applyFill="1" applyBorder="1" applyAlignment="1" applyProtection="1">
      <alignment horizontal="centerContinuous" vertical="center"/>
      <protection/>
    </xf>
    <xf numFmtId="0" fontId="8" fillId="0" borderId="14" xfId="0" applyFont="1" applyBorder="1" applyAlignment="1">
      <alignment horizontal="centerContinuous" vertical="center"/>
    </xf>
    <xf numFmtId="0" fontId="8" fillId="0" borderId="13" xfId="0" applyFont="1" applyFill="1" applyBorder="1" applyAlignment="1">
      <alignment horizontal="center" vertical="center" wrapText="1"/>
    </xf>
    <xf numFmtId="0" fontId="8" fillId="0" borderId="13" xfId="55" applyFont="1" applyFill="1" applyBorder="1" applyAlignment="1">
      <alignment horizontal="center" vertical="center" wrapText="1"/>
      <protection/>
    </xf>
    <xf numFmtId="0" fontId="8" fillId="0" borderId="13" xfId="0" applyFont="1" applyBorder="1" applyAlignment="1">
      <alignment horizontal="center" vertical="center" wrapText="1"/>
    </xf>
    <xf numFmtId="180" fontId="8" fillId="0" borderId="10" xfId="0" applyNumberFormat="1" applyFont="1" applyFill="1" applyBorder="1" applyAlignment="1" applyProtection="1">
      <alignment vertical="center"/>
      <protection/>
    </xf>
    <xf numFmtId="180" fontId="8" fillId="0" borderId="13" xfId="0" applyNumberFormat="1" applyFont="1" applyFill="1" applyBorder="1" applyAlignment="1">
      <alignment vertical="center" wrapText="1"/>
    </xf>
    <xf numFmtId="180" fontId="0" fillId="0" borderId="10"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Continuous" vertical="center"/>
      <protection/>
    </xf>
    <xf numFmtId="183" fontId="9" fillId="0" borderId="10" xfId="0" applyNumberFormat="1" applyFont="1" applyBorder="1" applyAlignment="1">
      <alignment vertical="center"/>
    </xf>
    <xf numFmtId="0" fontId="6" fillId="0" borderId="0" xfId="21" applyFont="1" applyFill="1" applyAlignment="1">
      <alignment horizontal="center" vertical="center"/>
      <protection/>
    </xf>
    <xf numFmtId="0" fontId="8" fillId="0" borderId="0" xfId="21" applyFont="1" applyFill="1" applyAlignment="1">
      <alignment horizontal="center" vertical="center"/>
      <protection/>
    </xf>
    <xf numFmtId="0" fontId="8" fillId="0" borderId="0" xfId="21" applyFont="1" applyFill="1">
      <alignment/>
      <protection/>
    </xf>
    <xf numFmtId="0" fontId="9" fillId="0" borderId="0" xfId="21" applyFont="1" applyFill="1">
      <alignment/>
      <protection/>
    </xf>
    <xf numFmtId="0" fontId="0" fillId="0" borderId="0" xfId="21" applyFont="1" applyFill="1">
      <alignment/>
      <protection/>
    </xf>
    <xf numFmtId="0" fontId="0" fillId="0" borderId="0" xfId="257" applyFont="1" applyAlignment="1">
      <alignment/>
      <protection/>
    </xf>
    <xf numFmtId="0" fontId="6" fillId="0" borderId="0" xfId="21" applyFont="1" applyFill="1">
      <alignment/>
      <protection/>
    </xf>
    <xf numFmtId="0" fontId="13" fillId="0" borderId="0" xfId="257" applyNumberFormat="1" applyFont="1" applyFill="1" applyAlignment="1" applyProtection="1">
      <alignment horizontal="center" vertical="center" wrapText="1"/>
      <protection/>
    </xf>
    <xf numFmtId="0" fontId="8" fillId="0" borderId="0" xfId="257" applyNumberFormat="1" applyFont="1" applyFill="1" applyAlignment="1" applyProtection="1">
      <alignment horizontal="center" vertical="center" wrapText="1"/>
      <protection/>
    </xf>
    <xf numFmtId="0" fontId="14" fillId="0" borderId="0" xfId="257" applyNumberFormat="1" applyFont="1" applyFill="1" applyAlignment="1" applyProtection="1">
      <alignment horizontal="center" vertical="center" wrapText="1"/>
      <protection/>
    </xf>
    <xf numFmtId="0" fontId="8" fillId="0" borderId="0" xfId="257" applyFont="1" applyFill="1" applyAlignment="1">
      <alignment/>
      <protection/>
    </xf>
    <xf numFmtId="0" fontId="8" fillId="0" borderId="10" xfId="257" applyNumberFormat="1" applyFont="1" applyFill="1" applyBorder="1" applyAlignment="1" applyProtection="1">
      <alignment horizontal="centerContinuous" vertical="center"/>
      <protection/>
    </xf>
    <xf numFmtId="0" fontId="8" fillId="0" borderId="16" xfId="21" applyNumberFormat="1" applyFont="1" applyFill="1" applyBorder="1" applyAlignment="1" applyProtection="1">
      <alignment horizontal="center" vertical="center"/>
      <protection/>
    </xf>
    <xf numFmtId="0" fontId="8" fillId="0" borderId="10" xfId="257" applyFont="1" applyFill="1" applyBorder="1" applyAlignment="1">
      <alignment horizontal="center" vertical="center" wrapText="1"/>
      <protection/>
    </xf>
    <xf numFmtId="0" fontId="8" fillId="0" borderId="10" xfId="257" applyFont="1" applyBorder="1" applyAlignment="1">
      <alignment horizontal="center" vertical="center" wrapText="1"/>
      <protection/>
    </xf>
    <xf numFmtId="0" fontId="8" fillId="0" borderId="13" xfId="21" applyNumberFormat="1" applyFont="1" applyFill="1" applyBorder="1" applyAlignment="1" applyProtection="1">
      <alignment horizontal="center" vertical="center"/>
      <protection/>
    </xf>
    <xf numFmtId="180" fontId="9" fillId="0" borderId="10" xfId="21" applyNumberFormat="1" applyFont="1" applyFill="1" applyBorder="1" applyAlignment="1" applyProtection="1">
      <alignment horizontal="right" vertical="center"/>
      <protection/>
    </xf>
    <xf numFmtId="0" fontId="8" fillId="0" borderId="10" xfId="21" applyFont="1" applyFill="1" applyBorder="1">
      <alignment/>
      <protection/>
    </xf>
    <xf numFmtId="0" fontId="6" fillId="0" borderId="10" xfId="21" applyFont="1" applyFill="1" applyBorder="1">
      <alignment/>
      <protection/>
    </xf>
    <xf numFmtId="0" fontId="0" fillId="0" borderId="10" xfId="21" applyFont="1" applyFill="1" applyBorder="1">
      <alignment/>
      <protection/>
    </xf>
    <xf numFmtId="49" fontId="9" fillId="0" borderId="10" xfId="257" applyNumberFormat="1" applyFont="1" applyFill="1" applyBorder="1" applyAlignment="1" applyProtection="1">
      <alignment horizontal="left" vertical="center" wrapText="1"/>
      <protection/>
    </xf>
    <xf numFmtId="0" fontId="8" fillId="0" borderId="0" xfId="21" applyFont="1" applyFill="1" applyAlignment="1">
      <alignment horizontal="right" vertical="center"/>
      <protection/>
    </xf>
    <xf numFmtId="0" fontId="0" fillId="0" borderId="0" xfId="257" applyFont="1">
      <alignment vertical="center"/>
      <protection/>
    </xf>
    <xf numFmtId="0" fontId="15" fillId="0" borderId="0" xfId="257" applyNumberFormat="1" applyFont="1" applyFill="1" applyAlignment="1" applyProtection="1">
      <alignment horizontal="center" vertical="center" wrapText="1"/>
      <protection/>
    </xf>
    <xf numFmtId="49" fontId="8" fillId="0" borderId="10" xfId="21" applyNumberFormat="1" applyFont="1" applyFill="1" applyBorder="1" applyAlignment="1" applyProtection="1">
      <alignment horizontal="center" vertical="center" wrapText="1"/>
      <protection/>
    </xf>
    <xf numFmtId="0" fontId="9" fillId="0" borderId="10" xfId="21" applyFont="1" applyFill="1" applyBorder="1">
      <alignment/>
      <protection/>
    </xf>
    <xf numFmtId="0" fontId="0" fillId="0" borderId="10" xfId="257" applyBorder="1" applyAlignment="1">
      <alignment horizontal="center" vertical="center"/>
      <protection/>
    </xf>
    <xf numFmtId="0" fontId="0" fillId="0" borderId="0" xfId="257">
      <alignment vertical="center"/>
      <protection/>
    </xf>
    <xf numFmtId="0" fontId="6" fillId="0" borderId="0" xfId="21" applyFont="1" applyFill="1" applyAlignment="1">
      <alignment horizontal="right" vertical="center"/>
      <protection/>
    </xf>
    <xf numFmtId="0" fontId="6" fillId="24" borderId="0" xfId="0" applyFont="1" applyFill="1" applyAlignment="1">
      <alignment vertical="center"/>
    </xf>
    <xf numFmtId="0" fontId="0" fillId="24" borderId="0" xfId="0" applyFill="1" applyAlignment="1">
      <alignment vertical="center"/>
    </xf>
    <xf numFmtId="0" fontId="9" fillId="24" borderId="0" xfId="0" applyFont="1" applyFill="1" applyAlignment="1">
      <alignment vertical="center"/>
    </xf>
    <xf numFmtId="0" fontId="10" fillId="0" borderId="0" xfId="24" applyNumberFormat="1" applyFont="1" applyFill="1" applyAlignment="1" applyProtection="1">
      <alignment horizontal="center" vertical="center"/>
      <protection/>
    </xf>
    <xf numFmtId="0" fontId="10" fillId="0" borderId="0" xfId="24" applyNumberFormat="1" applyFont="1" applyFill="1" applyAlignment="1" applyProtection="1">
      <alignment vertical="center"/>
      <protection/>
    </xf>
    <xf numFmtId="0" fontId="8" fillId="0" borderId="10" xfId="261" applyFont="1" applyBorder="1" applyAlignment="1">
      <alignment horizontal="center" vertical="center" wrapText="1"/>
      <protection/>
    </xf>
    <xf numFmtId="178" fontId="9" fillId="0" borderId="10" xfId="0" applyNumberFormat="1" applyFont="1" applyBorder="1" applyAlignment="1">
      <alignment vertical="center"/>
    </xf>
    <xf numFmtId="178" fontId="9" fillId="0" borderId="10" xfId="205" applyNumberFormat="1" applyFont="1" applyFill="1" applyBorder="1" applyAlignment="1" applyProtection="1">
      <alignment horizontal="right" vertical="center" wrapText="1"/>
      <protection/>
    </xf>
    <xf numFmtId="178" fontId="8" fillId="0" borderId="10" xfId="205" applyNumberFormat="1" applyFont="1" applyFill="1" applyBorder="1" applyAlignment="1" applyProtection="1">
      <alignment horizontal="right" vertical="center" wrapText="1"/>
      <protection/>
    </xf>
    <xf numFmtId="0" fontId="9" fillId="0" borderId="10" xfId="0" applyFont="1" applyBorder="1" applyAlignment="1">
      <alignment vertical="center"/>
    </xf>
    <xf numFmtId="0" fontId="8" fillId="0" borderId="15" xfId="0" applyFont="1" applyBorder="1" applyAlignment="1">
      <alignment vertical="center"/>
    </xf>
    <xf numFmtId="0" fontId="8" fillId="24" borderId="0" xfId="0" applyFont="1" applyFill="1" applyAlignment="1">
      <alignment vertical="center"/>
    </xf>
    <xf numFmtId="180" fontId="9" fillId="0" borderId="0" xfId="0" applyNumberFormat="1" applyFont="1" applyFill="1" applyBorder="1" applyAlignment="1" applyProtection="1">
      <alignment horizontal="right" vertical="center"/>
      <protection/>
    </xf>
    <xf numFmtId="180" fontId="9" fillId="24" borderId="0" xfId="0" applyNumberFormat="1" applyFont="1" applyFill="1" applyBorder="1" applyAlignment="1" applyProtection="1">
      <alignment horizontal="right" vertical="center"/>
      <protection/>
    </xf>
    <xf numFmtId="0" fontId="10" fillId="24" borderId="0" xfId="24" applyNumberFormat="1" applyFont="1" applyFill="1" applyAlignment="1" applyProtection="1">
      <alignment horizontal="centerContinuous" vertical="center"/>
      <protection/>
    </xf>
    <xf numFmtId="0" fontId="8" fillId="24" borderId="15" xfId="205" applyFont="1" applyFill="1" applyBorder="1" applyAlignment="1">
      <alignment horizontal="left" vertical="center"/>
      <protection/>
    </xf>
    <xf numFmtId="0" fontId="9" fillId="24" borderId="15" xfId="0" applyFont="1" applyFill="1" applyBorder="1" applyAlignment="1">
      <alignment vertical="center"/>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8" fillId="24" borderId="11" xfId="0" applyNumberFormat="1" applyFont="1" applyFill="1" applyBorder="1" applyAlignment="1" applyProtection="1">
      <alignment horizontal="centerContinuous" vertical="center"/>
      <protection/>
    </xf>
    <xf numFmtId="0" fontId="8" fillId="24" borderId="14" xfId="0" applyNumberFormat="1" applyFont="1" applyFill="1" applyBorder="1" applyAlignment="1" applyProtection="1">
      <alignment horizontal="centerContinuous" vertical="center"/>
      <protection/>
    </xf>
    <xf numFmtId="0" fontId="8" fillId="24" borderId="18" xfId="0" applyFont="1" applyFill="1" applyBorder="1" applyAlignment="1">
      <alignment horizontal="center" vertical="center" wrapText="1"/>
    </xf>
    <xf numFmtId="0" fontId="8" fillId="24" borderId="18" xfId="0" applyFont="1" applyFill="1" applyBorder="1" applyAlignment="1">
      <alignment horizontal="center" vertical="center"/>
    </xf>
    <xf numFmtId="0" fontId="8" fillId="24" borderId="23" xfId="0" applyFont="1" applyFill="1" applyBorder="1" applyAlignment="1">
      <alignment horizontal="center" vertical="center" wrapText="1"/>
    </xf>
    <xf numFmtId="49" fontId="8" fillId="24" borderId="10" xfId="0" applyNumberFormat="1" applyFont="1" applyFill="1" applyBorder="1" applyAlignment="1" applyProtection="1">
      <alignment vertical="center" wrapText="1"/>
      <protection/>
    </xf>
    <xf numFmtId="49" fontId="8" fillId="24" borderId="10" xfId="0" applyNumberFormat="1" applyFont="1" applyFill="1" applyBorder="1" applyAlignment="1" applyProtection="1">
      <alignment horizontal="center" vertical="center"/>
      <protection/>
    </xf>
    <xf numFmtId="177" fontId="8" fillId="24" borderId="10" xfId="0" applyNumberFormat="1" applyFont="1" applyFill="1" applyBorder="1" applyAlignment="1" applyProtection="1">
      <alignment horizontal="center" vertical="center" wrapText="1"/>
      <protection/>
    </xf>
    <xf numFmtId="49" fontId="9" fillId="24" borderId="10" xfId="0" applyNumberFormat="1" applyFont="1" applyFill="1" applyBorder="1" applyAlignment="1" applyProtection="1">
      <alignment vertical="center" wrapText="1"/>
      <protection/>
    </xf>
    <xf numFmtId="0" fontId="9" fillId="24" borderId="0" xfId="0" applyFont="1" applyFill="1" applyAlignment="1">
      <alignment horizontal="centerContinuous" vertical="center"/>
    </xf>
    <xf numFmtId="0" fontId="8" fillId="24" borderId="0" xfId="0" applyFont="1" applyFill="1" applyAlignment="1">
      <alignment horizontal="right" vertical="center"/>
    </xf>
    <xf numFmtId="0" fontId="8" fillId="24" borderId="15" xfId="0" applyFont="1" applyFill="1" applyBorder="1" applyAlignment="1">
      <alignment horizontal="right" vertical="center"/>
    </xf>
    <xf numFmtId="0" fontId="8" fillId="24" borderId="12" xfId="0" applyNumberFormat="1" applyFont="1" applyFill="1" applyBorder="1" applyAlignment="1" applyProtection="1">
      <alignment horizontal="centerContinuous" vertical="center"/>
      <protection/>
    </xf>
    <xf numFmtId="0" fontId="8" fillId="24" borderId="0" xfId="0" applyFont="1" applyFill="1" applyAlignment="1">
      <alignment vertical="center" wrapText="1"/>
    </xf>
    <xf numFmtId="0" fontId="0" fillId="25" borderId="0" xfId="0" applyFill="1" applyAlignment="1">
      <alignment vertical="center"/>
    </xf>
    <xf numFmtId="0" fontId="8" fillId="24" borderId="0" xfId="205" applyFont="1" applyFill="1" applyBorder="1" applyAlignment="1">
      <alignment horizontal="left" vertical="center"/>
      <protection/>
    </xf>
    <xf numFmtId="0" fontId="9" fillId="24" borderId="0" xfId="0" applyFont="1" applyFill="1" applyBorder="1" applyAlignment="1">
      <alignment vertical="center"/>
    </xf>
    <xf numFmtId="0" fontId="8" fillId="24" borderId="10" xfId="0" applyNumberFormat="1" applyFont="1" applyFill="1" applyBorder="1" applyAlignment="1" applyProtection="1">
      <alignment horizontal="centerContinuous" vertical="center"/>
      <protection/>
    </xf>
    <xf numFmtId="0" fontId="8" fillId="24" borderId="10" xfId="49" applyFont="1" applyFill="1" applyBorder="1" applyAlignment="1">
      <alignment horizontal="center" vertical="center" wrapText="1"/>
      <protection/>
    </xf>
    <xf numFmtId="0" fontId="0" fillId="24" borderId="0" xfId="0" applyFill="1" applyAlignment="1">
      <alignment horizontal="centerContinuous" vertical="center"/>
    </xf>
    <xf numFmtId="0" fontId="6" fillId="24" borderId="0" xfId="0" applyFont="1" applyFill="1" applyAlignment="1">
      <alignment horizontal="right" vertical="center"/>
    </xf>
    <xf numFmtId="0" fontId="8" fillId="24" borderId="0" xfId="0" applyFont="1" applyFill="1" applyBorder="1" applyAlignment="1">
      <alignment horizontal="right" vertical="center"/>
    </xf>
    <xf numFmtId="0" fontId="8" fillId="24" borderId="10" xfId="0" applyFont="1" applyFill="1" applyBorder="1" applyAlignment="1">
      <alignment horizontal="centerContinuous" vertical="center"/>
    </xf>
    <xf numFmtId="178" fontId="6" fillId="24" borderId="10" xfId="0" applyNumberFormat="1" applyFont="1" applyFill="1" applyBorder="1" applyAlignment="1" applyProtection="1">
      <alignment vertical="center"/>
      <protection/>
    </xf>
    <xf numFmtId="178" fontId="0" fillId="24" borderId="10" xfId="0" applyNumberFormat="1" applyFill="1" applyBorder="1" applyAlignment="1">
      <alignment vertical="center"/>
    </xf>
    <xf numFmtId="0" fontId="0" fillId="24" borderId="10" xfId="0" applyFill="1" applyBorder="1" applyAlignment="1">
      <alignment vertical="center"/>
    </xf>
    <xf numFmtId="0" fontId="0" fillId="0" borderId="0" xfId="0" applyAlignment="1">
      <alignment horizontal="centerContinuous" vertical="center"/>
    </xf>
    <xf numFmtId="178" fontId="8" fillId="0" borderId="13" xfId="0" applyNumberFormat="1" applyFont="1" applyFill="1" applyBorder="1" applyAlignment="1">
      <alignment horizontal="center" vertical="center" wrapText="1"/>
    </xf>
    <xf numFmtId="178" fontId="0" fillId="0" borderId="10" xfId="0" applyNumberFormat="1" applyFont="1" applyFill="1" applyBorder="1" applyAlignment="1" applyProtection="1">
      <alignment vertical="center"/>
      <protection/>
    </xf>
    <xf numFmtId="178" fontId="9" fillId="0" borderId="10" xfId="0" applyNumberFormat="1" applyFont="1" applyFill="1" applyBorder="1" applyAlignment="1">
      <alignment vertical="center"/>
    </xf>
    <xf numFmtId="178" fontId="0" fillId="0" borderId="10" xfId="0" applyNumberFormat="1" applyFill="1" applyBorder="1" applyAlignment="1">
      <alignment vertical="center"/>
    </xf>
    <xf numFmtId="0" fontId="9" fillId="0" borderId="0" xfId="0" applyFont="1" applyAlignment="1">
      <alignment horizontal="centerContinuous" vertical="center"/>
    </xf>
    <xf numFmtId="0" fontId="2" fillId="24" borderId="0" xfId="262" applyFont="1" applyFill="1">
      <alignment/>
      <protection/>
    </xf>
    <xf numFmtId="0" fontId="1" fillId="24" borderId="0" xfId="262" applyFill="1">
      <alignment/>
      <protection/>
    </xf>
    <xf numFmtId="0" fontId="10" fillId="24" borderId="0" xfId="205" applyNumberFormat="1" applyFont="1" applyFill="1" applyAlignment="1" applyProtection="1">
      <alignment horizontal="center" vertical="center"/>
      <protection/>
    </xf>
    <xf numFmtId="0" fontId="9" fillId="24" borderId="0" xfId="205" applyFont="1" applyFill="1" applyAlignment="1">
      <alignment vertical="center"/>
      <protection/>
    </xf>
    <xf numFmtId="0" fontId="9" fillId="24" borderId="0" xfId="205" applyFont="1" applyFill="1" applyAlignment="1">
      <alignment horizontal="center" vertical="center"/>
      <protection/>
    </xf>
    <xf numFmtId="176" fontId="8" fillId="24" borderId="0" xfId="205" applyNumberFormat="1" applyFont="1" applyFill="1" applyAlignment="1" applyProtection="1">
      <alignment horizontal="right" vertical="center"/>
      <protection/>
    </xf>
    <xf numFmtId="0" fontId="16" fillId="24" borderId="0" xfId="205" applyFont="1" applyFill="1" applyAlignment="1">
      <alignment vertical="center"/>
      <protection/>
    </xf>
    <xf numFmtId="176" fontId="9" fillId="24" borderId="15" xfId="205" applyNumberFormat="1" applyFont="1" applyFill="1" applyBorder="1" applyAlignment="1">
      <alignment horizontal="center" vertical="center"/>
      <protection/>
    </xf>
    <xf numFmtId="0" fontId="9" fillId="24" borderId="15" xfId="205" applyFont="1" applyFill="1" applyBorder="1" applyAlignment="1">
      <alignment horizontal="center" vertical="center"/>
      <protection/>
    </xf>
    <xf numFmtId="0" fontId="16" fillId="24" borderId="0" xfId="205" applyFont="1" applyFill="1" applyBorder="1" applyAlignment="1">
      <alignment vertical="center"/>
      <protection/>
    </xf>
    <xf numFmtId="0" fontId="8" fillId="24" borderId="10" xfId="205" applyNumberFormat="1" applyFont="1" applyFill="1" applyBorder="1" applyAlignment="1" applyProtection="1">
      <alignment horizontal="centerContinuous" vertical="center"/>
      <protection/>
    </xf>
    <xf numFmtId="0" fontId="8" fillId="24" borderId="10" xfId="205" applyNumberFormat="1" applyFont="1" applyFill="1" applyBorder="1" applyAlignment="1" applyProtection="1">
      <alignment horizontal="center" vertical="center"/>
      <protection/>
    </xf>
    <xf numFmtId="176" fontId="8" fillId="24" borderId="16" xfId="205" applyNumberFormat="1" applyFont="1" applyFill="1" applyBorder="1" applyAlignment="1" applyProtection="1">
      <alignment horizontal="center" vertical="center"/>
      <protection/>
    </xf>
    <xf numFmtId="176" fontId="8" fillId="24" borderId="10" xfId="205" applyNumberFormat="1" applyFont="1" applyFill="1" applyBorder="1" applyAlignment="1" applyProtection="1">
      <alignment horizontal="center" vertical="center"/>
      <protection/>
    </xf>
    <xf numFmtId="0" fontId="8" fillId="24" borderId="11" xfId="205" applyNumberFormat="1" applyFont="1" applyFill="1" applyBorder="1" applyAlignment="1" applyProtection="1">
      <alignment horizontal="center" vertical="center"/>
      <protection/>
    </xf>
    <xf numFmtId="178" fontId="9" fillId="24" borderId="13" xfId="205" applyNumberFormat="1" applyFont="1" applyFill="1" applyBorder="1" applyAlignment="1" applyProtection="1">
      <alignment horizontal="right" vertical="center" wrapText="1"/>
      <protection/>
    </xf>
    <xf numFmtId="49" fontId="8" fillId="24" borderId="11" xfId="205" applyNumberFormat="1" applyFont="1" applyFill="1" applyBorder="1" applyAlignment="1" applyProtection="1">
      <alignment horizontal="center" vertical="center"/>
      <protection/>
    </xf>
    <xf numFmtId="0" fontId="17" fillId="24" borderId="0" xfId="205" applyFont="1" applyFill="1" applyAlignment="1">
      <alignment vertical="center"/>
      <protection/>
    </xf>
    <xf numFmtId="0" fontId="1" fillId="0" borderId="0" xfId="89" applyFont="1" applyAlignment="1">
      <alignment horizontal="left" vertical="center"/>
      <protection/>
    </xf>
    <xf numFmtId="0" fontId="1" fillId="0" borderId="0" xfId="120">
      <alignment vertical="center"/>
      <protection/>
    </xf>
    <xf numFmtId="0" fontId="7" fillId="0" borderId="0" xfId="89" applyFont="1" applyAlignment="1">
      <alignment horizontal="center" vertical="center"/>
      <protection/>
    </xf>
    <xf numFmtId="0" fontId="1" fillId="0" borderId="0" xfId="89" applyFont="1">
      <alignment vertical="center"/>
      <protection/>
    </xf>
    <xf numFmtId="0" fontId="0" fillId="0" borderId="0" xfId="0" applyFont="1" applyFill="1" applyAlignment="1">
      <alignment/>
    </xf>
    <xf numFmtId="0" fontId="18" fillId="0" borderId="0" xfId="0" applyFont="1" applyAlignment="1">
      <alignment/>
    </xf>
    <xf numFmtId="0" fontId="12" fillId="0" borderId="0" xfId="0" applyFont="1" applyAlignment="1">
      <alignment/>
    </xf>
    <xf numFmtId="0" fontId="0" fillId="0" borderId="0" xfId="0" applyFont="1" applyAlignment="1">
      <alignment/>
    </xf>
    <xf numFmtId="0" fontId="19" fillId="0" borderId="0" xfId="0" applyFont="1" applyFill="1" applyAlignment="1">
      <alignment horizontal="left" vertical="center"/>
    </xf>
    <xf numFmtId="0" fontId="20" fillId="0" borderId="0" xfId="0" applyNumberFormat="1" applyFont="1" applyFill="1" applyAlignment="1" applyProtection="1">
      <alignment horizontal="center"/>
      <protection/>
    </xf>
    <xf numFmtId="0" fontId="19" fillId="0" borderId="0" xfId="0" applyFont="1" applyAlignment="1">
      <alignment horizontal="center" vertical="center"/>
    </xf>
    <xf numFmtId="0" fontId="7" fillId="0" borderId="0" xfId="0" applyFont="1" applyAlignment="1">
      <alignment horizontal="left" vertical="center"/>
    </xf>
    <xf numFmtId="182" fontId="0" fillId="0" borderId="0" xfId="0" applyNumberFormat="1" applyFont="1" applyFill="1" applyAlignment="1" applyProtection="1">
      <alignment/>
      <protection/>
    </xf>
    <xf numFmtId="0" fontId="18" fillId="0" borderId="0" xfId="0" applyFont="1" applyFill="1" applyAlignment="1">
      <alignment/>
    </xf>
    <xf numFmtId="49" fontId="18" fillId="0" borderId="0" xfId="0" applyNumberFormat="1" applyFont="1" applyFill="1" applyAlignment="1" applyProtection="1">
      <alignment/>
      <protection/>
    </xf>
  </cellXfs>
  <cellStyles count="362">
    <cellStyle name="Normal" xfId="0"/>
    <cellStyle name="Currency [0]" xfId="15"/>
    <cellStyle name="Currency" xfId="16"/>
    <cellStyle name="链接单元格 2 12" xfId="17"/>
    <cellStyle name="60% - 着色 2" xfId="18"/>
    <cellStyle name="20% - 强调文字颜色 3" xfId="19"/>
    <cellStyle name="输出 3" xfId="20"/>
    <cellStyle name="常规_2016年预算(含省提前告知）新" xfId="21"/>
    <cellStyle name="20% - 强调文字颜色 1 2" xfId="22"/>
    <cellStyle name="输入" xfId="23"/>
    <cellStyle name="Comma [0]" xfId="24"/>
    <cellStyle name="差" xfId="25"/>
    <cellStyle name="链接单元格 2 5" xfId="26"/>
    <cellStyle name="40% - 强调文字颜色 3" xfId="27"/>
    <cellStyle name="标题 5 6" xfId="28"/>
    <cellStyle name="计算 2" xfId="29"/>
    <cellStyle name="Comma" xfId="30"/>
    <cellStyle name="60% - 强调文字颜色 3" xfId="31"/>
    <cellStyle name="Hyperlink" xfId="32"/>
    <cellStyle name="Percent" xfId="33"/>
    <cellStyle name="警告文本 2 7" xfId="34"/>
    <cellStyle name="Followed Hyperlink" xfId="35"/>
    <cellStyle name="好_StartUp" xfId="36"/>
    <cellStyle name="注释" xfId="37"/>
    <cellStyle name="ColLevel_5" xfId="38"/>
    <cellStyle name="标题 4" xfId="39"/>
    <cellStyle name="差 2 12" xfId="40"/>
    <cellStyle name="解释性文本 2 2" xfId="41"/>
    <cellStyle name="60% - 强调文字颜色 2" xfId="42"/>
    <cellStyle name="计算 2 9" xfId="43"/>
    <cellStyle name="警告文本" xfId="44"/>
    <cellStyle name="标题" xfId="45"/>
    <cellStyle name="计算 2 10" xfId="46"/>
    <cellStyle name="40% - 着色 3" xfId="47"/>
    <cellStyle name="解释性文本" xfId="48"/>
    <cellStyle name="常规_3部门收入总表" xfId="49"/>
    <cellStyle name="标题 1" xfId="50"/>
    <cellStyle name="差 2 10" xfId="51"/>
    <cellStyle name="标题 2" xfId="52"/>
    <cellStyle name="计算 2 8" xfId="53"/>
    <cellStyle name="60% - 强调文字颜色 1" xfId="54"/>
    <cellStyle name="常规_2部门收支总表（分单位）" xfId="55"/>
    <cellStyle name="差 2 11" xfId="56"/>
    <cellStyle name="标题 3" xfId="57"/>
    <cellStyle name="60% - 强调文字颜色 4" xfId="58"/>
    <cellStyle name="输出" xfId="59"/>
    <cellStyle name="计算" xfId="60"/>
    <cellStyle name="差 2 9" xfId="61"/>
    <cellStyle name="40% - 强调文字颜色 4 2" xfId="62"/>
    <cellStyle name="检查单元格" xfId="63"/>
    <cellStyle name="20% - 强调文字颜色 6" xfId="64"/>
    <cellStyle name="强调文字颜色 2" xfId="65"/>
    <cellStyle name="注释 2 3" xfId="66"/>
    <cellStyle name="好 2 8" xfId="67"/>
    <cellStyle name="链接单元格" xfId="68"/>
    <cellStyle name="适中 2 5" xfId="69"/>
    <cellStyle name="解释性文本 2 10" xfId="70"/>
    <cellStyle name="标题 2 2 7" xfId="71"/>
    <cellStyle name="汇总" xfId="72"/>
    <cellStyle name="好" xfId="73"/>
    <cellStyle name="着色 5" xfId="74"/>
    <cellStyle name="适中" xfId="75"/>
    <cellStyle name="20% - 强调文字颜色 5" xfId="76"/>
    <cellStyle name="强调文字颜色 1" xfId="77"/>
    <cellStyle name="20% - 强调文字颜色 1" xfId="78"/>
    <cellStyle name="标题 5 4" xfId="79"/>
    <cellStyle name="RowLevel_5" xfId="80"/>
    <cellStyle name="40% - 强调文字颜色 1" xfId="81"/>
    <cellStyle name="输出 2" xfId="82"/>
    <cellStyle name="20% - 强调文字颜色 2" xfId="83"/>
    <cellStyle name="标题 5 5" xfId="84"/>
    <cellStyle name="RowLevel_6" xfId="85"/>
    <cellStyle name="40% - 强调文字颜色 2" xfId="86"/>
    <cellStyle name="强调文字颜色 3" xfId="87"/>
    <cellStyle name="强调文字颜色 4" xfId="88"/>
    <cellStyle name="常规_新报表页" xfId="89"/>
    <cellStyle name="20% - 强调文字颜色 4" xfId="90"/>
    <cellStyle name="计算 3" xfId="91"/>
    <cellStyle name="标题 5 7" xfId="92"/>
    <cellStyle name="20% - 着色 1" xfId="93"/>
    <cellStyle name="40% - 强调文字颜色 4" xfId="94"/>
    <cellStyle name="强调文字颜色 5" xfId="95"/>
    <cellStyle name="标题 5 8" xfId="96"/>
    <cellStyle name="20% - 着色 2" xfId="97"/>
    <cellStyle name="40% - 强调文字颜色 5" xfId="98"/>
    <cellStyle name="60% - 强调文字颜色 5" xfId="99"/>
    <cellStyle name="强调文字颜色 6" xfId="100"/>
    <cellStyle name="适中 2" xfId="101"/>
    <cellStyle name="标题 5 9" xfId="102"/>
    <cellStyle name="20% - 着色 3" xfId="103"/>
    <cellStyle name="40% - 强调文字颜色 6" xfId="104"/>
    <cellStyle name="60% - 强调文字颜色 6" xfId="105"/>
    <cellStyle name="40% - 强调文字颜色 5 2" xfId="106"/>
    <cellStyle name="好 2 3" xfId="107"/>
    <cellStyle name="60% - 强调文字颜色 4 2" xfId="108"/>
    <cellStyle name="60% - 着色 1" xfId="109"/>
    <cellStyle name="链接单元格 2 11" xfId="110"/>
    <cellStyle name="注释 2 5" xfId="111"/>
    <cellStyle name="ColLevel_0" xfId="112"/>
    <cellStyle name="解释性文本 2" xfId="113"/>
    <cellStyle name="40% - 着色 1" xfId="114"/>
    <cellStyle name="输出 2 2" xfId="115"/>
    <cellStyle name="20% - 强调文字颜色 2 2" xfId="116"/>
    <cellStyle name="着色 4" xfId="117"/>
    <cellStyle name="20% - 强调文字颜色 3 2" xfId="118"/>
    <cellStyle name="60% - 着色 3" xfId="119"/>
    <cellStyle name="常规 3" xfId="120"/>
    <cellStyle name="20% - 强调文字颜色 4 2" xfId="121"/>
    <cellStyle name="ColLevel_2" xfId="122"/>
    <cellStyle name="标题 1 2" xfId="123"/>
    <cellStyle name="60% - 着色 4" xfId="124"/>
    <cellStyle name="20% - 强调文字颜色 5 2" xfId="125"/>
    <cellStyle name="60% - 着色 5" xfId="126"/>
    <cellStyle name="标题 4 2 8" xfId="127"/>
    <cellStyle name="20% - 强调文字颜色 6 2" xfId="128"/>
    <cellStyle name="适中 3" xfId="129"/>
    <cellStyle name="适中 2 10" xfId="130"/>
    <cellStyle name="20% - 着色 4" xfId="131"/>
    <cellStyle name="着色 1" xfId="132"/>
    <cellStyle name="适中 2 11" xfId="133"/>
    <cellStyle name="常规 3 2 2" xfId="134"/>
    <cellStyle name="20% - 着色 5" xfId="135"/>
    <cellStyle name="着色 2" xfId="136"/>
    <cellStyle name="适中 2 12" xfId="137"/>
    <cellStyle name="20% - 着色 6" xfId="138"/>
    <cellStyle name="解释性文本 2 9" xfId="139"/>
    <cellStyle name="40% - 强调文字颜色 1 2" xfId="140"/>
    <cellStyle name="40% - 强调文字颜色 2 2" xfId="141"/>
    <cellStyle name="常规 4" xfId="142"/>
    <cellStyle name="ColLevel_3" xfId="143"/>
    <cellStyle name="计算 2 2" xfId="144"/>
    <cellStyle name="40% - 强调文字颜色 3 2" xfId="145"/>
    <cellStyle name="适中 2 2" xfId="146"/>
    <cellStyle name="标题 2 2 4" xfId="147"/>
    <cellStyle name="40% - 强调文字颜色 6 2" xfId="148"/>
    <cellStyle name="40% - 着色 2" xfId="149"/>
    <cellStyle name="40% - 着色 4" xfId="150"/>
    <cellStyle name="标题 5 10" xfId="151"/>
    <cellStyle name="40% - 着色 5" xfId="152"/>
    <cellStyle name="标题 5 11" xfId="153"/>
    <cellStyle name="40% - 着色 6" xfId="154"/>
    <cellStyle name="着色 6" xfId="155"/>
    <cellStyle name="60% - 强调文字颜色 1 2" xfId="156"/>
    <cellStyle name="常规 5" xfId="157"/>
    <cellStyle name="60% - 强调文字颜色 2 2" xfId="158"/>
    <cellStyle name="ColLevel_4" xfId="159"/>
    <cellStyle name="60% - 强调文字颜色 3 2" xfId="160"/>
    <cellStyle name="60% - 强调文字颜色 5 2" xfId="161"/>
    <cellStyle name="60% - 强调文字颜色 6 2" xfId="162"/>
    <cellStyle name="60% - 着色 6" xfId="163"/>
    <cellStyle name="常规 2" xfId="164"/>
    <cellStyle name="ColLevel_1" xfId="165"/>
    <cellStyle name="ColLevel_6" xfId="166"/>
    <cellStyle name="RowLevel_0" xfId="167"/>
    <cellStyle name="强调文字颜色 1 2" xfId="168"/>
    <cellStyle name="标题 2 2 10" xfId="169"/>
    <cellStyle name="RowLevel_1" xfId="170"/>
    <cellStyle name="标题 2 2 11" xfId="171"/>
    <cellStyle name="RowLevel_2" xfId="172"/>
    <cellStyle name="标题 5 2" xfId="173"/>
    <cellStyle name="标题 2 2 12" xfId="174"/>
    <cellStyle name="RowLevel_3" xfId="175"/>
    <cellStyle name="标题 5 3" xfId="176"/>
    <cellStyle name="RowLevel_4" xfId="177"/>
    <cellStyle name="标题 1 2 10" xfId="178"/>
    <cellStyle name="标题 1 2 11" xfId="179"/>
    <cellStyle name="标题 1 2 12" xfId="180"/>
    <cellStyle name="标题 1 2 2" xfId="181"/>
    <cellStyle name="标题 1 2 3" xfId="182"/>
    <cellStyle name="差_（新增预算公开表20160201）2016年鞍山市市本级一般公共预算经济分类预算表" xfId="183"/>
    <cellStyle name="标题 1 2 4" xfId="184"/>
    <cellStyle name="标题 1 2 5" xfId="185"/>
    <cellStyle name="标题 1 2 6" xfId="186"/>
    <cellStyle name="标题 1 2 7" xfId="187"/>
    <cellStyle name="标题 1 2 8" xfId="188"/>
    <cellStyle name="标题 1 2 9" xfId="189"/>
    <cellStyle name="标题 2 2" xfId="190"/>
    <cellStyle name="标题 2 2 2" xfId="191"/>
    <cellStyle name="标题 2 2 3" xfId="192"/>
    <cellStyle name="适中 2 3" xfId="193"/>
    <cellStyle name="标题 2 2 5" xfId="194"/>
    <cellStyle name="适中 2 4" xfId="195"/>
    <cellStyle name="标题 2 2 6" xfId="196"/>
    <cellStyle name="适中 2 6" xfId="197"/>
    <cellStyle name="解释性文本 2 11" xfId="198"/>
    <cellStyle name="标题 2 2 8" xfId="199"/>
    <cellStyle name="适中 2 7" xfId="200"/>
    <cellStyle name="解释性文本 2 12" xfId="201"/>
    <cellStyle name="标题 2 2 9" xfId="202"/>
    <cellStyle name="标题 3 2" xfId="203"/>
    <cellStyle name="输入 2 7" xfId="204"/>
    <cellStyle name="常规_Sheet1" xfId="205"/>
    <cellStyle name="标题 3 2 10" xfId="206"/>
    <cellStyle name="输入 2 8" xfId="207"/>
    <cellStyle name="标题 3 2 11" xfId="208"/>
    <cellStyle name="输入 2 9" xfId="209"/>
    <cellStyle name="标题 3 2 12" xfId="210"/>
    <cellStyle name="标题 3 2 2" xfId="211"/>
    <cellStyle name="标题 3 2 3" xfId="212"/>
    <cellStyle name="标题 3 2 4" xfId="213"/>
    <cellStyle name="标题 3 2 5" xfId="214"/>
    <cellStyle name="标题 3 2 6" xfId="215"/>
    <cellStyle name="标题 3 2 7" xfId="216"/>
    <cellStyle name="千位分隔 2" xfId="217"/>
    <cellStyle name="标题 3 2 8" xfId="218"/>
    <cellStyle name="标题 4 2" xfId="219"/>
    <cellStyle name="标题 3 2 9" xfId="220"/>
    <cellStyle name="标题 4 2 10" xfId="221"/>
    <cellStyle name="标题 4 2 11" xfId="222"/>
    <cellStyle name="标题 4 2 12" xfId="223"/>
    <cellStyle name="常规 3_2017年预算 - 县区12-19" xfId="224"/>
    <cellStyle name="标题 4 2 2" xfId="225"/>
    <cellStyle name="标题 4 2 3" xfId="226"/>
    <cellStyle name="标题 4 2 4" xfId="227"/>
    <cellStyle name="标题 4 2 5" xfId="228"/>
    <cellStyle name="标题 4 2 6" xfId="229"/>
    <cellStyle name="标题 4 2 7" xfId="230"/>
    <cellStyle name="标题 4 2 9" xfId="231"/>
    <cellStyle name="解释性文本 2 3" xfId="232"/>
    <cellStyle name="标题 5" xfId="233"/>
    <cellStyle name="标题 5 12" xfId="234"/>
    <cellStyle name="差 2" xfId="235"/>
    <cellStyle name="差 2 2" xfId="236"/>
    <cellStyle name="差 2 3" xfId="237"/>
    <cellStyle name="差 2 4" xfId="238"/>
    <cellStyle name="差 2 5" xfId="239"/>
    <cellStyle name="差 2 6" xfId="240"/>
    <cellStyle name="差 2 7" xfId="241"/>
    <cellStyle name="差 2 8" xfId="242"/>
    <cellStyle name="差 3" xfId="243"/>
    <cellStyle name="差_StartUp" xfId="244"/>
    <cellStyle name="差_填报模板 " xfId="245"/>
    <cellStyle name="常规 2 2" xfId="246"/>
    <cellStyle name="常规 2 3" xfId="247"/>
    <cellStyle name="常规 2 4" xfId="248"/>
    <cellStyle name="常规 3 10" xfId="249"/>
    <cellStyle name="常规 3 11" xfId="250"/>
    <cellStyle name="常规 3 2" xfId="251"/>
    <cellStyle name="常规 3 3" xfId="252"/>
    <cellStyle name="常规 3 4" xfId="253"/>
    <cellStyle name="强调文字颜色 5 2" xfId="254"/>
    <cellStyle name="常规 3 5" xfId="255"/>
    <cellStyle name="常规 3 6" xfId="256"/>
    <cellStyle name="常规_20150306181035" xfId="257"/>
    <cellStyle name="常规 3 7" xfId="258"/>
    <cellStyle name="常规 3 8" xfId="259"/>
    <cellStyle name="常规 3 9" xfId="260"/>
    <cellStyle name="常规_5部门支出总表 (按功能)" xfId="261"/>
    <cellStyle name="常规_附件1：2016年部门预算和“三公”经费预算公开表样" xfId="262"/>
    <cellStyle name="好 2" xfId="263"/>
    <cellStyle name="好 2 10" xfId="264"/>
    <cellStyle name="好 2 11" xfId="265"/>
    <cellStyle name="好 2 12" xfId="266"/>
    <cellStyle name="好 2 2" xfId="267"/>
    <cellStyle name="好 2 4" xfId="268"/>
    <cellStyle name="好 2 5" xfId="269"/>
    <cellStyle name="好 2 6" xfId="270"/>
    <cellStyle name="注释 2 2" xfId="271"/>
    <cellStyle name="好 2 7" xfId="272"/>
    <cellStyle name="注释 2 4" xfId="273"/>
    <cellStyle name="好 2 9" xfId="274"/>
    <cellStyle name="好 3" xfId="275"/>
    <cellStyle name="好_（新增预算公开表20160201）2016年鞍山市市本级一般公共预算经济分类预算表" xfId="276"/>
    <cellStyle name="检查单元格 2 5" xfId="277"/>
    <cellStyle name="好_填报模板 " xfId="278"/>
    <cellStyle name="汇总 2" xfId="279"/>
    <cellStyle name="汇总 2 10" xfId="280"/>
    <cellStyle name="汇总 2 11" xfId="281"/>
    <cellStyle name="汇总 2 12" xfId="282"/>
    <cellStyle name="汇总 2 2" xfId="283"/>
    <cellStyle name="检查单元格 2" xfId="284"/>
    <cellStyle name="汇总 2 3" xfId="285"/>
    <cellStyle name="检查单元格 3" xfId="286"/>
    <cellStyle name="汇总 2 4" xfId="287"/>
    <cellStyle name="汇总 2 5" xfId="288"/>
    <cellStyle name="汇总 2 6" xfId="289"/>
    <cellStyle name="汇总 2 7" xfId="290"/>
    <cellStyle name="汇总 2 8" xfId="291"/>
    <cellStyle name="汇总 2 9" xfId="292"/>
    <cellStyle name="输出 2 10" xfId="293"/>
    <cellStyle name="计算 2 11" xfId="294"/>
    <cellStyle name="输出 2 11" xfId="295"/>
    <cellStyle name="计算 2 12" xfId="296"/>
    <cellStyle name="计算 2 3" xfId="297"/>
    <cellStyle name="警告文本 2 10" xfId="298"/>
    <cellStyle name="计算 2 4" xfId="299"/>
    <cellStyle name="警告文本 2 11" xfId="300"/>
    <cellStyle name="计算 2 5" xfId="301"/>
    <cellStyle name="警告文本 2 12" xfId="302"/>
    <cellStyle name="计算 2 6" xfId="303"/>
    <cellStyle name="计算 2 7" xfId="304"/>
    <cellStyle name="注释 2 8" xfId="305"/>
    <cellStyle name="检查单元格 2 10" xfId="306"/>
    <cellStyle name="注释 2 9" xfId="307"/>
    <cellStyle name="检查单元格 2 11" xfId="308"/>
    <cellStyle name="检查单元格 2 12" xfId="309"/>
    <cellStyle name="检查单元格 2 2" xfId="310"/>
    <cellStyle name="检查单元格 2 3" xfId="311"/>
    <cellStyle name="检查单元格 2 4" xfId="312"/>
    <cellStyle name="检查单元格 2 6" xfId="313"/>
    <cellStyle name="检查单元格 2 7" xfId="314"/>
    <cellStyle name="检查单元格 2 8" xfId="315"/>
    <cellStyle name="检查单元格 2 9" xfId="316"/>
    <cellStyle name="解释性文本 2 4" xfId="317"/>
    <cellStyle name="解释性文本 2 5" xfId="318"/>
    <cellStyle name="解释性文本 2 6" xfId="319"/>
    <cellStyle name="解释性文本 2 7" xfId="320"/>
    <cellStyle name="解释性文本 2 8" xfId="321"/>
    <cellStyle name="警告文本 2" xfId="322"/>
    <cellStyle name="警告文本 2 2" xfId="323"/>
    <cellStyle name="警告文本 2 3" xfId="324"/>
    <cellStyle name="警告文本 2 4" xfId="325"/>
    <cellStyle name="警告文本 2 5" xfId="326"/>
    <cellStyle name="警告文本 2 6" xfId="327"/>
    <cellStyle name="强调文字颜色 2 2" xfId="328"/>
    <cellStyle name="警告文本 2 8" xfId="329"/>
    <cellStyle name="警告文本 2 9" xfId="330"/>
    <cellStyle name="链接单元格 2" xfId="331"/>
    <cellStyle name="链接单元格 2 10" xfId="332"/>
    <cellStyle name="链接单元格 2 2" xfId="333"/>
    <cellStyle name="链接单元格 2 3" xfId="334"/>
    <cellStyle name="链接单元格 2 4" xfId="335"/>
    <cellStyle name="链接单元格 2 6" xfId="336"/>
    <cellStyle name="链接单元格 2 7" xfId="337"/>
    <cellStyle name="链接单元格 2 8" xfId="338"/>
    <cellStyle name="链接单元格 2 9" xfId="339"/>
    <cellStyle name="千位分隔 2 2" xfId="340"/>
    <cellStyle name="千位分隔 2 3" xfId="341"/>
    <cellStyle name="千位分隔 2 4" xfId="342"/>
    <cellStyle name="输入 2 4" xfId="343"/>
    <cellStyle name="强调文字颜色 3 2" xfId="344"/>
    <cellStyle name="强调文字颜色 4 2" xfId="345"/>
    <cellStyle name="强调文字颜色 6 2" xfId="346"/>
    <cellStyle name="适中 2 8" xfId="347"/>
    <cellStyle name="适中 2 9" xfId="348"/>
    <cellStyle name="输出 2 12" xfId="349"/>
    <cellStyle name="输出 2 3" xfId="350"/>
    <cellStyle name="输出 2 4" xfId="351"/>
    <cellStyle name="输出 2 5" xfId="352"/>
    <cellStyle name="输出 2 6" xfId="353"/>
    <cellStyle name="输出 2 7" xfId="354"/>
    <cellStyle name="样式 1" xfId="355"/>
    <cellStyle name="输出 2 8" xfId="356"/>
    <cellStyle name="输出 2 9" xfId="357"/>
    <cellStyle name="输入 2" xfId="358"/>
    <cellStyle name="输入 2 10" xfId="359"/>
    <cellStyle name="输入 2 11" xfId="360"/>
    <cellStyle name="输入 2 12" xfId="361"/>
    <cellStyle name="输入 2 2" xfId="362"/>
    <cellStyle name="输入 2 3" xfId="363"/>
    <cellStyle name="输入 2 5" xfId="364"/>
    <cellStyle name="输入 2 6" xfId="365"/>
    <cellStyle name="输入 3" xfId="366"/>
    <cellStyle name="着色 3" xfId="367"/>
    <cellStyle name="注释 2" xfId="368"/>
    <cellStyle name="注释 2 10" xfId="369"/>
    <cellStyle name="注释 2 11" xfId="370"/>
    <cellStyle name="注释 2 12" xfId="371"/>
    <cellStyle name="注释 2 6" xfId="372"/>
    <cellStyle name="注释 2 7" xfId="373"/>
    <cellStyle name="注释 3" xfId="374"/>
    <cellStyle name="常规_Sheet1 (2)"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9.xml.rels><?xml version="1.0" encoding="utf-8" standalone="yes"?><Relationships xmlns="http://schemas.openxmlformats.org/package/2006/relationships"><Relationship Id="rId1" Type="http://schemas.openxmlformats.org/officeDocument/2006/relationships/hyperlink" Target="http://qsfjmsq.anshan.gov.cn/zwgk/zwgk-list.asp?classid=118" TargetMode="External" /><Relationship Id="rId2" Type="http://schemas.openxmlformats.org/officeDocument/2006/relationships/hyperlink" Target="http://qsfjmsq.anshan.gov.cn/zwgk/zwgk-list.asp?classid=118" TargetMode="Externa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IV15"/>
  <sheetViews>
    <sheetView showGridLines="0" showZeros="0" workbookViewId="0" topLeftCell="A1">
      <selection activeCell="Q8" sqref="Q8:AF8"/>
    </sheetView>
  </sheetViews>
  <sheetFormatPr defaultColWidth="7" defaultRowHeight="11.25"/>
  <cols>
    <col min="1" max="5" width="8.83203125" style="301" customWidth="1"/>
    <col min="6" max="6" width="8.83203125" style="298" customWidth="1"/>
    <col min="7" max="15" width="8.83203125" style="301" customWidth="1"/>
    <col min="16" max="16" width="13.33203125" style="301" customWidth="1"/>
    <col min="17" max="19" width="7" style="301" customWidth="1"/>
    <col min="20" max="20" width="50.83203125" style="301" customWidth="1"/>
    <col min="21" max="16384" width="7" style="301" customWidth="1"/>
  </cols>
  <sheetData>
    <row r="1" spans="1:26" s="298" customFormat="1" ht="36" customHeight="1">
      <c r="A1" s="302" t="s">
        <v>0</v>
      </c>
      <c r="W1" s="306"/>
      <c r="X1" s="35"/>
      <c r="Y1" s="35"/>
      <c r="Z1" s="35"/>
    </row>
    <row r="2" spans="4:26" ht="10.5" customHeight="1">
      <c r="D2" s="298"/>
      <c r="U2" s="298"/>
      <c r="V2" s="298"/>
      <c r="W2" s="298"/>
      <c r="X2" s="298"/>
      <c r="Y2"/>
      <c r="Z2"/>
    </row>
    <row r="3" spans="4:26" ht="42.75" customHeight="1">
      <c r="D3" s="298"/>
      <c r="N3" s="298"/>
      <c r="O3" s="298"/>
      <c r="U3" s="298"/>
      <c r="V3" s="298"/>
      <c r="W3" s="298"/>
      <c r="X3" s="298"/>
      <c r="Y3"/>
      <c r="Z3"/>
    </row>
    <row r="4" spans="1:26" s="299" customFormat="1" ht="42" customHeight="1">
      <c r="A4" s="303" t="s">
        <v>1</v>
      </c>
      <c r="B4" s="303"/>
      <c r="C4" s="303"/>
      <c r="D4" s="303"/>
      <c r="E4" s="303"/>
      <c r="F4" s="303"/>
      <c r="G4" s="303"/>
      <c r="H4" s="303"/>
      <c r="I4" s="303"/>
      <c r="J4" s="303"/>
      <c r="K4" s="303"/>
      <c r="L4" s="303"/>
      <c r="M4" s="303"/>
      <c r="N4" s="303"/>
      <c r="O4" s="303"/>
      <c r="P4" s="303"/>
      <c r="Q4" s="307"/>
      <c r="R4" s="307"/>
      <c r="S4" s="307"/>
      <c r="T4" s="308"/>
      <c r="U4" s="307"/>
      <c r="V4" s="307"/>
      <c r="W4" s="307"/>
      <c r="X4" s="307"/>
      <c r="Y4"/>
      <c r="Z4"/>
    </row>
    <row r="5" spans="1:26" ht="27.75" customHeight="1">
      <c r="A5" s="135" t="s">
        <v>2</v>
      </c>
      <c r="B5" s="135"/>
      <c r="C5" s="135"/>
      <c r="D5" s="135"/>
      <c r="E5" s="135"/>
      <c r="F5" s="135"/>
      <c r="G5" s="135"/>
      <c r="H5" s="135"/>
      <c r="I5" s="135"/>
      <c r="J5" s="135"/>
      <c r="K5" s="135"/>
      <c r="L5" s="135"/>
      <c r="M5" s="135"/>
      <c r="N5" s="135"/>
      <c r="O5" s="135"/>
      <c r="P5" s="135"/>
      <c r="U5" s="298"/>
      <c r="V5" s="298"/>
      <c r="X5" s="298"/>
      <c r="Y5"/>
      <c r="Z5"/>
    </row>
    <row r="6" spans="1:26" ht="27.75" customHeight="1">
      <c r="A6" s="304"/>
      <c r="B6" s="304"/>
      <c r="C6" s="304"/>
      <c r="D6" s="304"/>
      <c r="E6" s="304"/>
      <c r="F6" s="304"/>
      <c r="G6" s="304"/>
      <c r="H6" s="304"/>
      <c r="I6" s="304"/>
      <c r="J6" s="304"/>
      <c r="K6" s="304"/>
      <c r="L6" s="304"/>
      <c r="M6" s="304"/>
      <c r="N6" s="304"/>
      <c r="O6" s="304"/>
      <c r="P6" s="304"/>
      <c r="U6" s="298"/>
      <c r="V6" s="298"/>
      <c r="X6" s="298"/>
      <c r="Y6"/>
      <c r="Z6"/>
    </row>
    <row r="7" spans="1:26" ht="98.25" customHeight="1">
      <c r="A7" s="304"/>
      <c r="B7" s="304"/>
      <c r="C7" s="304"/>
      <c r="D7" s="304"/>
      <c r="E7" s="304"/>
      <c r="F7" s="304"/>
      <c r="G7" s="304"/>
      <c r="H7" s="304"/>
      <c r="I7" s="304"/>
      <c r="J7" s="304"/>
      <c r="K7" s="304"/>
      <c r="L7" s="304"/>
      <c r="M7" s="304"/>
      <c r="N7" s="304"/>
      <c r="O7" s="304"/>
      <c r="P7" s="304"/>
      <c r="U7" s="298"/>
      <c r="V7" s="298"/>
      <c r="X7" s="298"/>
      <c r="Y7"/>
      <c r="Z7"/>
    </row>
    <row r="8" spans="1:256" s="300" customFormat="1" ht="49.5" customHeight="1">
      <c r="A8" s="305" t="s">
        <v>3</v>
      </c>
      <c r="B8" s="305"/>
      <c r="C8" s="305"/>
      <c r="D8" s="305"/>
      <c r="E8" s="305"/>
      <c r="F8" s="305"/>
      <c r="G8" s="305"/>
      <c r="H8" s="305"/>
      <c r="I8" s="305"/>
      <c r="J8" s="305"/>
      <c r="K8" s="305"/>
      <c r="L8" s="305"/>
      <c r="M8" s="305"/>
      <c r="N8" s="305"/>
      <c r="O8" s="305"/>
      <c r="P8" s="305"/>
      <c r="Q8" s="171" t="s">
        <v>4</v>
      </c>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c r="IH8" s="171"/>
      <c r="II8" s="171"/>
      <c r="IJ8" s="171"/>
      <c r="IK8" s="171"/>
      <c r="IL8" s="171"/>
      <c r="IM8" s="171"/>
      <c r="IN8" s="171"/>
      <c r="IO8" s="171"/>
      <c r="IP8" s="171"/>
      <c r="IQ8" s="171"/>
      <c r="IR8" s="171"/>
      <c r="IS8" s="171"/>
      <c r="IT8" s="171"/>
      <c r="IU8" s="171"/>
      <c r="IV8" s="171"/>
    </row>
    <row r="9" spans="1:16" s="171" customFormat="1" ht="49.5" customHeight="1">
      <c r="A9" s="305" t="s">
        <v>5</v>
      </c>
      <c r="B9" s="305"/>
      <c r="C9" s="305"/>
      <c r="D9" s="305"/>
      <c r="E9" s="305"/>
      <c r="F9" s="305"/>
      <c r="G9" s="305"/>
      <c r="H9" s="305"/>
      <c r="I9" s="305"/>
      <c r="J9" s="305"/>
      <c r="K9" s="305"/>
      <c r="L9" s="305"/>
      <c r="M9" s="305"/>
      <c r="N9" s="305"/>
      <c r="O9" s="305"/>
      <c r="P9" s="305"/>
    </row>
    <row r="10" spans="1:26" ht="64.5" customHeight="1">
      <c r="A10" s="298"/>
      <c r="B10" s="298"/>
      <c r="D10" s="298"/>
      <c r="E10" s="298"/>
      <c r="H10" s="298"/>
      <c r="N10" s="298"/>
      <c r="O10" s="298"/>
      <c r="U10" s="298"/>
      <c r="V10" s="298"/>
      <c r="X10" s="298"/>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298"/>
    </row>
    <row r="14" ht="11.25">
      <c r="M14" s="298"/>
    </row>
    <row r="15" ht="11.25">
      <c r="B15" s="301" t="s">
        <v>6</v>
      </c>
    </row>
  </sheetData>
  <sheetProtection formatCells="0" formatColumns="0" formatRows="0"/>
  <mergeCells count="34">
    <mergeCell ref="A4:P4"/>
    <mergeCell ref="A5:P5"/>
    <mergeCell ref="A8:P8"/>
    <mergeCell ref="Q8:AF8"/>
    <mergeCell ref="AG8:AV8"/>
    <mergeCell ref="AW8:BL8"/>
    <mergeCell ref="BM8:CB8"/>
    <mergeCell ref="CC8:CR8"/>
    <mergeCell ref="CS8:DH8"/>
    <mergeCell ref="DI8:DX8"/>
    <mergeCell ref="DY8:EN8"/>
    <mergeCell ref="EO8:FD8"/>
    <mergeCell ref="FE8:FT8"/>
    <mergeCell ref="FU8:GJ8"/>
    <mergeCell ref="GK8:GZ8"/>
    <mergeCell ref="HA8:HP8"/>
    <mergeCell ref="HQ8:IF8"/>
    <mergeCell ref="IG8:IV8"/>
    <mergeCell ref="A9:P9"/>
    <mergeCell ref="Q9:AF9"/>
    <mergeCell ref="AG9:AV9"/>
    <mergeCell ref="AW9:BL9"/>
    <mergeCell ref="BM9:CB9"/>
    <mergeCell ref="CC9:CR9"/>
    <mergeCell ref="CS9:DH9"/>
    <mergeCell ref="DI9:DX9"/>
    <mergeCell ref="DY9:EN9"/>
    <mergeCell ref="EO9:FD9"/>
    <mergeCell ref="FE9:FT9"/>
    <mergeCell ref="FU9:GJ9"/>
    <mergeCell ref="GK9:GZ9"/>
    <mergeCell ref="HA9:HP9"/>
    <mergeCell ref="HQ9:IF9"/>
    <mergeCell ref="IG9:IV9"/>
  </mergeCells>
  <printOptions horizontalCentered="1"/>
  <pageMargins left="0.6298611111111111" right="0.6298611111111111" top="0.7868055555555555" bottom="0.7868055555555555" header="0.39305555555555555" footer="0.3930555555555555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32"/>
  <sheetViews>
    <sheetView showGridLines="0" workbookViewId="0" topLeftCell="A1">
      <selection activeCell="B26" sqref="B26"/>
    </sheetView>
  </sheetViews>
  <sheetFormatPr defaultColWidth="9.33203125" defaultRowHeight="11.25"/>
  <cols>
    <col min="1" max="1" width="72.5" style="295" customWidth="1"/>
    <col min="2" max="16384" width="9.33203125" style="295" customWidth="1"/>
  </cols>
  <sheetData>
    <row r="1" ht="22.5" customHeight="1">
      <c r="A1" s="296" t="s">
        <v>7</v>
      </c>
    </row>
    <row r="2" ht="18" customHeight="1">
      <c r="A2" s="294" t="s">
        <v>8</v>
      </c>
    </row>
    <row r="3" ht="18" customHeight="1">
      <c r="A3" s="294" t="s">
        <v>9</v>
      </c>
    </row>
    <row r="4" ht="18" customHeight="1">
      <c r="A4" s="294" t="s">
        <v>10</v>
      </c>
    </row>
    <row r="5" ht="18" customHeight="1">
      <c r="A5" s="294" t="s">
        <v>11</v>
      </c>
    </row>
    <row r="6" ht="18" customHeight="1">
      <c r="A6" s="294" t="s">
        <v>12</v>
      </c>
    </row>
    <row r="7" ht="18" customHeight="1">
      <c r="A7" s="294" t="s">
        <v>13</v>
      </c>
    </row>
    <row r="8" ht="18" customHeight="1">
      <c r="A8" s="294" t="s">
        <v>14</v>
      </c>
    </row>
    <row r="9" ht="18" customHeight="1">
      <c r="A9" s="294" t="s">
        <v>15</v>
      </c>
    </row>
    <row r="10" ht="18" customHeight="1">
      <c r="A10" s="294" t="s">
        <v>16</v>
      </c>
    </row>
    <row r="11" ht="18" customHeight="1">
      <c r="A11" s="294" t="s">
        <v>17</v>
      </c>
    </row>
    <row r="12" ht="18" customHeight="1">
      <c r="A12" s="294" t="s">
        <v>18</v>
      </c>
    </row>
    <row r="13" ht="18" customHeight="1">
      <c r="A13" s="294" t="s">
        <v>19</v>
      </c>
    </row>
    <row r="14" ht="18" customHeight="1">
      <c r="A14" s="294" t="s">
        <v>20</v>
      </c>
    </row>
    <row r="15" ht="18" customHeight="1">
      <c r="A15" s="294" t="s">
        <v>21</v>
      </c>
    </row>
    <row r="16" ht="18" customHeight="1">
      <c r="A16" s="294" t="s">
        <v>22</v>
      </c>
    </row>
    <row r="17" ht="18" customHeight="1">
      <c r="A17" s="294" t="s">
        <v>23</v>
      </c>
    </row>
    <row r="18" ht="18" customHeight="1">
      <c r="A18" s="294" t="s">
        <v>24</v>
      </c>
    </row>
    <row r="19" s="294" customFormat="1" ht="18" customHeight="1">
      <c r="A19" s="294" t="s">
        <v>25</v>
      </c>
    </row>
    <row r="20" ht="18" customHeight="1">
      <c r="A20" s="294" t="s">
        <v>26</v>
      </c>
    </row>
    <row r="21" ht="18" customHeight="1">
      <c r="A21" s="294" t="s">
        <v>27</v>
      </c>
    </row>
    <row r="22" ht="18" customHeight="1">
      <c r="A22" s="294" t="s">
        <v>28</v>
      </c>
    </row>
    <row r="23" ht="18" customHeight="1">
      <c r="A23" s="294" t="s">
        <v>29</v>
      </c>
    </row>
    <row r="24" ht="18" customHeight="1">
      <c r="A24" s="294" t="s">
        <v>30</v>
      </c>
    </row>
    <row r="25" ht="18" customHeight="1">
      <c r="A25" s="294" t="s">
        <v>31</v>
      </c>
    </row>
    <row r="26" ht="18" customHeight="1">
      <c r="A26" s="297" t="s">
        <v>32</v>
      </c>
    </row>
    <row r="27" ht="18" customHeight="1">
      <c r="A27" s="294"/>
    </row>
    <row r="28" ht="18" customHeight="1">
      <c r="A28" s="294"/>
    </row>
    <row r="29" ht="18" customHeight="1">
      <c r="A29" s="294"/>
    </row>
    <row r="30" ht="18" customHeight="1">
      <c r="A30" s="294"/>
    </row>
    <row r="31" ht="18" customHeight="1">
      <c r="A31" s="294"/>
    </row>
    <row r="32" ht="18" customHeight="1">
      <c r="A32" s="294"/>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1666666666667" right="0.3541666666666667" top="0.39305555555555555" bottom="0.39305555555555555" header="0.5111111111111111"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70"/>
  <sheetViews>
    <sheetView workbookViewId="0" topLeftCell="A1">
      <selection activeCell="H29" sqref="H29"/>
    </sheetView>
  </sheetViews>
  <sheetFormatPr defaultColWidth="12" defaultRowHeight="11.25"/>
  <cols>
    <col min="1" max="1" width="52.66015625" style="277" customWidth="1"/>
    <col min="2" max="2" width="21.5" style="277" customWidth="1"/>
    <col min="3" max="3" width="45.83203125" style="277" bestFit="1" customWidth="1"/>
    <col min="4" max="4" width="22.16015625" style="277" customWidth="1"/>
    <col min="5" max="16384" width="12" style="277" customWidth="1"/>
  </cols>
  <sheetData>
    <row r="1" spans="1:22" ht="27">
      <c r="A1" s="278" t="s">
        <v>33</v>
      </c>
      <c r="B1" s="278"/>
      <c r="C1" s="278"/>
      <c r="D1" s="278"/>
      <c r="E1" s="279"/>
      <c r="F1" s="279"/>
      <c r="G1" s="279"/>
      <c r="H1" s="279"/>
      <c r="I1" s="279"/>
      <c r="J1" s="279"/>
      <c r="K1" s="279"/>
      <c r="L1" s="279"/>
      <c r="M1" s="279"/>
      <c r="N1" s="279"/>
      <c r="O1" s="279"/>
      <c r="P1" s="279"/>
      <c r="Q1" s="279"/>
      <c r="R1" s="279"/>
      <c r="S1" s="279"/>
      <c r="T1" s="279"/>
      <c r="U1" s="279"/>
      <c r="V1" s="279"/>
    </row>
    <row r="2" spans="1:22" ht="13.5">
      <c r="A2" s="280"/>
      <c r="B2" s="280"/>
      <c r="C2" s="280"/>
      <c r="D2" s="281" t="s">
        <v>34</v>
      </c>
      <c r="E2" s="282"/>
      <c r="F2" s="282"/>
      <c r="G2" s="282"/>
      <c r="H2" s="282"/>
      <c r="I2" s="282"/>
      <c r="J2" s="282"/>
      <c r="K2" s="282"/>
      <c r="L2" s="282"/>
      <c r="M2" s="282"/>
      <c r="N2" s="282"/>
      <c r="O2" s="282"/>
      <c r="P2" s="282"/>
      <c r="Q2" s="282"/>
      <c r="R2" s="282"/>
      <c r="S2" s="282"/>
      <c r="T2" s="282"/>
      <c r="U2" s="282"/>
      <c r="V2" s="282"/>
    </row>
    <row r="3" spans="1:22" ht="17.25" customHeight="1">
      <c r="A3" s="240" t="s">
        <v>35</v>
      </c>
      <c r="B3" s="283"/>
      <c r="C3" s="284"/>
      <c r="D3" s="281" t="s">
        <v>36</v>
      </c>
      <c r="E3" s="285"/>
      <c r="F3" s="285"/>
      <c r="G3" s="285"/>
      <c r="H3" s="285"/>
      <c r="I3" s="285"/>
      <c r="J3" s="285"/>
      <c r="K3" s="285"/>
      <c r="L3" s="285"/>
      <c r="M3" s="285"/>
      <c r="N3" s="285"/>
      <c r="O3" s="285"/>
      <c r="P3" s="285"/>
      <c r="Q3" s="285"/>
      <c r="R3" s="285"/>
      <c r="S3" s="285"/>
      <c r="T3" s="285"/>
      <c r="U3" s="285"/>
      <c r="V3" s="285"/>
    </row>
    <row r="4" spans="1:22" ht="18" customHeight="1">
      <c r="A4" s="286" t="s">
        <v>37</v>
      </c>
      <c r="B4" s="286"/>
      <c r="C4" s="286" t="s">
        <v>38</v>
      </c>
      <c r="D4" s="286"/>
      <c r="E4" s="282"/>
      <c r="F4" s="282"/>
      <c r="G4" s="282"/>
      <c r="H4" s="282"/>
      <c r="I4" s="282"/>
      <c r="J4" s="282"/>
      <c r="K4" s="282"/>
      <c r="L4" s="282"/>
      <c r="M4" s="282"/>
      <c r="N4" s="282"/>
      <c r="O4" s="282"/>
      <c r="P4" s="282"/>
      <c r="Q4" s="282"/>
      <c r="R4" s="282"/>
      <c r="S4" s="282"/>
      <c r="T4" s="282"/>
      <c r="U4" s="282"/>
      <c r="V4" s="282"/>
    </row>
    <row r="5" spans="1:22" ht="18" customHeight="1">
      <c r="A5" s="287" t="s">
        <v>39</v>
      </c>
      <c r="B5" s="288" t="s">
        <v>40</v>
      </c>
      <c r="C5" s="287" t="s">
        <v>39</v>
      </c>
      <c r="D5" s="289" t="s">
        <v>40</v>
      </c>
      <c r="E5" s="282"/>
      <c r="F5" s="282"/>
      <c r="G5" s="282"/>
      <c r="H5" s="282"/>
      <c r="I5" s="282"/>
      <c r="J5" s="282"/>
      <c r="K5" s="282"/>
      <c r="L5" s="282"/>
      <c r="M5" s="282"/>
      <c r="N5" s="282"/>
      <c r="O5" s="282"/>
      <c r="P5" s="282"/>
      <c r="Q5" s="282"/>
      <c r="R5" s="282"/>
      <c r="S5" s="282"/>
      <c r="T5" s="282"/>
      <c r="U5" s="282"/>
      <c r="V5" s="282"/>
    </row>
    <row r="6" spans="1:22" ht="18" customHeight="1">
      <c r="A6" s="182" t="s">
        <v>41</v>
      </c>
      <c r="B6" s="78">
        <v>12250</v>
      </c>
      <c r="C6" s="290" t="s">
        <v>42</v>
      </c>
      <c r="D6" s="86">
        <f>D7+D18+D20+D38+D47+D50+D54+D62+D64+D68+D69+D60</f>
        <v>12250</v>
      </c>
      <c r="E6" s="282"/>
      <c r="F6" s="282"/>
      <c r="G6" s="282"/>
      <c r="H6" s="282"/>
      <c r="I6" s="282"/>
      <c r="J6" s="282"/>
      <c r="K6" s="282"/>
      <c r="L6" s="282"/>
      <c r="M6" s="282"/>
      <c r="N6" s="282"/>
      <c r="O6" s="282"/>
      <c r="P6" s="282"/>
      <c r="Q6" s="282"/>
      <c r="R6" s="282"/>
      <c r="S6" s="282"/>
      <c r="T6" s="282"/>
      <c r="U6" s="282"/>
      <c r="V6" s="282"/>
    </row>
    <row r="7" spans="1:22" ht="18" customHeight="1">
      <c r="A7" s="182" t="s">
        <v>43</v>
      </c>
      <c r="B7" s="291"/>
      <c r="C7" s="182" t="s">
        <v>44</v>
      </c>
      <c r="D7" s="86">
        <f>D8+D13</f>
        <v>4957.65</v>
      </c>
      <c r="E7" s="282"/>
      <c r="F7" s="282"/>
      <c r="G7" s="282"/>
      <c r="H7" s="282"/>
      <c r="I7" s="282"/>
      <c r="J7" s="282"/>
      <c r="K7" s="282"/>
      <c r="L7" s="282"/>
      <c r="M7" s="282"/>
      <c r="N7" s="282"/>
      <c r="O7" s="282"/>
      <c r="P7" s="282"/>
      <c r="Q7" s="282"/>
      <c r="R7" s="282"/>
      <c r="S7" s="282"/>
      <c r="T7" s="282"/>
      <c r="U7" s="282"/>
      <c r="V7" s="282"/>
    </row>
    <row r="8" spans="1:22" ht="18" customHeight="1">
      <c r="A8" s="182" t="s">
        <v>45</v>
      </c>
      <c r="B8" s="291"/>
      <c r="C8" s="182" t="s">
        <v>46</v>
      </c>
      <c r="D8" s="78">
        <f>D9+D10+D11+D12</f>
        <v>3880.63</v>
      </c>
      <c r="E8" s="282"/>
      <c r="F8" s="282"/>
      <c r="G8" s="282"/>
      <c r="H8" s="282"/>
      <c r="I8" s="282"/>
      <c r="J8" s="282"/>
      <c r="K8" s="282"/>
      <c r="L8" s="282"/>
      <c r="M8" s="282"/>
      <c r="N8" s="282"/>
      <c r="O8" s="282"/>
      <c r="P8" s="282"/>
      <c r="Q8" s="282"/>
      <c r="R8" s="282"/>
      <c r="S8" s="282"/>
      <c r="T8" s="282"/>
      <c r="U8" s="282"/>
      <c r="V8" s="282"/>
    </row>
    <row r="9" spans="1:22" ht="18" customHeight="1">
      <c r="A9" s="182" t="s">
        <v>47</v>
      </c>
      <c r="B9" s="291"/>
      <c r="C9" s="182" t="s">
        <v>48</v>
      </c>
      <c r="D9" s="78">
        <v>601.63</v>
      </c>
      <c r="E9" s="282"/>
      <c r="F9" s="282"/>
      <c r="G9" s="282"/>
      <c r="H9" s="282"/>
      <c r="I9" s="282"/>
      <c r="J9" s="282"/>
      <c r="K9" s="282"/>
      <c r="L9" s="282"/>
      <c r="M9" s="282"/>
      <c r="N9" s="282"/>
      <c r="O9" s="282"/>
      <c r="P9" s="282"/>
      <c r="Q9" s="282"/>
      <c r="R9" s="282"/>
      <c r="S9" s="282"/>
      <c r="T9" s="282"/>
      <c r="U9" s="282"/>
      <c r="V9" s="282"/>
    </row>
    <row r="10" spans="1:22" ht="18" customHeight="1">
      <c r="A10" s="182" t="s">
        <v>49</v>
      </c>
      <c r="B10" s="291"/>
      <c r="C10" s="182" t="s">
        <v>50</v>
      </c>
      <c r="D10" s="79">
        <v>10</v>
      </c>
      <c r="E10" s="282"/>
      <c r="F10" s="282"/>
      <c r="G10" s="282"/>
      <c r="H10" s="282"/>
      <c r="I10" s="282"/>
      <c r="J10" s="282"/>
      <c r="K10" s="282"/>
      <c r="L10" s="282"/>
      <c r="M10" s="282"/>
      <c r="N10" s="282"/>
      <c r="O10" s="282"/>
      <c r="P10" s="282"/>
      <c r="Q10" s="282"/>
      <c r="R10" s="282"/>
      <c r="S10" s="282"/>
      <c r="T10" s="282"/>
      <c r="U10" s="282"/>
      <c r="V10" s="282"/>
    </row>
    <row r="11" spans="1:22" ht="18" customHeight="1">
      <c r="A11" s="182" t="s">
        <v>51</v>
      </c>
      <c r="B11" s="291"/>
      <c r="C11" s="182" t="s">
        <v>52</v>
      </c>
      <c r="D11" s="78">
        <v>100</v>
      </c>
      <c r="E11" s="282"/>
      <c r="F11" s="282"/>
      <c r="G11" s="282"/>
      <c r="H11" s="282"/>
      <c r="I11" s="282"/>
      <c r="J11" s="282"/>
      <c r="K11" s="282"/>
      <c r="L11" s="282"/>
      <c r="M11" s="282"/>
      <c r="N11" s="282"/>
      <c r="O11" s="282"/>
      <c r="P11" s="282"/>
      <c r="Q11" s="282"/>
      <c r="R11" s="282"/>
      <c r="S11" s="282"/>
      <c r="T11" s="282"/>
      <c r="U11" s="282"/>
      <c r="V11" s="282"/>
    </row>
    <row r="12" spans="1:22" ht="18" customHeight="1">
      <c r="A12" s="182"/>
      <c r="B12" s="291"/>
      <c r="C12" s="182" t="s">
        <v>53</v>
      </c>
      <c r="D12" s="78">
        <v>3169</v>
      </c>
      <c r="E12" s="282"/>
      <c r="F12" s="282"/>
      <c r="G12" s="282"/>
      <c r="H12" s="282"/>
      <c r="I12" s="282"/>
      <c r="J12" s="282"/>
      <c r="K12" s="282"/>
      <c r="L12" s="282"/>
      <c r="M12" s="282"/>
      <c r="N12" s="282"/>
      <c r="O12" s="282"/>
      <c r="P12" s="282"/>
      <c r="Q12" s="282"/>
      <c r="R12" s="282"/>
      <c r="S12" s="282"/>
      <c r="T12" s="282"/>
      <c r="U12" s="282"/>
      <c r="V12" s="282"/>
    </row>
    <row r="13" spans="1:22" ht="18" customHeight="1">
      <c r="A13" s="182"/>
      <c r="B13" s="291"/>
      <c r="C13" s="182" t="s">
        <v>54</v>
      </c>
      <c r="D13" s="78">
        <f>D14+D15+D16+D17</f>
        <v>1077.02</v>
      </c>
      <c r="E13" s="282"/>
      <c r="F13" s="282"/>
      <c r="G13" s="282"/>
      <c r="H13" s="282"/>
      <c r="I13" s="282"/>
      <c r="J13" s="282"/>
      <c r="K13" s="282"/>
      <c r="L13" s="282"/>
      <c r="M13" s="282"/>
      <c r="N13" s="282"/>
      <c r="O13" s="282"/>
      <c r="P13" s="282"/>
      <c r="Q13" s="282"/>
      <c r="R13" s="282"/>
      <c r="S13" s="282"/>
      <c r="T13" s="282"/>
      <c r="U13" s="282"/>
      <c r="V13" s="282"/>
    </row>
    <row r="14" spans="1:22" ht="18" customHeight="1">
      <c r="A14" s="182"/>
      <c r="B14" s="291"/>
      <c r="C14" s="182" t="s">
        <v>55</v>
      </c>
      <c r="D14" s="78">
        <v>266.32</v>
      </c>
      <c r="E14" s="282"/>
      <c r="F14" s="282"/>
      <c r="G14" s="282"/>
      <c r="H14" s="282"/>
      <c r="I14" s="282"/>
      <c r="J14" s="282"/>
      <c r="K14" s="282"/>
      <c r="L14" s="282"/>
      <c r="M14" s="282"/>
      <c r="N14" s="282"/>
      <c r="O14" s="282"/>
      <c r="P14" s="282"/>
      <c r="Q14" s="282"/>
      <c r="R14" s="282"/>
      <c r="S14" s="282"/>
      <c r="T14" s="282"/>
      <c r="U14" s="282"/>
      <c r="V14" s="282"/>
    </row>
    <row r="15" spans="1:22" ht="18" customHeight="1">
      <c r="A15" s="182"/>
      <c r="B15" s="291"/>
      <c r="C15" s="182" t="s">
        <v>56</v>
      </c>
      <c r="D15" s="78">
        <v>461.64</v>
      </c>
      <c r="E15" s="282"/>
      <c r="F15" s="282"/>
      <c r="G15" s="282"/>
      <c r="H15" s="282"/>
      <c r="I15" s="282"/>
      <c r="J15" s="282"/>
      <c r="K15" s="282"/>
      <c r="L15" s="282"/>
      <c r="M15" s="282"/>
      <c r="N15" s="282"/>
      <c r="O15" s="282"/>
      <c r="P15" s="282"/>
      <c r="Q15" s="282"/>
      <c r="R15" s="282"/>
      <c r="S15" s="282"/>
      <c r="T15" s="282"/>
      <c r="U15" s="282"/>
      <c r="V15" s="282"/>
    </row>
    <row r="16" spans="1:22" ht="18" customHeight="1">
      <c r="A16" s="182"/>
      <c r="B16" s="291"/>
      <c r="C16" s="182" t="s">
        <v>57</v>
      </c>
      <c r="D16" s="78"/>
      <c r="E16" s="282"/>
      <c r="F16" s="282"/>
      <c r="G16" s="282"/>
      <c r="H16" s="282"/>
      <c r="I16" s="282"/>
      <c r="J16" s="282"/>
      <c r="K16" s="282"/>
      <c r="L16" s="282"/>
      <c r="M16" s="282"/>
      <c r="N16" s="282"/>
      <c r="O16" s="282"/>
      <c r="P16" s="282"/>
      <c r="Q16" s="282"/>
      <c r="R16" s="282"/>
      <c r="S16" s="282"/>
      <c r="T16" s="282"/>
      <c r="U16" s="282"/>
      <c r="V16" s="282"/>
    </row>
    <row r="17" spans="1:22" ht="18" customHeight="1">
      <c r="A17" s="182"/>
      <c r="B17" s="291"/>
      <c r="C17" s="182" t="s">
        <v>58</v>
      </c>
      <c r="D17" s="78">
        <v>349.06</v>
      </c>
      <c r="E17" s="282"/>
      <c r="F17" s="282"/>
      <c r="G17" s="282"/>
      <c r="H17" s="282"/>
      <c r="I17" s="282"/>
      <c r="J17" s="282"/>
      <c r="K17" s="282"/>
      <c r="L17" s="282"/>
      <c r="M17" s="282"/>
      <c r="N17" s="282"/>
      <c r="O17" s="282"/>
      <c r="P17" s="282"/>
      <c r="Q17" s="282"/>
      <c r="R17" s="282"/>
      <c r="S17" s="282"/>
      <c r="T17" s="282"/>
      <c r="U17" s="282"/>
      <c r="V17" s="282"/>
    </row>
    <row r="18" spans="1:22" ht="18" customHeight="1">
      <c r="A18" s="182"/>
      <c r="B18" s="291"/>
      <c r="C18" s="182" t="s">
        <v>59</v>
      </c>
      <c r="D18" s="78">
        <f>D19</f>
        <v>495.05</v>
      </c>
      <c r="E18" s="282"/>
      <c r="F18" s="282"/>
      <c r="G18" s="282"/>
      <c r="H18" s="282"/>
      <c r="I18" s="282"/>
      <c r="J18" s="282"/>
      <c r="K18" s="282"/>
      <c r="L18" s="282"/>
      <c r="M18" s="282"/>
      <c r="N18" s="282"/>
      <c r="O18" s="282"/>
      <c r="P18" s="282"/>
      <c r="Q18" s="282"/>
      <c r="R18" s="282"/>
      <c r="S18" s="282"/>
      <c r="T18" s="282"/>
      <c r="U18" s="282"/>
      <c r="V18" s="282"/>
    </row>
    <row r="19" spans="1:22" ht="18" customHeight="1">
      <c r="A19" s="182"/>
      <c r="B19" s="291"/>
      <c r="C19" s="182" t="s">
        <v>60</v>
      </c>
      <c r="D19" s="78">
        <v>495.05</v>
      </c>
      <c r="E19" s="282"/>
      <c r="F19" s="282"/>
      <c r="G19" s="282"/>
      <c r="H19" s="282"/>
      <c r="I19" s="282"/>
      <c r="J19" s="282"/>
      <c r="K19" s="282"/>
      <c r="L19" s="282"/>
      <c r="M19" s="282"/>
      <c r="N19" s="282"/>
      <c r="O19" s="282"/>
      <c r="P19" s="282"/>
      <c r="Q19" s="282"/>
      <c r="R19" s="282"/>
      <c r="S19" s="282"/>
      <c r="T19" s="282"/>
      <c r="U19" s="282"/>
      <c r="V19" s="282"/>
    </row>
    <row r="20" spans="1:22" ht="18" customHeight="1">
      <c r="A20" s="182"/>
      <c r="B20" s="291"/>
      <c r="C20" s="182" t="s">
        <v>61</v>
      </c>
      <c r="D20" s="78">
        <f>D21+D24+D28+D29+D30+D31+D32+D35+D37</f>
        <v>1564.51</v>
      </c>
      <c r="E20" s="282"/>
      <c r="F20" s="282"/>
      <c r="G20" s="282"/>
      <c r="H20" s="282"/>
      <c r="I20" s="282"/>
      <c r="J20" s="282"/>
      <c r="K20" s="282"/>
      <c r="L20" s="282"/>
      <c r="M20" s="282"/>
      <c r="N20" s="282"/>
      <c r="O20" s="282"/>
      <c r="P20" s="282"/>
      <c r="Q20" s="282"/>
      <c r="R20" s="282"/>
      <c r="S20" s="282"/>
      <c r="T20" s="282"/>
      <c r="U20" s="282"/>
      <c r="V20" s="282"/>
    </row>
    <row r="21" spans="1:22" ht="18" customHeight="1">
      <c r="A21" s="162"/>
      <c r="B21" s="86"/>
      <c r="C21" s="182" t="s">
        <v>62</v>
      </c>
      <c r="D21" s="87">
        <f>D22+D23</f>
        <v>81.1</v>
      </c>
      <c r="E21" s="282"/>
      <c r="F21" s="282"/>
      <c r="G21" s="282"/>
      <c r="H21" s="282"/>
      <c r="I21" s="282"/>
      <c r="J21" s="282"/>
      <c r="K21" s="282"/>
      <c r="L21" s="282"/>
      <c r="M21" s="282"/>
      <c r="N21" s="282"/>
      <c r="O21" s="282"/>
      <c r="P21" s="282"/>
      <c r="Q21" s="282"/>
      <c r="R21" s="282"/>
      <c r="S21" s="282"/>
      <c r="T21" s="282"/>
      <c r="U21" s="282"/>
      <c r="V21" s="282"/>
    </row>
    <row r="22" spans="1:22" ht="18" customHeight="1">
      <c r="A22" s="162"/>
      <c r="B22" s="86"/>
      <c r="C22" s="182" t="s">
        <v>63</v>
      </c>
      <c r="D22" s="86">
        <v>76.1</v>
      </c>
      <c r="E22" s="282"/>
      <c r="F22" s="282"/>
      <c r="G22" s="282"/>
      <c r="H22" s="282"/>
      <c r="I22" s="282"/>
      <c r="J22" s="282"/>
      <c r="K22" s="282"/>
      <c r="L22" s="282"/>
      <c r="M22" s="282"/>
      <c r="N22" s="282"/>
      <c r="O22" s="282"/>
      <c r="P22" s="282"/>
      <c r="Q22" s="282"/>
      <c r="R22" s="282"/>
      <c r="S22" s="282"/>
      <c r="T22" s="282"/>
      <c r="U22" s="282"/>
      <c r="V22" s="282"/>
    </row>
    <row r="23" spans="1:22" ht="18" customHeight="1">
      <c r="A23" s="162"/>
      <c r="B23" s="86"/>
      <c r="C23" s="182" t="s">
        <v>64</v>
      </c>
      <c r="D23" s="86">
        <v>5</v>
      </c>
      <c r="E23" s="282"/>
      <c r="F23" s="282"/>
      <c r="G23" s="282"/>
      <c r="H23" s="282"/>
      <c r="I23" s="282"/>
      <c r="J23" s="282"/>
      <c r="K23" s="282"/>
      <c r="L23" s="282"/>
      <c r="M23" s="282"/>
      <c r="N23" s="282"/>
      <c r="O23" s="282"/>
      <c r="P23" s="282"/>
      <c r="Q23" s="282"/>
      <c r="R23" s="282"/>
      <c r="S23" s="282"/>
      <c r="T23" s="282"/>
      <c r="U23" s="282"/>
      <c r="V23" s="282"/>
    </row>
    <row r="24" spans="1:22" ht="18" customHeight="1">
      <c r="A24" s="162"/>
      <c r="B24" s="86"/>
      <c r="C24" s="182" t="s">
        <v>65</v>
      </c>
      <c r="D24" s="86">
        <f>D25+D27</f>
        <v>525.88</v>
      </c>
      <c r="E24" s="282"/>
      <c r="F24" s="282"/>
      <c r="G24" s="282"/>
      <c r="H24" s="282"/>
      <c r="I24" s="282"/>
      <c r="J24" s="282"/>
      <c r="K24" s="282"/>
      <c r="L24" s="282"/>
      <c r="M24" s="282"/>
      <c r="N24" s="282"/>
      <c r="O24" s="282"/>
      <c r="P24" s="282"/>
      <c r="Q24" s="282"/>
      <c r="R24" s="282"/>
      <c r="S24" s="282"/>
      <c r="T24" s="282"/>
      <c r="U24" s="282"/>
      <c r="V24" s="282"/>
    </row>
    <row r="25" spans="1:22" ht="18" customHeight="1">
      <c r="A25" s="162"/>
      <c r="B25" s="86"/>
      <c r="C25" s="182" t="s">
        <v>66</v>
      </c>
      <c r="D25" s="87">
        <v>456.78</v>
      </c>
      <c r="E25" s="282"/>
      <c r="F25" s="282"/>
      <c r="G25" s="282"/>
      <c r="H25" s="282"/>
      <c r="I25" s="282"/>
      <c r="J25" s="282"/>
      <c r="K25" s="282"/>
      <c r="L25" s="282"/>
      <c r="M25" s="282"/>
      <c r="N25" s="282"/>
      <c r="O25" s="282"/>
      <c r="P25" s="282"/>
      <c r="Q25" s="282"/>
      <c r="R25" s="282"/>
      <c r="S25" s="282"/>
      <c r="T25" s="282"/>
      <c r="U25" s="282"/>
      <c r="V25" s="282"/>
    </row>
    <row r="26" spans="1:22" ht="18" customHeight="1">
      <c r="A26" s="162"/>
      <c r="B26" s="86"/>
      <c r="C26" s="182" t="s">
        <v>67</v>
      </c>
      <c r="D26" s="86">
        <v>0</v>
      </c>
      <c r="E26" s="282"/>
      <c r="F26" s="282"/>
      <c r="G26" s="282"/>
      <c r="H26" s="282"/>
      <c r="I26" s="282"/>
      <c r="J26" s="282"/>
      <c r="K26" s="282"/>
      <c r="L26" s="282"/>
      <c r="M26" s="282"/>
      <c r="N26" s="282"/>
      <c r="O26" s="282"/>
      <c r="P26" s="282"/>
      <c r="Q26" s="282"/>
      <c r="R26" s="282"/>
      <c r="S26" s="282"/>
      <c r="T26" s="282"/>
      <c r="U26" s="282"/>
      <c r="V26" s="282"/>
    </row>
    <row r="27" spans="1:22" ht="18" customHeight="1">
      <c r="A27" s="162"/>
      <c r="B27" s="86"/>
      <c r="C27" s="182" t="s">
        <v>68</v>
      </c>
      <c r="D27" s="87">
        <v>69.1</v>
      </c>
      <c r="E27" s="282"/>
      <c r="F27" s="282"/>
      <c r="G27" s="282"/>
      <c r="H27" s="282"/>
      <c r="I27" s="282"/>
      <c r="J27" s="282"/>
      <c r="K27" s="282"/>
      <c r="L27" s="282"/>
      <c r="M27" s="282"/>
      <c r="N27" s="282"/>
      <c r="O27" s="282"/>
      <c r="P27" s="282"/>
      <c r="Q27" s="282"/>
      <c r="R27" s="282"/>
      <c r="S27" s="282"/>
      <c r="T27" s="282"/>
      <c r="U27" s="282"/>
      <c r="V27" s="282"/>
    </row>
    <row r="28" spans="1:22" ht="18" customHeight="1">
      <c r="A28" s="162"/>
      <c r="B28" s="86"/>
      <c r="C28" s="182" t="s">
        <v>69</v>
      </c>
      <c r="D28" s="86">
        <v>10</v>
      </c>
      <c r="E28" s="282"/>
      <c r="F28" s="282"/>
      <c r="G28" s="282"/>
      <c r="H28" s="282"/>
      <c r="I28" s="282"/>
      <c r="J28" s="282"/>
      <c r="K28" s="282"/>
      <c r="L28" s="282"/>
      <c r="M28" s="282"/>
      <c r="N28" s="282"/>
      <c r="O28" s="282"/>
      <c r="P28" s="282"/>
      <c r="Q28" s="282"/>
      <c r="R28" s="282"/>
      <c r="S28" s="282"/>
      <c r="T28" s="282"/>
      <c r="U28" s="282"/>
      <c r="V28" s="282"/>
    </row>
    <row r="29" spans="1:22" ht="18" customHeight="1">
      <c r="A29" s="162"/>
      <c r="B29" s="86"/>
      <c r="C29" s="182" t="s">
        <v>70</v>
      </c>
      <c r="D29" s="86">
        <v>52.98</v>
      </c>
      <c r="E29" s="282"/>
      <c r="F29" s="282"/>
      <c r="G29" s="282"/>
      <c r="H29" s="282"/>
      <c r="I29" s="282"/>
      <c r="J29" s="282"/>
      <c r="K29" s="282"/>
      <c r="L29" s="282"/>
      <c r="M29" s="282"/>
      <c r="N29" s="282"/>
      <c r="O29" s="282"/>
      <c r="P29" s="282"/>
      <c r="Q29" s="282"/>
      <c r="R29" s="282"/>
      <c r="S29" s="282"/>
      <c r="T29" s="282"/>
      <c r="U29" s="282"/>
      <c r="V29" s="282"/>
    </row>
    <row r="30" spans="1:22" ht="18" customHeight="1">
      <c r="A30" s="162"/>
      <c r="B30" s="86"/>
      <c r="C30" s="182" t="s">
        <v>71</v>
      </c>
      <c r="D30" s="86">
        <v>10</v>
      </c>
      <c r="E30" s="282"/>
      <c r="F30" s="282"/>
      <c r="G30" s="282"/>
      <c r="H30" s="282"/>
      <c r="I30" s="282"/>
      <c r="J30" s="282"/>
      <c r="K30" s="282"/>
      <c r="L30" s="282"/>
      <c r="M30" s="282"/>
      <c r="N30" s="282"/>
      <c r="O30" s="282"/>
      <c r="P30" s="282"/>
      <c r="Q30" s="282"/>
      <c r="R30" s="282"/>
      <c r="S30" s="282"/>
      <c r="T30" s="282"/>
      <c r="U30" s="282"/>
      <c r="V30" s="282"/>
    </row>
    <row r="31" spans="1:22" ht="18" customHeight="1">
      <c r="A31" s="162"/>
      <c r="B31" s="86"/>
      <c r="C31" s="182" t="s">
        <v>72</v>
      </c>
      <c r="D31" s="86">
        <v>18.85</v>
      </c>
      <c r="E31" s="282"/>
      <c r="F31" s="282"/>
      <c r="G31" s="282"/>
      <c r="H31" s="282"/>
      <c r="I31" s="282"/>
      <c r="J31" s="282"/>
      <c r="K31" s="282"/>
      <c r="L31" s="282"/>
      <c r="M31" s="282"/>
      <c r="N31" s="282"/>
      <c r="O31" s="282"/>
      <c r="P31" s="282"/>
      <c r="Q31" s="282"/>
      <c r="R31" s="282"/>
      <c r="S31" s="282"/>
      <c r="T31" s="282"/>
      <c r="U31" s="282"/>
      <c r="V31" s="282"/>
    </row>
    <row r="32" spans="1:22" ht="18" customHeight="1">
      <c r="A32" s="162"/>
      <c r="B32" s="86"/>
      <c r="C32" s="182" t="s">
        <v>73</v>
      </c>
      <c r="D32" s="86">
        <f>D33+D34</f>
        <v>113.5</v>
      </c>
      <c r="E32" s="282"/>
      <c r="F32" s="282"/>
      <c r="G32" s="282"/>
      <c r="H32" s="282"/>
      <c r="I32" s="282"/>
      <c r="J32" s="282"/>
      <c r="K32" s="282"/>
      <c r="L32" s="282"/>
      <c r="M32" s="282"/>
      <c r="N32" s="282"/>
      <c r="O32" s="282"/>
      <c r="P32" s="282"/>
      <c r="Q32" s="282"/>
      <c r="R32" s="282"/>
      <c r="S32" s="282"/>
      <c r="T32" s="282"/>
      <c r="U32" s="282"/>
      <c r="V32" s="282"/>
    </row>
    <row r="33" spans="1:22" ht="18" customHeight="1">
      <c r="A33" s="162"/>
      <c r="B33" s="86"/>
      <c r="C33" s="182" t="s">
        <v>74</v>
      </c>
      <c r="D33" s="86">
        <v>21</v>
      </c>
      <c r="E33" s="282"/>
      <c r="F33" s="282"/>
      <c r="G33" s="282"/>
      <c r="H33" s="282"/>
      <c r="I33" s="282"/>
      <c r="J33" s="282"/>
      <c r="K33" s="282"/>
      <c r="L33" s="282"/>
      <c r="M33" s="282"/>
      <c r="N33" s="282"/>
      <c r="O33" s="282"/>
      <c r="P33" s="282"/>
      <c r="Q33" s="282"/>
      <c r="R33" s="282"/>
      <c r="S33" s="282"/>
      <c r="T33" s="282"/>
      <c r="U33" s="282"/>
      <c r="V33" s="282"/>
    </row>
    <row r="34" spans="1:22" ht="18" customHeight="1">
      <c r="A34" s="162"/>
      <c r="B34" s="86"/>
      <c r="C34" s="182" t="s">
        <v>75</v>
      </c>
      <c r="D34" s="86">
        <v>92.5</v>
      </c>
      <c r="E34" s="282"/>
      <c r="F34" s="282"/>
      <c r="G34" s="282"/>
      <c r="H34" s="282"/>
      <c r="I34" s="282"/>
      <c r="J34" s="282"/>
      <c r="K34" s="282"/>
      <c r="L34" s="282"/>
      <c r="M34" s="282"/>
      <c r="N34" s="282"/>
      <c r="O34" s="282"/>
      <c r="P34" s="282"/>
      <c r="Q34" s="282"/>
      <c r="R34" s="282"/>
      <c r="S34" s="282"/>
      <c r="T34" s="282"/>
      <c r="U34" s="282"/>
      <c r="V34" s="282"/>
    </row>
    <row r="35" spans="1:22" ht="18" customHeight="1">
      <c r="A35" s="162"/>
      <c r="B35" s="86"/>
      <c r="C35" s="182" t="s">
        <v>76</v>
      </c>
      <c r="D35" s="86">
        <f>D36</f>
        <v>729.6</v>
      </c>
      <c r="E35" s="282"/>
      <c r="F35" s="282"/>
      <c r="G35" s="282"/>
      <c r="H35" s="282"/>
      <c r="I35" s="282"/>
      <c r="J35" s="282"/>
      <c r="K35" s="282"/>
      <c r="L35" s="282"/>
      <c r="M35" s="282"/>
      <c r="N35" s="282"/>
      <c r="O35" s="282"/>
      <c r="P35" s="282"/>
      <c r="Q35" s="282"/>
      <c r="R35" s="282"/>
      <c r="S35" s="282"/>
      <c r="T35" s="282"/>
      <c r="U35" s="282"/>
      <c r="V35" s="282"/>
    </row>
    <row r="36" spans="1:22" ht="18" customHeight="1">
      <c r="A36" s="162"/>
      <c r="B36" s="86"/>
      <c r="C36" s="182" t="s">
        <v>77</v>
      </c>
      <c r="D36" s="86">
        <v>729.6</v>
      </c>
      <c r="E36" s="282"/>
      <c r="F36" s="282"/>
      <c r="G36" s="282"/>
      <c r="H36" s="282"/>
      <c r="I36" s="282"/>
      <c r="J36" s="282"/>
      <c r="K36" s="282"/>
      <c r="L36" s="282"/>
      <c r="M36" s="282"/>
      <c r="N36" s="282"/>
      <c r="O36" s="282"/>
      <c r="P36" s="282"/>
      <c r="Q36" s="282"/>
      <c r="R36" s="282"/>
      <c r="S36" s="282"/>
      <c r="T36" s="282"/>
      <c r="U36" s="282"/>
      <c r="V36" s="282"/>
    </row>
    <row r="37" spans="1:22" ht="18" customHeight="1">
      <c r="A37" s="162"/>
      <c r="B37" s="86"/>
      <c r="C37" s="182" t="s">
        <v>78</v>
      </c>
      <c r="D37" s="86">
        <v>22.6</v>
      </c>
      <c r="E37" s="282"/>
      <c r="F37" s="282"/>
      <c r="G37" s="282"/>
      <c r="H37" s="282"/>
      <c r="I37" s="282"/>
      <c r="J37" s="282"/>
      <c r="K37" s="282"/>
      <c r="L37" s="282"/>
      <c r="M37" s="282"/>
      <c r="N37" s="282"/>
      <c r="O37" s="282"/>
      <c r="P37" s="282"/>
      <c r="Q37" s="282"/>
      <c r="R37" s="282"/>
      <c r="S37" s="282"/>
      <c r="T37" s="282"/>
      <c r="U37" s="282"/>
      <c r="V37" s="282"/>
    </row>
    <row r="38" spans="1:22" ht="18" customHeight="1">
      <c r="A38" s="162"/>
      <c r="B38" s="86"/>
      <c r="C38" s="182" t="s">
        <v>79</v>
      </c>
      <c r="D38" s="86">
        <f>D39+D43+D45</f>
        <v>120.02000000000001</v>
      </c>
      <c r="E38" s="282"/>
      <c r="F38" s="282"/>
      <c r="G38" s="282"/>
      <c r="H38" s="282"/>
      <c r="I38" s="282"/>
      <c r="J38" s="282"/>
      <c r="K38" s="282"/>
      <c r="L38" s="282"/>
      <c r="M38" s="282"/>
      <c r="N38" s="282"/>
      <c r="O38" s="282"/>
      <c r="P38" s="282"/>
      <c r="Q38" s="282"/>
      <c r="R38" s="282"/>
      <c r="S38" s="282"/>
      <c r="T38" s="282"/>
      <c r="U38" s="282"/>
      <c r="V38" s="282"/>
    </row>
    <row r="39" spans="1:22" ht="18" customHeight="1">
      <c r="A39" s="162"/>
      <c r="B39" s="86"/>
      <c r="C39" s="182" t="s">
        <v>80</v>
      </c>
      <c r="D39" s="86">
        <f>D40+D41</f>
        <v>25.42</v>
      </c>
      <c r="E39" s="282"/>
      <c r="F39" s="282"/>
      <c r="G39" s="282"/>
      <c r="H39" s="282"/>
      <c r="I39" s="282"/>
      <c r="J39" s="282"/>
      <c r="K39" s="282"/>
      <c r="L39" s="282"/>
      <c r="M39" s="282"/>
      <c r="N39" s="282"/>
      <c r="O39" s="282"/>
      <c r="P39" s="282"/>
      <c r="Q39" s="282"/>
      <c r="R39" s="282"/>
      <c r="S39" s="282"/>
      <c r="T39" s="282"/>
      <c r="U39" s="282"/>
      <c r="V39" s="282"/>
    </row>
    <row r="40" spans="1:22" ht="18" customHeight="1">
      <c r="A40" s="162"/>
      <c r="B40" s="86"/>
      <c r="C40" s="182" t="s">
        <v>81</v>
      </c>
      <c r="D40" s="86">
        <v>6.32</v>
      </c>
      <c r="E40" s="282"/>
      <c r="F40" s="282"/>
      <c r="G40" s="282"/>
      <c r="H40" s="282"/>
      <c r="I40" s="282"/>
      <c r="J40" s="282"/>
      <c r="K40" s="282"/>
      <c r="L40" s="282"/>
      <c r="M40" s="282"/>
      <c r="N40" s="282"/>
      <c r="O40" s="282"/>
      <c r="P40" s="282"/>
      <c r="Q40" s="282"/>
      <c r="R40" s="282"/>
      <c r="S40" s="282"/>
      <c r="T40" s="282"/>
      <c r="U40" s="282"/>
      <c r="V40" s="282"/>
    </row>
    <row r="41" spans="1:22" ht="18" customHeight="1">
      <c r="A41" s="162"/>
      <c r="B41" s="86"/>
      <c r="C41" s="182" t="s">
        <v>82</v>
      </c>
      <c r="D41" s="86">
        <v>19.1</v>
      </c>
      <c r="E41" s="282"/>
      <c r="F41" s="282"/>
      <c r="G41" s="282"/>
      <c r="H41" s="282"/>
      <c r="I41" s="282"/>
      <c r="J41" s="282"/>
      <c r="K41" s="282"/>
      <c r="L41" s="282"/>
      <c r="M41" s="282"/>
      <c r="N41" s="282"/>
      <c r="O41" s="282"/>
      <c r="P41" s="282"/>
      <c r="Q41" s="282"/>
      <c r="R41" s="282"/>
      <c r="S41" s="282"/>
      <c r="T41" s="282"/>
      <c r="U41" s="282"/>
      <c r="V41" s="282"/>
    </row>
    <row r="42" spans="1:22" ht="18" customHeight="1">
      <c r="A42" s="162"/>
      <c r="B42" s="86"/>
      <c r="C42" s="182" t="s">
        <v>83</v>
      </c>
      <c r="D42" s="86"/>
      <c r="E42" s="282"/>
      <c r="F42" s="282"/>
      <c r="G42" s="282"/>
      <c r="H42" s="282"/>
      <c r="I42" s="282"/>
      <c r="J42" s="282"/>
      <c r="K42" s="282"/>
      <c r="L42" s="282"/>
      <c r="M42" s="282"/>
      <c r="N42" s="282"/>
      <c r="O42" s="282"/>
      <c r="P42" s="282"/>
      <c r="Q42" s="282"/>
      <c r="R42" s="282"/>
      <c r="S42" s="282"/>
      <c r="T42" s="282"/>
      <c r="U42" s="282"/>
      <c r="V42" s="282"/>
    </row>
    <row r="43" spans="1:22" ht="18" customHeight="1">
      <c r="A43" s="162"/>
      <c r="B43" s="86"/>
      <c r="C43" s="182" t="s">
        <v>84</v>
      </c>
      <c r="D43" s="86">
        <f aca="true" t="shared" si="0" ref="D43:D48">D44</f>
        <v>78</v>
      </c>
      <c r="E43" s="282"/>
      <c r="F43" s="282"/>
      <c r="G43" s="282"/>
      <c r="H43" s="282"/>
      <c r="I43" s="282"/>
      <c r="J43" s="282"/>
      <c r="K43" s="282"/>
      <c r="L43" s="282"/>
      <c r="M43" s="282"/>
      <c r="N43" s="282"/>
      <c r="O43" s="282"/>
      <c r="P43" s="282"/>
      <c r="Q43" s="282"/>
      <c r="R43" s="282"/>
      <c r="S43" s="282"/>
      <c r="T43" s="282"/>
      <c r="U43" s="282"/>
      <c r="V43" s="282"/>
    </row>
    <row r="44" spans="1:22" ht="18" customHeight="1">
      <c r="A44" s="162"/>
      <c r="B44" s="86"/>
      <c r="C44" s="182" t="s">
        <v>85</v>
      </c>
      <c r="D44" s="86">
        <v>78</v>
      </c>
      <c r="E44" s="282"/>
      <c r="F44" s="282"/>
      <c r="G44" s="282"/>
      <c r="H44" s="282"/>
      <c r="I44" s="282"/>
      <c r="J44" s="282"/>
      <c r="K44" s="282"/>
      <c r="L44" s="282"/>
      <c r="M44" s="282"/>
      <c r="N44" s="282"/>
      <c r="O44" s="282"/>
      <c r="P44" s="282"/>
      <c r="Q44" s="282"/>
      <c r="R44" s="282"/>
      <c r="S44" s="282"/>
      <c r="T44" s="282"/>
      <c r="U44" s="282"/>
      <c r="V44" s="282"/>
    </row>
    <row r="45" spans="1:22" ht="18" customHeight="1">
      <c r="A45" s="162"/>
      <c r="B45" s="86"/>
      <c r="C45" s="182" t="s">
        <v>86</v>
      </c>
      <c r="D45" s="86">
        <f t="shared" si="0"/>
        <v>16.6</v>
      </c>
      <c r="E45" s="282"/>
      <c r="F45" s="282"/>
      <c r="G45" s="282"/>
      <c r="H45" s="282"/>
      <c r="I45" s="282"/>
      <c r="J45" s="282"/>
      <c r="K45" s="282"/>
      <c r="L45" s="282"/>
      <c r="M45" s="282"/>
      <c r="N45" s="282"/>
      <c r="O45" s="282"/>
      <c r="P45" s="282"/>
      <c r="Q45" s="282"/>
      <c r="R45" s="282"/>
      <c r="S45" s="282"/>
      <c r="T45" s="282"/>
      <c r="U45" s="282"/>
      <c r="V45" s="282"/>
    </row>
    <row r="46" spans="1:22" ht="18" customHeight="1">
      <c r="A46" s="162"/>
      <c r="B46" s="86"/>
      <c r="C46" s="182" t="s">
        <v>87</v>
      </c>
      <c r="D46" s="86">
        <v>16.6</v>
      </c>
      <c r="E46" s="282"/>
      <c r="F46" s="282"/>
      <c r="G46" s="282"/>
      <c r="H46" s="282"/>
      <c r="I46" s="282"/>
      <c r="J46" s="282"/>
      <c r="K46" s="282"/>
      <c r="L46" s="282"/>
      <c r="M46" s="282"/>
      <c r="N46" s="282"/>
      <c r="O46" s="282"/>
      <c r="P46" s="282"/>
      <c r="Q46" s="282"/>
      <c r="R46" s="282"/>
      <c r="S46" s="282"/>
      <c r="T46" s="282"/>
      <c r="U46" s="282"/>
      <c r="V46" s="282"/>
    </row>
    <row r="47" spans="1:22" ht="18" customHeight="1">
      <c r="A47" s="162"/>
      <c r="B47" s="86"/>
      <c r="C47" s="182" t="s">
        <v>88</v>
      </c>
      <c r="D47" s="86">
        <f t="shared" si="0"/>
        <v>10</v>
      </c>
      <c r="E47" s="282"/>
      <c r="F47" s="282"/>
      <c r="G47" s="282"/>
      <c r="H47" s="282"/>
      <c r="I47" s="282"/>
      <c r="J47" s="282"/>
      <c r="K47" s="282"/>
      <c r="L47" s="282"/>
      <c r="M47" s="282"/>
      <c r="N47" s="282"/>
      <c r="O47" s="282"/>
      <c r="P47" s="282"/>
      <c r="Q47" s="282"/>
      <c r="R47" s="282"/>
      <c r="S47" s="282"/>
      <c r="T47" s="282"/>
      <c r="U47" s="282"/>
      <c r="V47" s="282"/>
    </row>
    <row r="48" spans="1:22" ht="18" customHeight="1">
      <c r="A48" s="162"/>
      <c r="B48" s="86"/>
      <c r="C48" s="182" t="s">
        <v>89</v>
      </c>
      <c r="D48" s="86">
        <f t="shared" si="0"/>
        <v>10</v>
      </c>
      <c r="E48" s="282"/>
      <c r="F48" s="282"/>
      <c r="G48" s="282"/>
      <c r="H48" s="282"/>
      <c r="I48" s="282"/>
      <c r="J48" s="282"/>
      <c r="K48" s="282"/>
      <c r="L48" s="282"/>
      <c r="M48" s="282"/>
      <c r="N48" s="282"/>
      <c r="O48" s="282"/>
      <c r="P48" s="282"/>
      <c r="Q48" s="282"/>
      <c r="R48" s="282"/>
      <c r="S48" s="282"/>
      <c r="T48" s="282"/>
      <c r="U48" s="282"/>
      <c r="V48" s="282"/>
    </row>
    <row r="49" spans="1:22" ht="18" customHeight="1">
      <c r="A49" s="162"/>
      <c r="B49" s="86"/>
      <c r="C49" s="182" t="s">
        <v>48</v>
      </c>
      <c r="D49" s="86">
        <v>10</v>
      </c>
      <c r="E49" s="282"/>
      <c r="F49" s="282"/>
      <c r="G49" s="282"/>
      <c r="H49" s="282"/>
      <c r="I49" s="282"/>
      <c r="J49" s="282"/>
      <c r="K49" s="282"/>
      <c r="L49" s="282"/>
      <c r="M49" s="282"/>
      <c r="N49" s="282"/>
      <c r="O49" s="282"/>
      <c r="P49" s="282"/>
      <c r="Q49" s="282"/>
      <c r="R49" s="282"/>
      <c r="S49" s="282"/>
      <c r="T49" s="282"/>
      <c r="U49" s="282"/>
      <c r="V49" s="282"/>
    </row>
    <row r="50" spans="1:22" ht="18" customHeight="1">
      <c r="A50" s="162"/>
      <c r="B50" s="86"/>
      <c r="C50" s="182" t="s">
        <v>90</v>
      </c>
      <c r="D50" s="86">
        <f>D51+D52+D53</f>
        <v>2619.95</v>
      </c>
      <c r="E50" s="282"/>
      <c r="F50" s="282"/>
      <c r="G50" s="282"/>
      <c r="H50" s="282"/>
      <c r="I50" s="282"/>
      <c r="J50" s="282"/>
      <c r="K50" s="282"/>
      <c r="L50" s="282"/>
      <c r="M50" s="282"/>
      <c r="N50" s="282"/>
      <c r="O50" s="282"/>
      <c r="P50" s="282"/>
      <c r="Q50" s="282"/>
      <c r="R50" s="282"/>
      <c r="S50" s="282"/>
      <c r="T50" s="282"/>
      <c r="U50" s="282"/>
      <c r="V50" s="282"/>
    </row>
    <row r="51" spans="1:22" ht="18" customHeight="1">
      <c r="A51" s="162"/>
      <c r="B51" s="86"/>
      <c r="C51" s="182" t="s">
        <v>91</v>
      </c>
      <c r="D51" s="86">
        <v>67.29</v>
      </c>
      <c r="E51" s="282"/>
      <c r="F51" s="282"/>
      <c r="G51" s="282"/>
      <c r="H51" s="282"/>
      <c r="I51" s="282"/>
      <c r="J51" s="282"/>
      <c r="K51" s="282"/>
      <c r="L51" s="282"/>
      <c r="M51" s="282"/>
      <c r="N51" s="282"/>
      <c r="O51" s="282"/>
      <c r="P51" s="282"/>
      <c r="Q51" s="282"/>
      <c r="R51" s="282"/>
      <c r="S51" s="282"/>
      <c r="T51" s="282"/>
      <c r="U51" s="282"/>
      <c r="V51" s="282"/>
    </row>
    <row r="52" spans="1:22" ht="18" customHeight="1">
      <c r="A52" s="162"/>
      <c r="B52" s="86"/>
      <c r="C52" s="182" t="s">
        <v>92</v>
      </c>
      <c r="D52" s="86">
        <v>1950</v>
      </c>
      <c r="E52" s="282"/>
      <c r="F52" s="282"/>
      <c r="G52" s="282"/>
      <c r="H52" s="282"/>
      <c r="I52" s="282"/>
      <c r="J52" s="282"/>
      <c r="K52" s="282"/>
      <c r="L52" s="282"/>
      <c r="M52" s="282"/>
      <c r="N52" s="282"/>
      <c r="O52" s="282"/>
      <c r="P52" s="282"/>
      <c r="Q52" s="282"/>
      <c r="R52" s="282"/>
      <c r="S52" s="282"/>
      <c r="T52" s="282"/>
      <c r="U52" s="282"/>
      <c r="V52" s="282"/>
    </row>
    <row r="53" spans="1:22" ht="18" customHeight="1">
      <c r="A53" s="162"/>
      <c r="B53" s="86"/>
      <c r="C53" s="182" t="s">
        <v>93</v>
      </c>
      <c r="D53" s="86">
        <v>602.66</v>
      </c>
      <c r="E53" s="282"/>
      <c r="F53" s="282"/>
      <c r="G53" s="282"/>
      <c r="H53" s="282"/>
      <c r="I53" s="282"/>
      <c r="J53" s="282"/>
      <c r="K53" s="282"/>
      <c r="L53" s="282"/>
      <c r="M53" s="282"/>
      <c r="N53" s="282"/>
      <c r="O53" s="282"/>
      <c r="P53" s="282"/>
      <c r="Q53" s="282"/>
      <c r="R53" s="282"/>
      <c r="S53" s="282"/>
      <c r="T53" s="282"/>
      <c r="U53" s="282"/>
      <c r="V53" s="282"/>
    </row>
    <row r="54" spans="1:22" ht="18" customHeight="1">
      <c r="A54" s="162"/>
      <c r="B54" s="86"/>
      <c r="C54" s="182" t="s">
        <v>94</v>
      </c>
      <c r="D54" s="86">
        <f>D55+D58</f>
        <v>1120.52</v>
      </c>
      <c r="E54" s="282"/>
      <c r="F54" s="282"/>
      <c r="G54" s="282"/>
      <c r="H54" s="282"/>
      <c r="I54" s="282"/>
      <c r="J54" s="282"/>
      <c r="K54" s="282"/>
      <c r="L54" s="282"/>
      <c r="M54" s="282"/>
      <c r="N54" s="282"/>
      <c r="O54" s="282"/>
      <c r="P54" s="282"/>
      <c r="Q54" s="282"/>
      <c r="R54" s="282"/>
      <c r="S54" s="282"/>
      <c r="T54" s="282"/>
      <c r="U54" s="282"/>
      <c r="V54" s="282"/>
    </row>
    <row r="55" spans="1:22" ht="18" customHeight="1">
      <c r="A55" s="162"/>
      <c r="B55" s="86"/>
      <c r="C55" s="182" t="s">
        <v>95</v>
      </c>
      <c r="D55" s="86">
        <f>D56+D57</f>
        <v>1014.52</v>
      </c>
      <c r="E55" s="282"/>
      <c r="F55" s="282"/>
      <c r="G55" s="282"/>
      <c r="H55" s="282"/>
      <c r="I55" s="282"/>
      <c r="J55" s="282"/>
      <c r="K55" s="282"/>
      <c r="L55" s="282"/>
      <c r="M55" s="282"/>
      <c r="N55" s="282"/>
      <c r="O55" s="282"/>
      <c r="P55" s="282"/>
      <c r="Q55" s="282"/>
      <c r="R55" s="282"/>
      <c r="S55" s="282"/>
      <c r="T55" s="282"/>
      <c r="U55" s="282"/>
      <c r="V55" s="282"/>
    </row>
    <row r="56" spans="1:22" ht="18" customHeight="1">
      <c r="A56" s="162"/>
      <c r="B56" s="86"/>
      <c r="C56" s="182" t="s">
        <v>96</v>
      </c>
      <c r="D56" s="86">
        <v>667.31</v>
      </c>
      <c r="E56" s="282"/>
      <c r="F56" s="282"/>
      <c r="G56" s="282"/>
      <c r="H56" s="282"/>
      <c r="I56" s="282"/>
      <c r="J56" s="282"/>
      <c r="K56" s="282"/>
      <c r="L56" s="282"/>
      <c r="M56" s="282"/>
      <c r="N56" s="282"/>
      <c r="O56" s="282"/>
      <c r="P56" s="282"/>
      <c r="Q56" s="282"/>
      <c r="R56" s="282"/>
      <c r="S56" s="282"/>
      <c r="T56" s="282"/>
      <c r="U56" s="282"/>
      <c r="V56" s="282"/>
    </row>
    <row r="57" spans="1:22" ht="18" customHeight="1">
      <c r="A57" s="162"/>
      <c r="B57" s="86"/>
      <c r="C57" s="182" t="s">
        <v>97</v>
      </c>
      <c r="D57" s="86">
        <v>347.21</v>
      </c>
      <c r="E57" s="282"/>
      <c r="F57" s="282"/>
      <c r="G57" s="282"/>
      <c r="H57" s="282"/>
      <c r="I57" s="282"/>
      <c r="J57" s="282"/>
      <c r="K57" s="282"/>
      <c r="L57" s="282"/>
      <c r="M57" s="282"/>
      <c r="N57" s="282"/>
      <c r="O57" s="282"/>
      <c r="P57" s="282"/>
      <c r="Q57" s="282"/>
      <c r="R57" s="282"/>
      <c r="S57" s="282"/>
      <c r="T57" s="282"/>
      <c r="U57" s="282"/>
      <c r="V57" s="282"/>
    </row>
    <row r="58" spans="1:22" ht="18" customHeight="1">
      <c r="A58" s="162"/>
      <c r="B58" s="86"/>
      <c r="C58" s="182" t="s">
        <v>98</v>
      </c>
      <c r="D58" s="86">
        <f aca="true" t="shared" si="1" ref="D58:D62">D59</f>
        <v>106</v>
      </c>
      <c r="E58" s="282"/>
      <c r="F58" s="282"/>
      <c r="G58" s="282"/>
      <c r="H58" s="282"/>
      <c r="I58" s="282"/>
      <c r="J58" s="282"/>
      <c r="K58" s="282"/>
      <c r="L58" s="282"/>
      <c r="M58" s="282"/>
      <c r="N58" s="282"/>
      <c r="O58" s="282"/>
      <c r="P58" s="282"/>
      <c r="Q58" s="282"/>
      <c r="R58" s="282"/>
      <c r="S58" s="282"/>
      <c r="T58" s="282"/>
      <c r="U58" s="282"/>
      <c r="V58" s="282"/>
    </row>
    <row r="59" spans="1:22" ht="18" customHeight="1">
      <c r="A59" s="162"/>
      <c r="B59" s="86"/>
      <c r="C59" s="182" t="s">
        <v>99</v>
      </c>
      <c r="D59" s="86">
        <v>106</v>
      </c>
      <c r="E59" s="282"/>
      <c r="F59" s="282"/>
      <c r="G59" s="282"/>
      <c r="H59" s="282"/>
      <c r="I59" s="282"/>
      <c r="J59" s="282"/>
      <c r="K59" s="282"/>
      <c r="L59" s="282"/>
      <c r="M59" s="282"/>
      <c r="N59" s="282"/>
      <c r="O59" s="282"/>
      <c r="P59" s="282"/>
      <c r="Q59" s="282"/>
      <c r="R59" s="282"/>
      <c r="S59" s="282"/>
      <c r="T59" s="282"/>
      <c r="U59" s="282"/>
      <c r="V59" s="282"/>
    </row>
    <row r="60" spans="1:22" ht="18" customHeight="1">
      <c r="A60" s="162"/>
      <c r="B60" s="86"/>
      <c r="C60" s="182" t="s">
        <v>100</v>
      </c>
      <c r="D60" s="86">
        <f t="shared" si="1"/>
        <v>30</v>
      </c>
      <c r="E60" s="282"/>
      <c r="F60" s="282"/>
      <c r="G60" s="282"/>
      <c r="H60" s="282"/>
      <c r="I60" s="282"/>
      <c r="J60" s="282"/>
      <c r="K60" s="282"/>
      <c r="L60" s="282"/>
      <c r="M60" s="282"/>
      <c r="N60" s="282"/>
      <c r="O60" s="282"/>
      <c r="P60" s="282"/>
      <c r="Q60" s="282"/>
      <c r="R60" s="282"/>
      <c r="S60" s="282"/>
      <c r="T60" s="282"/>
      <c r="U60" s="282"/>
      <c r="V60" s="282"/>
    </row>
    <row r="61" spans="1:22" ht="18" customHeight="1">
      <c r="A61" s="162"/>
      <c r="B61" s="86"/>
      <c r="C61" s="182" t="s">
        <v>101</v>
      </c>
      <c r="D61" s="86">
        <v>30</v>
      </c>
      <c r="E61" s="282"/>
      <c r="F61" s="282"/>
      <c r="G61" s="282"/>
      <c r="H61" s="282"/>
      <c r="I61" s="282"/>
      <c r="J61" s="282"/>
      <c r="K61" s="282"/>
      <c r="L61" s="282"/>
      <c r="M61" s="282"/>
      <c r="N61" s="282"/>
      <c r="O61" s="282"/>
      <c r="P61" s="282"/>
      <c r="Q61" s="282"/>
      <c r="R61" s="282"/>
      <c r="S61" s="282"/>
      <c r="T61" s="282"/>
      <c r="U61" s="282"/>
      <c r="V61" s="282"/>
    </row>
    <row r="62" spans="1:22" ht="18" customHeight="1">
      <c r="A62" s="162"/>
      <c r="B62" s="86"/>
      <c r="C62" s="182" t="s">
        <v>102</v>
      </c>
      <c r="D62" s="86">
        <f t="shared" si="1"/>
        <v>10</v>
      </c>
      <c r="E62" s="282"/>
      <c r="F62" s="282"/>
      <c r="G62" s="282"/>
      <c r="H62" s="282"/>
      <c r="I62" s="282"/>
      <c r="J62" s="282"/>
      <c r="K62" s="282"/>
      <c r="L62" s="282"/>
      <c r="M62" s="282"/>
      <c r="N62" s="282"/>
      <c r="O62" s="282"/>
      <c r="P62" s="282"/>
      <c r="Q62" s="282"/>
      <c r="R62" s="282"/>
      <c r="S62" s="282"/>
      <c r="T62" s="282"/>
      <c r="U62" s="282"/>
      <c r="V62" s="282"/>
    </row>
    <row r="63" spans="1:22" ht="18" customHeight="1">
      <c r="A63" s="162"/>
      <c r="B63" s="86"/>
      <c r="C63" s="182" t="s">
        <v>103</v>
      </c>
      <c r="D63" s="86">
        <v>10</v>
      </c>
      <c r="E63" s="282"/>
      <c r="F63" s="282"/>
      <c r="G63" s="282"/>
      <c r="H63" s="282"/>
      <c r="I63" s="282"/>
      <c r="J63" s="282"/>
      <c r="K63" s="282"/>
      <c r="L63" s="282"/>
      <c r="M63" s="282"/>
      <c r="N63" s="282"/>
      <c r="O63" s="282"/>
      <c r="P63" s="282"/>
      <c r="Q63" s="282"/>
      <c r="R63" s="282"/>
      <c r="S63" s="282"/>
      <c r="T63" s="282"/>
      <c r="U63" s="282"/>
      <c r="V63" s="282"/>
    </row>
    <row r="64" spans="1:22" ht="18" customHeight="1">
      <c r="A64" s="162"/>
      <c r="B64" s="86"/>
      <c r="C64" s="182" t="s">
        <v>104</v>
      </c>
      <c r="D64" s="86">
        <f>D65</f>
        <v>400.3</v>
      </c>
      <c r="E64" s="282"/>
      <c r="F64" s="282"/>
      <c r="G64" s="282"/>
      <c r="H64" s="282"/>
      <c r="I64" s="282"/>
      <c r="J64" s="282"/>
      <c r="K64" s="282"/>
      <c r="L64" s="282"/>
      <c r="M64" s="282"/>
      <c r="N64" s="282"/>
      <c r="O64" s="282"/>
      <c r="P64" s="282"/>
      <c r="Q64" s="282"/>
      <c r="R64" s="282"/>
      <c r="S64" s="282"/>
      <c r="T64" s="282"/>
      <c r="U64" s="282"/>
      <c r="V64" s="282"/>
    </row>
    <row r="65" spans="1:22" ht="18" customHeight="1">
      <c r="A65" s="162"/>
      <c r="B65" s="86"/>
      <c r="C65" s="182" t="s">
        <v>105</v>
      </c>
      <c r="D65" s="86">
        <f>D66+D67</f>
        <v>400.3</v>
      </c>
      <c r="E65" s="282"/>
      <c r="F65" s="282"/>
      <c r="G65" s="282"/>
      <c r="H65" s="282"/>
      <c r="I65" s="282"/>
      <c r="J65" s="282"/>
      <c r="K65" s="282"/>
      <c r="L65" s="282"/>
      <c r="M65" s="282"/>
      <c r="N65" s="282"/>
      <c r="O65" s="282"/>
      <c r="P65" s="282"/>
      <c r="Q65" s="282"/>
      <c r="R65" s="282"/>
      <c r="S65" s="282"/>
      <c r="T65" s="282"/>
      <c r="U65" s="282"/>
      <c r="V65" s="282"/>
    </row>
    <row r="66" spans="1:22" ht="18" customHeight="1">
      <c r="A66" s="162"/>
      <c r="B66" s="86"/>
      <c r="C66" s="182" t="s">
        <v>106</v>
      </c>
      <c r="D66" s="86">
        <v>200.3</v>
      </c>
      <c r="E66" s="282"/>
      <c r="F66" s="282"/>
      <c r="G66" s="282"/>
      <c r="H66" s="282"/>
      <c r="I66" s="282"/>
      <c r="J66" s="282"/>
      <c r="K66" s="282"/>
      <c r="L66" s="282"/>
      <c r="M66" s="282"/>
      <c r="N66" s="282"/>
      <c r="O66" s="282"/>
      <c r="P66" s="282"/>
      <c r="Q66" s="282"/>
      <c r="R66" s="282"/>
      <c r="S66" s="282"/>
      <c r="T66" s="282"/>
      <c r="U66" s="282"/>
      <c r="V66" s="282"/>
    </row>
    <row r="67" spans="1:22" ht="18" customHeight="1">
      <c r="A67" s="162"/>
      <c r="B67" s="86"/>
      <c r="C67" s="182" t="s">
        <v>107</v>
      </c>
      <c r="D67" s="86">
        <v>200</v>
      </c>
      <c r="E67" s="282"/>
      <c r="F67" s="282"/>
      <c r="G67" s="282"/>
      <c r="H67" s="282"/>
      <c r="I67" s="282"/>
      <c r="J67" s="282"/>
      <c r="K67" s="282"/>
      <c r="L67" s="282"/>
      <c r="M67" s="282"/>
      <c r="N67" s="282"/>
      <c r="O67" s="282"/>
      <c r="P67" s="282"/>
      <c r="Q67" s="282"/>
      <c r="R67" s="282"/>
      <c r="S67" s="282"/>
      <c r="T67" s="282"/>
      <c r="U67" s="282"/>
      <c r="V67" s="282"/>
    </row>
    <row r="68" spans="1:22" ht="18" customHeight="1">
      <c r="A68" s="162"/>
      <c r="B68" s="86"/>
      <c r="C68" s="182" t="s">
        <v>108</v>
      </c>
      <c r="D68" s="86">
        <v>622</v>
      </c>
      <c r="E68" s="282"/>
      <c r="F68" s="282"/>
      <c r="G68" s="282"/>
      <c r="H68" s="282"/>
      <c r="I68" s="282"/>
      <c r="J68" s="282"/>
      <c r="K68" s="282"/>
      <c r="L68" s="282"/>
      <c r="M68" s="282"/>
      <c r="N68" s="282"/>
      <c r="O68" s="282"/>
      <c r="P68" s="282"/>
      <c r="Q68" s="282"/>
      <c r="R68" s="282"/>
      <c r="S68" s="282"/>
      <c r="T68" s="282"/>
      <c r="U68" s="282"/>
      <c r="V68" s="282"/>
    </row>
    <row r="69" spans="1:22" ht="18" customHeight="1">
      <c r="A69" s="162"/>
      <c r="B69" s="86"/>
      <c r="C69" s="182" t="s">
        <v>109</v>
      </c>
      <c r="D69" s="86">
        <v>300</v>
      </c>
      <c r="E69" s="282"/>
      <c r="F69" s="282"/>
      <c r="G69" s="282"/>
      <c r="H69" s="282"/>
      <c r="I69" s="282"/>
      <c r="J69" s="282"/>
      <c r="K69" s="282"/>
      <c r="L69" s="282"/>
      <c r="M69" s="282"/>
      <c r="N69" s="282"/>
      <c r="O69" s="282"/>
      <c r="P69" s="282"/>
      <c r="Q69" s="282"/>
      <c r="R69" s="282"/>
      <c r="S69" s="282"/>
      <c r="T69" s="282"/>
      <c r="U69" s="282"/>
      <c r="V69" s="282"/>
    </row>
    <row r="70" spans="1:22" s="276" customFormat="1" ht="18" customHeight="1">
      <c r="A70" s="292" t="s">
        <v>110</v>
      </c>
      <c r="B70" s="79">
        <f>SUM(B6:B69)</f>
        <v>12250</v>
      </c>
      <c r="C70" s="292" t="s">
        <v>111</v>
      </c>
      <c r="D70" s="87">
        <v>12250</v>
      </c>
      <c r="E70" s="293"/>
      <c r="F70" s="293"/>
      <c r="G70" s="293"/>
      <c r="H70" s="293"/>
      <c r="I70" s="293"/>
      <c r="J70" s="293"/>
      <c r="K70" s="293"/>
      <c r="L70" s="293"/>
      <c r="M70" s="293"/>
      <c r="N70" s="293"/>
      <c r="O70" s="293"/>
      <c r="P70" s="293"/>
      <c r="Q70" s="293"/>
      <c r="R70" s="293"/>
      <c r="S70" s="293"/>
      <c r="T70" s="293"/>
      <c r="U70" s="293"/>
      <c r="V70" s="293"/>
    </row>
  </sheetData>
  <sheetProtection/>
  <mergeCells count="1">
    <mergeCell ref="A1:D1"/>
  </mergeCells>
  <printOptions horizontalCentered="1"/>
  <pageMargins left="0.7479166666666667" right="0.7479166666666667" top="0.5902777777777778" bottom="0.5902777777777778" header="0.5111111111111111" footer="0.3145833333333333"/>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O19"/>
  <sheetViews>
    <sheetView showGridLines="0" showZeros="0" workbookViewId="0" topLeftCell="A1">
      <selection activeCell="J6" sqref="J6:J7"/>
    </sheetView>
  </sheetViews>
  <sheetFormatPr defaultColWidth="9.16015625" defaultRowHeight="11.25"/>
  <cols>
    <col min="1" max="1" width="37.83203125" style="34" customWidth="1"/>
    <col min="2" max="2" width="14.66015625" style="34" customWidth="1"/>
    <col min="3" max="3" width="15.66015625" style="34" customWidth="1"/>
    <col min="4" max="7" width="10.33203125" style="34" customWidth="1"/>
    <col min="8" max="8" width="10" style="0" customWidth="1"/>
    <col min="9" max="13" width="14.16015625" style="34" customWidth="1"/>
    <col min="14" max="251" width="9.16015625" style="34" customWidth="1"/>
  </cols>
  <sheetData>
    <row r="1" spans="1:14" ht="25.5" customHeight="1">
      <c r="A1" s="105" t="s">
        <v>112</v>
      </c>
      <c r="B1" s="105"/>
      <c r="C1" s="105"/>
      <c r="D1" s="105"/>
      <c r="E1" s="105"/>
      <c r="F1" s="105"/>
      <c r="G1" s="105"/>
      <c r="H1" s="270"/>
      <c r="I1" s="105"/>
      <c r="J1" s="105"/>
      <c r="K1" s="105"/>
      <c r="L1" s="105"/>
      <c r="M1" s="105"/>
      <c r="N1" s="275"/>
    </row>
    <row r="2" spans="12:15" ht="17.25" customHeight="1">
      <c r="L2" s="136" t="s">
        <v>113</v>
      </c>
      <c r="M2" s="136"/>
      <c r="N2"/>
      <c r="O2"/>
    </row>
    <row r="3" spans="1:15" ht="17.25" customHeight="1">
      <c r="A3" s="61" t="s">
        <v>35</v>
      </c>
      <c r="L3" s="136" t="s">
        <v>36</v>
      </c>
      <c r="M3" s="157"/>
      <c r="N3"/>
      <c r="O3"/>
    </row>
    <row r="4" spans="1:14" s="115" customFormat="1" ht="21" customHeight="1">
      <c r="A4" s="67" t="s">
        <v>114</v>
      </c>
      <c r="B4" s="185" t="s">
        <v>115</v>
      </c>
      <c r="C4" s="186"/>
      <c r="D4" s="186"/>
      <c r="E4" s="186"/>
      <c r="F4" s="186"/>
      <c r="G4" s="186"/>
      <c r="H4" s="187"/>
      <c r="I4" s="185" t="s">
        <v>116</v>
      </c>
      <c r="J4" s="186"/>
      <c r="K4" s="186"/>
      <c r="L4" s="186"/>
      <c r="M4" s="194"/>
      <c r="N4" s="21"/>
    </row>
    <row r="5" spans="1:14" s="115" customFormat="1" ht="72" customHeight="1">
      <c r="A5" s="67"/>
      <c r="B5" s="188" t="s">
        <v>117</v>
      </c>
      <c r="C5" s="189" t="s">
        <v>118</v>
      </c>
      <c r="D5" s="190" t="s">
        <v>119</v>
      </c>
      <c r="E5" s="190" t="s">
        <v>120</v>
      </c>
      <c r="F5" s="190" t="s">
        <v>121</v>
      </c>
      <c r="G5" s="190" t="s">
        <v>122</v>
      </c>
      <c r="H5" s="65" t="s">
        <v>123</v>
      </c>
      <c r="I5" s="190" t="s">
        <v>117</v>
      </c>
      <c r="J5" s="190" t="s">
        <v>124</v>
      </c>
      <c r="K5" s="190" t="s">
        <v>125</v>
      </c>
      <c r="L5" s="190" t="s">
        <v>126</v>
      </c>
      <c r="M5" s="190" t="s">
        <v>127</v>
      </c>
      <c r="N5" s="21"/>
    </row>
    <row r="6" spans="1:14" s="184" customFormat="1" ht="36" customHeight="1">
      <c r="A6" s="67" t="s">
        <v>117</v>
      </c>
      <c r="B6" s="271">
        <f>SUM(B7:B16)</f>
        <v>12250</v>
      </c>
      <c r="C6" s="271">
        <f aca="true" t="shared" si="0" ref="C6:M6">SUM(C7:C16)</f>
        <v>12250</v>
      </c>
      <c r="D6" s="271">
        <f t="shared" si="0"/>
        <v>0</v>
      </c>
      <c r="E6" s="271">
        <f t="shared" si="0"/>
        <v>0</v>
      </c>
      <c r="F6" s="271">
        <f t="shared" si="0"/>
        <v>0</v>
      </c>
      <c r="G6" s="271"/>
      <c r="H6" s="271">
        <f t="shared" si="0"/>
        <v>0</v>
      </c>
      <c r="I6" s="271">
        <f t="shared" si="0"/>
        <v>12250</v>
      </c>
      <c r="J6" s="271">
        <f t="shared" si="0"/>
        <v>3191.3</v>
      </c>
      <c r="K6" s="271">
        <f t="shared" si="0"/>
        <v>6564.7</v>
      </c>
      <c r="L6" s="271">
        <f t="shared" si="0"/>
        <v>2494</v>
      </c>
      <c r="M6" s="271">
        <f t="shared" si="0"/>
        <v>0</v>
      </c>
      <c r="N6"/>
    </row>
    <row r="7" spans="1:13" ht="31.5" customHeight="1">
      <c r="A7" s="97" t="s">
        <v>4</v>
      </c>
      <c r="B7" s="145">
        <f>SUM(C7:H7)</f>
        <v>12250</v>
      </c>
      <c r="C7" s="145">
        <v>12250</v>
      </c>
      <c r="D7" s="145">
        <v>0</v>
      </c>
      <c r="E7" s="145">
        <v>0</v>
      </c>
      <c r="F7" s="145">
        <v>0</v>
      </c>
      <c r="G7" s="145"/>
      <c r="H7" s="272">
        <v>0</v>
      </c>
      <c r="I7" s="145">
        <f>SUM(J7:M7)</f>
        <v>12250</v>
      </c>
      <c r="J7" s="145">
        <v>3191.3</v>
      </c>
      <c r="K7" s="145">
        <v>6564.7</v>
      </c>
      <c r="L7" s="145">
        <f>2093.7+400.3</f>
        <v>2494</v>
      </c>
      <c r="M7" s="145"/>
    </row>
    <row r="8" spans="1:13" ht="31.5" customHeight="1">
      <c r="A8" s="97"/>
      <c r="B8" s="145">
        <f aca="true" t="shared" si="1" ref="B8:B16">SUM(C8:H8)</f>
        <v>0</v>
      </c>
      <c r="C8" s="273"/>
      <c r="D8" s="273"/>
      <c r="E8" s="273"/>
      <c r="F8" s="273"/>
      <c r="G8" s="273"/>
      <c r="H8" s="274"/>
      <c r="I8" s="145">
        <f aca="true" t="shared" si="2" ref="I8:I16">SUM(J8:M8)</f>
        <v>0</v>
      </c>
      <c r="J8" s="145"/>
      <c r="K8" s="145"/>
      <c r="L8" s="145"/>
      <c r="M8" s="273"/>
    </row>
    <row r="9" spans="1:13" ht="31.5" customHeight="1">
      <c r="A9" s="97"/>
      <c r="B9" s="145">
        <f t="shared" si="1"/>
        <v>0</v>
      </c>
      <c r="C9" s="273"/>
      <c r="D9" s="273"/>
      <c r="E9" s="273"/>
      <c r="F9" s="273"/>
      <c r="G9" s="273"/>
      <c r="H9" s="274"/>
      <c r="I9" s="145">
        <f t="shared" si="2"/>
        <v>0</v>
      </c>
      <c r="J9" s="145"/>
      <c r="K9" s="145"/>
      <c r="L9" s="145"/>
      <c r="M9" s="231"/>
    </row>
    <row r="10" spans="1:13" ht="31.5" customHeight="1">
      <c r="A10" s="97"/>
      <c r="B10" s="145">
        <f t="shared" si="1"/>
        <v>0</v>
      </c>
      <c r="C10" s="273"/>
      <c r="D10" s="273"/>
      <c r="E10" s="273"/>
      <c r="F10" s="231"/>
      <c r="G10" s="231"/>
      <c r="H10" s="274"/>
      <c r="I10" s="145">
        <f t="shared" si="2"/>
        <v>0</v>
      </c>
      <c r="J10" s="145"/>
      <c r="K10" s="145"/>
      <c r="L10" s="145"/>
      <c r="M10" s="231"/>
    </row>
    <row r="11" spans="1:13" ht="31.5" customHeight="1">
      <c r="A11" s="75"/>
      <c r="B11" s="145">
        <f t="shared" si="1"/>
        <v>0</v>
      </c>
      <c r="C11" s="273"/>
      <c r="D11" s="273"/>
      <c r="E11" s="273"/>
      <c r="F11" s="231"/>
      <c r="G11" s="231"/>
      <c r="H11" s="274"/>
      <c r="I11" s="145">
        <f t="shared" si="2"/>
        <v>0</v>
      </c>
      <c r="J11" s="145"/>
      <c r="K11" s="145"/>
      <c r="L11" s="145"/>
      <c r="M11" s="231"/>
    </row>
    <row r="12" spans="1:13" ht="31.5" customHeight="1">
      <c r="A12" s="97"/>
      <c r="B12" s="145">
        <f t="shared" si="1"/>
        <v>0</v>
      </c>
      <c r="C12" s="273"/>
      <c r="D12" s="273"/>
      <c r="E12" s="273"/>
      <c r="F12" s="273"/>
      <c r="G12" s="273"/>
      <c r="H12" s="274"/>
      <c r="I12" s="145">
        <f t="shared" si="2"/>
        <v>0</v>
      </c>
      <c r="J12" s="145"/>
      <c r="K12" s="145"/>
      <c r="L12" s="145"/>
      <c r="M12" s="231"/>
    </row>
    <row r="13" spans="1:13" ht="31.5" customHeight="1">
      <c r="A13" s="97"/>
      <c r="B13" s="145">
        <f t="shared" si="1"/>
        <v>0</v>
      </c>
      <c r="C13" s="273"/>
      <c r="D13" s="273"/>
      <c r="E13" s="273"/>
      <c r="F13" s="273"/>
      <c r="G13" s="273"/>
      <c r="H13" s="274"/>
      <c r="I13" s="145">
        <f t="shared" si="2"/>
        <v>0</v>
      </c>
      <c r="J13" s="145"/>
      <c r="K13" s="145"/>
      <c r="L13" s="145"/>
      <c r="M13" s="231"/>
    </row>
    <row r="14" spans="1:13" ht="31.5" customHeight="1">
      <c r="A14" s="97"/>
      <c r="B14" s="145">
        <f t="shared" si="1"/>
        <v>0</v>
      </c>
      <c r="C14" s="231"/>
      <c r="D14" s="273"/>
      <c r="E14" s="273"/>
      <c r="F14" s="273"/>
      <c r="G14" s="273"/>
      <c r="H14" s="274"/>
      <c r="I14" s="145">
        <f t="shared" si="2"/>
        <v>0</v>
      </c>
      <c r="J14" s="145"/>
      <c r="K14" s="145"/>
      <c r="L14" s="145"/>
      <c r="M14" s="231"/>
    </row>
    <row r="15" spans="1:13" ht="31.5" customHeight="1">
      <c r="A15" s="97"/>
      <c r="B15" s="145">
        <f t="shared" si="1"/>
        <v>0</v>
      </c>
      <c r="C15" s="231"/>
      <c r="D15" s="231"/>
      <c r="E15" s="273"/>
      <c r="F15" s="273"/>
      <c r="G15" s="273"/>
      <c r="H15" s="274"/>
      <c r="I15" s="145">
        <f t="shared" si="2"/>
        <v>0</v>
      </c>
      <c r="J15" s="145"/>
      <c r="K15" s="145"/>
      <c r="L15" s="145"/>
      <c r="M15" s="231"/>
    </row>
    <row r="16" spans="1:13" ht="31.5" customHeight="1">
      <c r="A16" s="97"/>
      <c r="B16" s="145">
        <f t="shared" si="1"/>
        <v>0</v>
      </c>
      <c r="C16" s="231"/>
      <c r="D16" s="231"/>
      <c r="E16" s="231"/>
      <c r="F16" s="231"/>
      <c r="G16" s="231"/>
      <c r="H16" s="274"/>
      <c r="I16" s="145">
        <f t="shared" si="2"/>
        <v>0</v>
      </c>
      <c r="J16" s="145"/>
      <c r="K16" s="145"/>
      <c r="L16" s="145"/>
      <c r="M16" s="231"/>
    </row>
    <row r="17" spans="6:8" ht="10.5" customHeight="1">
      <c r="F17" s="33"/>
      <c r="G17" s="33"/>
      <c r="H17" s="35"/>
    </row>
    <row r="18" spans="6:8" ht="10.5" customHeight="1">
      <c r="F18" s="33"/>
      <c r="G18" s="33"/>
      <c r="H18" s="35"/>
    </row>
    <row r="19" ht="10.5" customHeight="1">
      <c r="C19" s="33"/>
    </row>
  </sheetData>
  <sheetProtection/>
  <mergeCells count="3">
    <mergeCell ref="L2:M2"/>
    <mergeCell ref="L3:M3"/>
    <mergeCell ref="A4:A5"/>
  </mergeCells>
  <printOptions horizontalCentered="1"/>
  <pageMargins left="0.3541666666666667" right="0.3541666666666667" top="0.9840277777777777" bottom="0.5902777777777778" header="0.5111111111111111" footer="0.5111111111111111"/>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V64"/>
  <sheetViews>
    <sheetView showGridLines="0" showZeros="0" workbookViewId="0" topLeftCell="A1">
      <selection activeCell="E26" sqref="E26"/>
    </sheetView>
  </sheetViews>
  <sheetFormatPr defaultColWidth="9.16015625" defaultRowHeight="11.25"/>
  <cols>
    <col min="1" max="1" width="29" style="227" customWidth="1"/>
    <col min="2" max="4" width="7.5" style="227" customWidth="1"/>
    <col min="5" max="5" width="44.5" style="227" customWidth="1"/>
    <col min="6" max="11" width="15.33203125" style="227" customWidth="1"/>
    <col min="12" max="12" width="15.33203125" style="226" customWidth="1"/>
    <col min="13" max="250" width="9.16015625" style="227" customWidth="1"/>
    <col min="251" max="16384" width="9.16015625" style="226" customWidth="1"/>
  </cols>
  <sheetData>
    <row r="1" spans="1:13" ht="28.5" customHeight="1">
      <c r="A1" s="239" t="s">
        <v>128</v>
      </c>
      <c r="B1" s="239"/>
      <c r="C1" s="239"/>
      <c r="D1" s="239"/>
      <c r="E1" s="239"/>
      <c r="F1" s="239"/>
      <c r="G1" s="239"/>
      <c r="H1" s="239"/>
      <c r="I1" s="239"/>
      <c r="J1" s="239"/>
      <c r="K1" s="239"/>
      <c r="L1" s="263"/>
      <c r="M1" s="253"/>
    </row>
    <row r="2" spans="12:14" ht="10.5" customHeight="1">
      <c r="L2" s="264" t="s">
        <v>129</v>
      </c>
      <c r="M2" s="226"/>
      <c r="N2" s="226"/>
    </row>
    <row r="3" spans="1:14" ht="17.25" customHeight="1">
      <c r="A3" s="259" t="s">
        <v>35</v>
      </c>
      <c r="B3" s="260"/>
      <c r="C3" s="260"/>
      <c r="D3" s="260"/>
      <c r="E3" s="260"/>
      <c r="J3" s="254" t="s">
        <v>36</v>
      </c>
      <c r="K3" s="254"/>
      <c r="L3" s="265"/>
      <c r="M3" s="226"/>
      <c r="N3" s="226"/>
    </row>
    <row r="4" spans="1:256" s="115" customFormat="1" ht="21" customHeight="1">
      <c r="A4" s="242" t="s">
        <v>114</v>
      </c>
      <c r="B4" s="243" t="s">
        <v>130</v>
      </c>
      <c r="C4" s="243"/>
      <c r="D4" s="243"/>
      <c r="E4" s="243" t="s">
        <v>131</v>
      </c>
      <c r="F4" s="261" t="s">
        <v>115</v>
      </c>
      <c r="G4" s="261"/>
      <c r="H4" s="261"/>
      <c r="I4" s="261"/>
      <c r="J4" s="261"/>
      <c r="K4" s="261"/>
      <c r="L4" s="266"/>
      <c r="M4" s="225"/>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c r="EJ4" s="257"/>
      <c r="EK4" s="257"/>
      <c r="EL4" s="257"/>
      <c r="EM4" s="257"/>
      <c r="EN4" s="257"/>
      <c r="EO4" s="257"/>
      <c r="EP4" s="257"/>
      <c r="EQ4" s="257"/>
      <c r="ER4" s="257"/>
      <c r="ES4" s="257"/>
      <c r="ET4" s="257"/>
      <c r="EU4" s="257"/>
      <c r="EV4" s="257"/>
      <c r="EW4" s="257"/>
      <c r="EX4" s="257"/>
      <c r="EY4" s="257"/>
      <c r="EZ4" s="257"/>
      <c r="FA4" s="257"/>
      <c r="FB4" s="257"/>
      <c r="FC4" s="257"/>
      <c r="FD4" s="257"/>
      <c r="FE4" s="257"/>
      <c r="FF4" s="257"/>
      <c r="FG4" s="257"/>
      <c r="FH4" s="257"/>
      <c r="FI4" s="257"/>
      <c r="FJ4" s="257"/>
      <c r="FK4" s="257"/>
      <c r="FL4" s="257"/>
      <c r="FM4" s="257"/>
      <c r="FN4" s="257"/>
      <c r="FO4" s="257"/>
      <c r="FP4" s="257"/>
      <c r="FQ4" s="257"/>
      <c r="FR4" s="257"/>
      <c r="FS4" s="257"/>
      <c r="FT4" s="257"/>
      <c r="FU4" s="257"/>
      <c r="FV4" s="257"/>
      <c r="FW4" s="257"/>
      <c r="FX4" s="257"/>
      <c r="FY4" s="257"/>
      <c r="FZ4" s="257"/>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257"/>
      <c r="GZ4" s="257"/>
      <c r="HA4" s="257"/>
      <c r="HB4" s="257"/>
      <c r="HC4" s="257"/>
      <c r="HD4" s="257"/>
      <c r="HE4" s="257"/>
      <c r="HF4" s="257"/>
      <c r="HG4" s="257"/>
      <c r="HH4" s="257"/>
      <c r="HI4" s="257"/>
      <c r="HJ4" s="257"/>
      <c r="HK4" s="257"/>
      <c r="HL4" s="257"/>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257"/>
      <c r="IL4" s="257"/>
      <c r="IM4" s="257"/>
      <c r="IN4" s="257"/>
      <c r="IO4" s="257"/>
      <c r="IP4" s="257"/>
      <c r="IQ4" s="257"/>
      <c r="IR4" s="257"/>
      <c r="IS4" s="257"/>
      <c r="IT4" s="257"/>
      <c r="IU4" s="257"/>
      <c r="IV4" s="257"/>
    </row>
    <row r="5" spans="1:256" s="115" customFormat="1" ht="36">
      <c r="A5" s="242"/>
      <c r="B5" s="243" t="s">
        <v>132</v>
      </c>
      <c r="C5" s="243" t="s">
        <v>133</v>
      </c>
      <c r="D5" s="243" t="s">
        <v>134</v>
      </c>
      <c r="E5" s="243"/>
      <c r="F5" s="242" t="s">
        <v>117</v>
      </c>
      <c r="G5" s="262" t="s">
        <v>118</v>
      </c>
      <c r="H5" s="242" t="s">
        <v>119</v>
      </c>
      <c r="I5" s="242" t="s">
        <v>120</v>
      </c>
      <c r="J5" s="242" t="s">
        <v>121</v>
      </c>
      <c r="K5" s="242" t="s">
        <v>122</v>
      </c>
      <c r="L5" s="242" t="s">
        <v>123</v>
      </c>
      <c r="M5" s="225"/>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c r="FJ5" s="257"/>
      <c r="FK5" s="257"/>
      <c r="FL5" s="257"/>
      <c r="FM5" s="257"/>
      <c r="FN5" s="257"/>
      <c r="FO5" s="257"/>
      <c r="FP5" s="257"/>
      <c r="FQ5" s="257"/>
      <c r="FR5" s="257"/>
      <c r="FS5" s="257"/>
      <c r="FT5" s="257"/>
      <c r="FU5" s="257"/>
      <c r="FV5" s="257"/>
      <c r="FW5" s="257"/>
      <c r="FX5" s="257"/>
      <c r="FY5" s="257"/>
      <c r="FZ5" s="257"/>
      <c r="GA5" s="257"/>
      <c r="GB5" s="257"/>
      <c r="GC5" s="257"/>
      <c r="GD5" s="257"/>
      <c r="GE5" s="257"/>
      <c r="GF5" s="257"/>
      <c r="GG5" s="257"/>
      <c r="GH5" s="257"/>
      <c r="GI5" s="257"/>
      <c r="GJ5" s="257"/>
      <c r="GK5" s="257"/>
      <c r="GL5" s="257"/>
      <c r="GM5" s="257"/>
      <c r="GN5" s="257"/>
      <c r="GO5" s="257"/>
      <c r="GP5" s="257"/>
      <c r="GQ5" s="257"/>
      <c r="GR5" s="257"/>
      <c r="GS5" s="257"/>
      <c r="GT5" s="257"/>
      <c r="GU5" s="257"/>
      <c r="GV5" s="257"/>
      <c r="GW5" s="257"/>
      <c r="GX5" s="257"/>
      <c r="GY5" s="257"/>
      <c r="GZ5" s="257"/>
      <c r="HA5" s="257"/>
      <c r="HB5" s="257"/>
      <c r="HC5" s="257"/>
      <c r="HD5" s="257"/>
      <c r="HE5" s="257"/>
      <c r="HF5" s="257"/>
      <c r="HG5" s="257"/>
      <c r="HH5" s="257"/>
      <c r="HI5" s="257"/>
      <c r="HJ5" s="257"/>
      <c r="HK5" s="257"/>
      <c r="HL5" s="257"/>
      <c r="HM5" s="257"/>
      <c r="HN5" s="257"/>
      <c r="HO5" s="257"/>
      <c r="HP5" s="257"/>
      <c r="HQ5" s="257"/>
      <c r="HR5" s="257"/>
      <c r="HS5" s="257"/>
      <c r="HT5" s="257"/>
      <c r="HU5" s="257"/>
      <c r="HV5" s="257"/>
      <c r="HW5" s="257"/>
      <c r="HX5" s="257"/>
      <c r="HY5" s="257"/>
      <c r="HZ5" s="257"/>
      <c r="IA5" s="257"/>
      <c r="IB5" s="257"/>
      <c r="IC5" s="257"/>
      <c r="ID5" s="257"/>
      <c r="IE5" s="257"/>
      <c r="IF5" s="257"/>
      <c r="IG5" s="257"/>
      <c r="IH5" s="257"/>
      <c r="II5" s="257"/>
      <c r="IJ5" s="257"/>
      <c r="IK5" s="257"/>
      <c r="IL5" s="257"/>
      <c r="IM5" s="257"/>
      <c r="IN5" s="257"/>
      <c r="IO5" s="257"/>
      <c r="IP5" s="257"/>
      <c r="IQ5" s="257"/>
      <c r="IR5" s="257"/>
      <c r="IS5" s="257"/>
      <c r="IT5" s="257"/>
      <c r="IU5" s="257"/>
      <c r="IV5" s="257"/>
    </row>
    <row r="6" spans="1:256" s="21" customFormat="1" ht="24" customHeight="1">
      <c r="A6" s="249"/>
      <c r="B6" s="250"/>
      <c r="C6" s="250"/>
      <c r="D6" s="250"/>
      <c r="E6" s="251" t="s">
        <v>117</v>
      </c>
      <c r="F6" s="79">
        <f>F7+F14+F16+F34+F43+F45+F49+F55+F57+F59+F63+F64</f>
        <v>12250</v>
      </c>
      <c r="G6" s="79">
        <f>G7+G14+G16+G34+G43+G45+G49+G55+G57+G59+G63+G64</f>
        <v>12250</v>
      </c>
      <c r="H6" s="79">
        <v>0</v>
      </c>
      <c r="I6" s="79">
        <v>0</v>
      </c>
      <c r="J6" s="79">
        <v>0</v>
      </c>
      <c r="K6" s="79"/>
      <c r="L6" s="267">
        <v>0</v>
      </c>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c r="HI6" s="236"/>
      <c r="HJ6" s="236"/>
      <c r="HK6" s="236"/>
      <c r="HL6" s="236"/>
      <c r="HM6" s="236"/>
      <c r="HN6" s="236"/>
      <c r="HO6" s="236"/>
      <c r="HP6" s="236"/>
      <c r="HQ6" s="236"/>
      <c r="HR6" s="236"/>
      <c r="HS6" s="236"/>
      <c r="HT6" s="236"/>
      <c r="HU6" s="236"/>
      <c r="HV6" s="236"/>
      <c r="HW6" s="236"/>
      <c r="HX6" s="236"/>
      <c r="HY6" s="236"/>
      <c r="HZ6" s="236"/>
      <c r="IA6" s="236"/>
      <c r="IB6" s="236"/>
      <c r="IC6" s="236"/>
      <c r="ID6" s="236"/>
      <c r="IE6" s="236"/>
      <c r="IF6" s="236"/>
      <c r="IG6" s="236"/>
      <c r="IH6" s="236"/>
      <c r="II6" s="236"/>
      <c r="IJ6" s="236"/>
      <c r="IK6" s="236"/>
      <c r="IL6" s="236"/>
      <c r="IM6" s="236"/>
      <c r="IN6" s="236"/>
      <c r="IO6" s="236"/>
      <c r="IP6" s="236"/>
      <c r="IQ6" s="225"/>
      <c r="IR6" s="225"/>
      <c r="IS6" s="225"/>
      <c r="IT6" s="225"/>
      <c r="IU6" s="225"/>
      <c r="IV6" s="225"/>
    </row>
    <row r="7" spans="1:12" ht="21" customHeight="1">
      <c r="A7" s="252" t="s">
        <v>4</v>
      </c>
      <c r="B7" s="161" t="s">
        <v>135</v>
      </c>
      <c r="C7" s="161"/>
      <c r="D7" s="161"/>
      <c r="E7" s="162" t="s">
        <v>44</v>
      </c>
      <c r="F7" s="78">
        <f>SUM(G7:L7)</f>
        <v>4957.65</v>
      </c>
      <c r="G7" s="163">
        <f>G8+G13</f>
        <v>4957.65</v>
      </c>
      <c r="H7" s="163"/>
      <c r="I7" s="163"/>
      <c r="J7" s="163"/>
      <c r="K7" s="163"/>
      <c r="L7" s="268"/>
    </row>
    <row r="8" spans="1:12" ht="21" customHeight="1">
      <c r="A8" s="252"/>
      <c r="B8" s="161" t="s">
        <v>135</v>
      </c>
      <c r="C8" s="161" t="s">
        <v>136</v>
      </c>
      <c r="D8" s="161"/>
      <c r="E8" s="162" t="s">
        <v>46</v>
      </c>
      <c r="F8" s="163">
        <f>F9+F10+F11+F12</f>
        <v>3880.63</v>
      </c>
      <c r="G8" s="163">
        <f>G9+G10+G11+G12</f>
        <v>3880.63</v>
      </c>
      <c r="H8" s="163"/>
      <c r="I8" s="163"/>
      <c r="J8" s="163"/>
      <c r="K8" s="163"/>
      <c r="L8" s="268"/>
    </row>
    <row r="9" spans="1:12" ht="21" customHeight="1">
      <c r="A9" s="252"/>
      <c r="B9" s="161" t="s">
        <v>135</v>
      </c>
      <c r="C9" s="161" t="s">
        <v>136</v>
      </c>
      <c r="D9" s="161" t="s">
        <v>137</v>
      </c>
      <c r="E9" s="162" t="s">
        <v>48</v>
      </c>
      <c r="F9" s="78">
        <f aca="true" t="shared" si="0" ref="F9:F12">G9</f>
        <v>601.63</v>
      </c>
      <c r="G9" s="78">
        <v>601.63</v>
      </c>
      <c r="H9" s="163"/>
      <c r="I9" s="163"/>
      <c r="J9" s="163"/>
      <c r="K9" s="163"/>
      <c r="L9" s="268"/>
    </row>
    <row r="10" spans="1:12" ht="21" customHeight="1">
      <c r="A10" s="252"/>
      <c r="B10" s="161"/>
      <c r="C10" s="161"/>
      <c r="D10" s="161" t="s">
        <v>138</v>
      </c>
      <c r="E10" s="162" t="s">
        <v>50</v>
      </c>
      <c r="F10" s="78">
        <f t="shared" si="0"/>
        <v>10</v>
      </c>
      <c r="G10" s="79">
        <v>10</v>
      </c>
      <c r="H10" s="163"/>
      <c r="I10" s="163"/>
      <c r="J10" s="163"/>
      <c r="K10" s="163"/>
      <c r="L10" s="268"/>
    </row>
    <row r="11" spans="1:12" ht="21" customHeight="1">
      <c r="A11" s="252"/>
      <c r="B11" s="161"/>
      <c r="C11" s="161"/>
      <c r="D11" s="161" t="s">
        <v>139</v>
      </c>
      <c r="E11" s="162" t="s">
        <v>52</v>
      </c>
      <c r="F11" s="78">
        <f t="shared" si="0"/>
        <v>100</v>
      </c>
      <c r="G11" s="78">
        <v>100</v>
      </c>
      <c r="H11" s="163"/>
      <c r="I11" s="163"/>
      <c r="J11" s="163"/>
      <c r="K11" s="163"/>
      <c r="L11" s="268"/>
    </row>
    <row r="12" spans="1:12" ht="21" customHeight="1">
      <c r="A12" s="252"/>
      <c r="B12" s="161"/>
      <c r="C12" s="161"/>
      <c r="D12" s="161" t="s">
        <v>140</v>
      </c>
      <c r="E12" s="162" t="s">
        <v>53</v>
      </c>
      <c r="F12" s="78">
        <f t="shared" si="0"/>
        <v>3169</v>
      </c>
      <c r="G12" s="78">
        <v>3169</v>
      </c>
      <c r="H12" s="163"/>
      <c r="I12" s="163"/>
      <c r="J12" s="163"/>
      <c r="K12" s="163"/>
      <c r="L12" s="268"/>
    </row>
    <row r="13" spans="1:12" ht="21" customHeight="1">
      <c r="A13" s="252"/>
      <c r="B13" s="161" t="s">
        <v>135</v>
      </c>
      <c r="C13" s="161" t="s">
        <v>141</v>
      </c>
      <c r="D13" s="161"/>
      <c r="E13" s="162" t="s">
        <v>54</v>
      </c>
      <c r="F13" s="163">
        <v>1077.02</v>
      </c>
      <c r="G13" s="163">
        <v>1077.02</v>
      </c>
      <c r="H13" s="163"/>
      <c r="I13" s="163"/>
      <c r="J13" s="163"/>
      <c r="K13" s="163"/>
      <c r="L13" s="268"/>
    </row>
    <row r="14" spans="1:12" ht="16.5" customHeight="1">
      <c r="A14" s="252"/>
      <c r="B14" s="161" t="s">
        <v>142</v>
      </c>
      <c r="C14" s="161"/>
      <c r="D14" s="161"/>
      <c r="E14" s="162" t="s">
        <v>59</v>
      </c>
      <c r="F14" s="78">
        <f aca="true" t="shared" si="1" ref="F14:F20">SUM(G14:L14)</f>
        <v>495.05</v>
      </c>
      <c r="G14" s="163">
        <f>G15</f>
        <v>495.05</v>
      </c>
      <c r="H14" s="163"/>
      <c r="I14" s="163"/>
      <c r="J14" s="163"/>
      <c r="K14" s="163"/>
      <c r="L14" s="268"/>
    </row>
    <row r="15" spans="1:12" ht="16.5" customHeight="1">
      <c r="A15" s="252"/>
      <c r="B15" s="161"/>
      <c r="C15" s="161" t="s">
        <v>137</v>
      </c>
      <c r="D15" s="161" t="s">
        <v>137</v>
      </c>
      <c r="E15" s="162" t="s">
        <v>143</v>
      </c>
      <c r="F15" s="78">
        <f t="shared" si="1"/>
        <v>495.05</v>
      </c>
      <c r="G15" s="78">
        <v>495.05</v>
      </c>
      <c r="H15" s="163"/>
      <c r="I15" s="163"/>
      <c r="J15" s="163"/>
      <c r="K15" s="163"/>
      <c r="L15" s="268"/>
    </row>
    <row r="16" spans="1:12" ht="16.5" customHeight="1">
      <c r="A16" s="252"/>
      <c r="B16" s="161" t="s">
        <v>144</v>
      </c>
      <c r="C16" s="161"/>
      <c r="D16" s="161"/>
      <c r="E16" s="162" t="s">
        <v>61</v>
      </c>
      <c r="F16" s="78">
        <f t="shared" si="1"/>
        <v>1564.51</v>
      </c>
      <c r="G16" s="163">
        <f>G17+G20+G24+G25+G26+G27+G28+G31+G33</f>
        <v>1564.51</v>
      </c>
      <c r="H16" s="163"/>
      <c r="I16" s="163"/>
      <c r="J16" s="163"/>
      <c r="K16" s="163"/>
      <c r="L16" s="268"/>
    </row>
    <row r="17" spans="1:12" ht="16.5" customHeight="1">
      <c r="A17" s="252"/>
      <c r="B17" s="161"/>
      <c r="C17" s="161" t="s">
        <v>137</v>
      </c>
      <c r="D17" s="161"/>
      <c r="E17" s="162" t="s">
        <v>62</v>
      </c>
      <c r="F17" s="78">
        <f t="shared" si="1"/>
        <v>81.1</v>
      </c>
      <c r="G17" s="163">
        <f>G19+G18</f>
        <v>81.1</v>
      </c>
      <c r="H17" s="163"/>
      <c r="I17" s="163"/>
      <c r="J17" s="163"/>
      <c r="K17" s="163"/>
      <c r="L17" s="268"/>
    </row>
    <row r="18" spans="1:12" ht="16.5" customHeight="1">
      <c r="A18" s="252"/>
      <c r="B18" s="161"/>
      <c r="C18" s="161"/>
      <c r="D18" s="161" t="s">
        <v>139</v>
      </c>
      <c r="E18" s="162" t="s">
        <v>63</v>
      </c>
      <c r="F18" s="78">
        <f t="shared" si="1"/>
        <v>76.1</v>
      </c>
      <c r="G18" s="86">
        <v>76.1</v>
      </c>
      <c r="H18" s="163"/>
      <c r="I18" s="163"/>
      <c r="J18" s="163"/>
      <c r="K18" s="163"/>
      <c r="L18" s="268"/>
    </row>
    <row r="19" spans="1:12" ht="16.5" customHeight="1">
      <c r="A19" s="252"/>
      <c r="B19" s="161"/>
      <c r="C19" s="161"/>
      <c r="D19" s="161" t="s">
        <v>141</v>
      </c>
      <c r="E19" s="162" t="s">
        <v>64</v>
      </c>
      <c r="F19" s="78">
        <f t="shared" si="1"/>
        <v>5</v>
      </c>
      <c r="G19" s="86">
        <v>5</v>
      </c>
      <c r="H19" s="163"/>
      <c r="I19" s="163"/>
      <c r="J19" s="163"/>
      <c r="K19" s="163"/>
      <c r="L19" s="268"/>
    </row>
    <row r="20" spans="1:12" ht="16.5" customHeight="1">
      <c r="A20" s="252"/>
      <c r="B20" s="161"/>
      <c r="C20" s="161" t="s">
        <v>145</v>
      </c>
      <c r="D20" s="161"/>
      <c r="E20" s="162" t="s">
        <v>65</v>
      </c>
      <c r="F20" s="78">
        <f t="shared" si="1"/>
        <v>525.88</v>
      </c>
      <c r="G20" s="163">
        <f>G21+G23</f>
        <v>525.88</v>
      </c>
      <c r="H20" s="163"/>
      <c r="I20" s="163"/>
      <c r="J20" s="163"/>
      <c r="K20" s="163"/>
      <c r="L20" s="268"/>
    </row>
    <row r="21" spans="1:12" ht="16.5" customHeight="1">
      <c r="A21" s="162"/>
      <c r="B21" s="161"/>
      <c r="C21" s="161"/>
      <c r="D21" s="161" t="s">
        <v>146</v>
      </c>
      <c r="E21" s="162" t="s">
        <v>66</v>
      </c>
      <c r="F21" s="78">
        <f aca="true" t="shared" si="2" ref="F21:F30">G21</f>
        <v>456.78</v>
      </c>
      <c r="G21" s="87">
        <v>456.78</v>
      </c>
      <c r="H21" s="163"/>
      <c r="I21" s="163"/>
      <c r="J21" s="163"/>
      <c r="K21" s="163"/>
      <c r="L21" s="268"/>
    </row>
    <row r="22" spans="1:12" ht="16.5" customHeight="1">
      <c r="A22" s="164"/>
      <c r="B22" s="161"/>
      <c r="C22" s="161"/>
      <c r="D22" s="161"/>
      <c r="E22" s="162" t="s">
        <v>147</v>
      </c>
      <c r="F22" s="78">
        <f t="shared" si="2"/>
        <v>456.78</v>
      </c>
      <c r="G22" s="86">
        <v>456.78</v>
      </c>
      <c r="H22" s="164"/>
      <c r="I22" s="164"/>
      <c r="J22" s="164"/>
      <c r="K22" s="164"/>
      <c r="L22" s="269"/>
    </row>
    <row r="23" spans="1:12" ht="16.5" customHeight="1">
      <c r="A23" s="164"/>
      <c r="B23" s="161"/>
      <c r="C23" s="161"/>
      <c r="D23" s="161" t="s">
        <v>137</v>
      </c>
      <c r="E23" s="162" t="s">
        <v>68</v>
      </c>
      <c r="F23" s="78">
        <f t="shared" si="2"/>
        <v>69.1</v>
      </c>
      <c r="G23" s="87">
        <v>69.1</v>
      </c>
      <c r="H23" s="164"/>
      <c r="I23" s="164"/>
      <c r="J23" s="164"/>
      <c r="K23" s="164"/>
      <c r="L23" s="269"/>
    </row>
    <row r="24" spans="1:12" ht="16.5" customHeight="1">
      <c r="A24" s="164"/>
      <c r="B24" s="161"/>
      <c r="C24" s="161" t="s">
        <v>148</v>
      </c>
      <c r="D24" s="161"/>
      <c r="E24" s="162" t="s">
        <v>69</v>
      </c>
      <c r="F24" s="164">
        <f t="shared" si="2"/>
        <v>10</v>
      </c>
      <c r="G24" s="86">
        <v>10</v>
      </c>
      <c r="H24" s="164"/>
      <c r="I24" s="164"/>
      <c r="J24" s="164"/>
      <c r="K24" s="164"/>
      <c r="L24" s="269"/>
    </row>
    <row r="25" spans="1:12" ht="16.5" customHeight="1">
      <c r="A25" s="164"/>
      <c r="B25" s="161"/>
      <c r="C25" s="161" t="s">
        <v>139</v>
      </c>
      <c r="D25" s="161"/>
      <c r="E25" s="162" t="s">
        <v>70</v>
      </c>
      <c r="F25" s="164">
        <f t="shared" si="2"/>
        <v>52.98</v>
      </c>
      <c r="G25" s="86">
        <v>52.98</v>
      </c>
      <c r="H25" s="164"/>
      <c r="I25" s="164"/>
      <c r="J25" s="164"/>
      <c r="K25" s="164"/>
      <c r="L25" s="269"/>
    </row>
    <row r="26" spans="1:12" ht="16.5" customHeight="1">
      <c r="A26" s="164"/>
      <c r="B26" s="161"/>
      <c r="C26" s="161" t="s">
        <v>149</v>
      </c>
      <c r="D26" s="161"/>
      <c r="E26" s="162" t="s">
        <v>71</v>
      </c>
      <c r="F26" s="164">
        <f t="shared" si="2"/>
        <v>10</v>
      </c>
      <c r="G26" s="86">
        <v>10</v>
      </c>
      <c r="H26" s="164"/>
      <c r="I26" s="164"/>
      <c r="J26" s="164"/>
      <c r="K26" s="164"/>
      <c r="L26" s="269"/>
    </row>
    <row r="27" spans="1:12" ht="16.5" customHeight="1">
      <c r="A27" s="164"/>
      <c r="B27" s="161"/>
      <c r="C27" s="161" t="s">
        <v>150</v>
      </c>
      <c r="D27" s="161"/>
      <c r="E27" s="162" t="s">
        <v>72</v>
      </c>
      <c r="F27" s="164">
        <f t="shared" si="2"/>
        <v>18.85</v>
      </c>
      <c r="G27" s="86">
        <v>18.85</v>
      </c>
      <c r="H27" s="164"/>
      <c r="I27" s="164"/>
      <c r="J27" s="164"/>
      <c r="K27" s="164"/>
      <c r="L27" s="269"/>
    </row>
    <row r="28" spans="1:12" ht="16.5" customHeight="1">
      <c r="A28" s="164"/>
      <c r="B28" s="161"/>
      <c r="C28" s="161" t="s">
        <v>151</v>
      </c>
      <c r="D28" s="161"/>
      <c r="E28" s="162" t="s">
        <v>73</v>
      </c>
      <c r="F28" s="164">
        <f t="shared" si="2"/>
        <v>113.5</v>
      </c>
      <c r="G28" s="164">
        <f>G29+G30</f>
        <v>113.5</v>
      </c>
      <c r="H28" s="164"/>
      <c r="I28" s="164"/>
      <c r="J28" s="164"/>
      <c r="K28" s="164"/>
      <c r="L28" s="269"/>
    </row>
    <row r="29" spans="1:12" ht="16.5" customHeight="1">
      <c r="A29" s="164"/>
      <c r="B29" s="161"/>
      <c r="C29" s="161"/>
      <c r="D29" s="161" t="s">
        <v>146</v>
      </c>
      <c r="E29" s="162" t="s">
        <v>74</v>
      </c>
      <c r="F29" s="164">
        <f t="shared" si="2"/>
        <v>21</v>
      </c>
      <c r="G29" s="86">
        <v>21</v>
      </c>
      <c r="H29" s="164"/>
      <c r="I29" s="164"/>
      <c r="J29" s="164"/>
      <c r="K29" s="164"/>
      <c r="L29" s="269"/>
    </row>
    <row r="30" spans="1:12" ht="16.5" customHeight="1">
      <c r="A30" s="164"/>
      <c r="B30" s="161"/>
      <c r="C30" s="161"/>
      <c r="D30" s="161" t="s">
        <v>137</v>
      </c>
      <c r="E30" s="162" t="s">
        <v>75</v>
      </c>
      <c r="F30" s="164">
        <f t="shared" si="2"/>
        <v>92.5</v>
      </c>
      <c r="G30" s="86">
        <v>92.5</v>
      </c>
      <c r="H30" s="164"/>
      <c r="I30" s="164"/>
      <c r="J30" s="164"/>
      <c r="K30" s="164"/>
      <c r="L30" s="269"/>
    </row>
    <row r="31" spans="1:12" ht="16.5" customHeight="1">
      <c r="A31" s="164"/>
      <c r="B31" s="161"/>
      <c r="C31" s="161" t="s">
        <v>145</v>
      </c>
      <c r="D31" s="161"/>
      <c r="E31" s="162" t="s">
        <v>76</v>
      </c>
      <c r="F31" s="164">
        <f>F32</f>
        <v>729.6</v>
      </c>
      <c r="G31" s="164">
        <f>G32</f>
        <v>729.6</v>
      </c>
      <c r="H31" s="164"/>
      <c r="I31" s="164"/>
      <c r="J31" s="164"/>
      <c r="K31" s="164"/>
      <c r="L31" s="269"/>
    </row>
    <row r="32" spans="1:12" ht="16.5" customHeight="1">
      <c r="A32" s="164"/>
      <c r="B32" s="161"/>
      <c r="C32" s="161"/>
      <c r="D32" s="161" t="s">
        <v>137</v>
      </c>
      <c r="E32" s="162" t="s">
        <v>77</v>
      </c>
      <c r="F32" s="164">
        <f aca="true" t="shared" si="3" ref="F32:F38">G32</f>
        <v>729.6</v>
      </c>
      <c r="G32" s="86">
        <v>729.6</v>
      </c>
      <c r="H32" s="164"/>
      <c r="I32" s="164"/>
      <c r="J32" s="164"/>
      <c r="K32" s="164"/>
      <c r="L32" s="269"/>
    </row>
    <row r="33" spans="1:12" ht="16.5" customHeight="1">
      <c r="A33" s="164"/>
      <c r="B33" s="161"/>
      <c r="C33" s="161" t="s">
        <v>152</v>
      </c>
      <c r="D33" s="161"/>
      <c r="E33" s="162" t="s">
        <v>78</v>
      </c>
      <c r="F33" s="164">
        <f t="shared" si="3"/>
        <v>22.6</v>
      </c>
      <c r="G33" s="86">
        <v>22.6</v>
      </c>
      <c r="H33" s="164"/>
      <c r="I33" s="164"/>
      <c r="J33" s="164"/>
      <c r="K33" s="164"/>
      <c r="L33" s="269"/>
    </row>
    <row r="34" spans="1:12" ht="16.5" customHeight="1">
      <c r="A34" s="164"/>
      <c r="B34" s="161" t="s">
        <v>153</v>
      </c>
      <c r="C34" s="161"/>
      <c r="D34" s="161"/>
      <c r="E34" s="162" t="s">
        <v>79</v>
      </c>
      <c r="F34" s="164">
        <f>F35+F39+F41</f>
        <v>120.02000000000001</v>
      </c>
      <c r="G34" s="164">
        <f>G35+G39+G41</f>
        <v>120.02000000000001</v>
      </c>
      <c r="H34" s="164"/>
      <c r="I34" s="164"/>
      <c r="J34" s="164"/>
      <c r="K34" s="164"/>
      <c r="L34" s="269"/>
    </row>
    <row r="35" spans="1:12" ht="16.5" customHeight="1">
      <c r="A35" s="164"/>
      <c r="B35" s="161"/>
      <c r="C35" s="161" t="s">
        <v>154</v>
      </c>
      <c r="D35" s="161"/>
      <c r="E35" s="162" t="s">
        <v>80</v>
      </c>
      <c r="F35" s="164">
        <f>F36+F37</f>
        <v>25.42</v>
      </c>
      <c r="G35" s="164">
        <f>G36+G37</f>
        <v>25.42</v>
      </c>
      <c r="H35" s="164"/>
      <c r="I35" s="164"/>
      <c r="J35" s="164"/>
      <c r="K35" s="164"/>
      <c r="L35" s="269"/>
    </row>
    <row r="36" spans="1:256" s="258" customFormat="1" ht="16.5" customHeight="1">
      <c r="A36" s="164"/>
      <c r="B36" s="161"/>
      <c r="C36" s="161"/>
      <c r="D36" s="161" t="s">
        <v>137</v>
      </c>
      <c r="E36" s="162" t="s">
        <v>81</v>
      </c>
      <c r="F36" s="164">
        <f t="shared" si="3"/>
        <v>6.32</v>
      </c>
      <c r="G36" s="86">
        <v>6.32</v>
      </c>
      <c r="H36" s="164"/>
      <c r="I36" s="164"/>
      <c r="J36" s="164"/>
      <c r="K36" s="164"/>
      <c r="L36" s="269"/>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c r="FF36" s="227"/>
      <c r="FG36" s="227"/>
      <c r="FH36" s="227"/>
      <c r="FI36" s="227"/>
      <c r="FJ36" s="227"/>
      <c r="FK36" s="227"/>
      <c r="FL36" s="227"/>
      <c r="FM36" s="227"/>
      <c r="FN36" s="227"/>
      <c r="FO36" s="227"/>
      <c r="FP36" s="227"/>
      <c r="FQ36" s="227"/>
      <c r="FR36" s="227"/>
      <c r="FS36" s="227"/>
      <c r="FT36" s="227"/>
      <c r="FU36" s="227"/>
      <c r="FV36" s="227"/>
      <c r="FW36" s="227"/>
      <c r="FX36" s="227"/>
      <c r="FY36" s="227"/>
      <c r="FZ36" s="227"/>
      <c r="GA36" s="227"/>
      <c r="GB36" s="227"/>
      <c r="GC36" s="227"/>
      <c r="GD36" s="227"/>
      <c r="GE36" s="227"/>
      <c r="GF36" s="227"/>
      <c r="GG36" s="227"/>
      <c r="GH36" s="227"/>
      <c r="GI36" s="227"/>
      <c r="GJ36" s="227"/>
      <c r="GK36" s="227"/>
      <c r="GL36" s="227"/>
      <c r="GM36" s="227"/>
      <c r="GN36" s="227"/>
      <c r="GO36" s="227"/>
      <c r="GP36" s="227"/>
      <c r="GQ36" s="227"/>
      <c r="GR36" s="227"/>
      <c r="GS36" s="227"/>
      <c r="GT36" s="227"/>
      <c r="GU36" s="227"/>
      <c r="GV36" s="227"/>
      <c r="GW36" s="227"/>
      <c r="GX36" s="227"/>
      <c r="GY36" s="227"/>
      <c r="GZ36" s="227"/>
      <c r="HA36" s="227"/>
      <c r="HB36" s="227"/>
      <c r="HC36" s="227"/>
      <c r="HD36" s="227"/>
      <c r="HE36" s="227"/>
      <c r="HF36" s="227"/>
      <c r="HG36" s="227"/>
      <c r="HH36" s="227"/>
      <c r="HI36" s="227"/>
      <c r="HJ36" s="227"/>
      <c r="HK36" s="227"/>
      <c r="HL36" s="227"/>
      <c r="HM36" s="227"/>
      <c r="HN36" s="227"/>
      <c r="HO36" s="227"/>
      <c r="HP36" s="227"/>
      <c r="HQ36" s="227"/>
      <c r="HR36" s="227"/>
      <c r="HS36" s="227"/>
      <c r="HT36" s="227"/>
      <c r="HU36" s="227"/>
      <c r="HV36" s="227"/>
      <c r="HW36" s="227"/>
      <c r="HX36" s="227"/>
      <c r="HY36" s="227"/>
      <c r="HZ36" s="227"/>
      <c r="IA36" s="227"/>
      <c r="IB36" s="227"/>
      <c r="IC36" s="227"/>
      <c r="ID36" s="227"/>
      <c r="IE36" s="227"/>
      <c r="IF36" s="227"/>
      <c r="IG36" s="227"/>
      <c r="IH36" s="227"/>
      <c r="II36" s="227"/>
      <c r="IJ36" s="227"/>
      <c r="IK36" s="227"/>
      <c r="IL36" s="227"/>
      <c r="IM36" s="227"/>
      <c r="IN36" s="227"/>
      <c r="IO36" s="227"/>
      <c r="IP36" s="227"/>
      <c r="IQ36" s="226"/>
      <c r="IR36" s="226"/>
      <c r="IS36" s="226"/>
      <c r="IT36" s="226"/>
      <c r="IU36" s="226"/>
      <c r="IV36" s="226"/>
    </row>
    <row r="37" spans="1:12" ht="16.5" customHeight="1">
      <c r="A37" s="164"/>
      <c r="B37" s="161"/>
      <c r="C37" s="161"/>
      <c r="D37" s="161" t="s">
        <v>139</v>
      </c>
      <c r="E37" s="162" t="s">
        <v>82</v>
      </c>
      <c r="F37" s="164">
        <f t="shared" si="3"/>
        <v>19.1</v>
      </c>
      <c r="G37" s="86">
        <v>19.1</v>
      </c>
      <c r="H37" s="164"/>
      <c r="I37" s="164"/>
      <c r="J37" s="164"/>
      <c r="K37" s="164"/>
      <c r="L37" s="269"/>
    </row>
    <row r="38" spans="1:12" ht="16.5" customHeight="1">
      <c r="A38" s="164"/>
      <c r="B38" s="161"/>
      <c r="C38" s="161"/>
      <c r="D38" s="161" t="s">
        <v>149</v>
      </c>
      <c r="E38" s="162" t="s">
        <v>83</v>
      </c>
      <c r="F38" s="164">
        <f t="shared" si="3"/>
        <v>0</v>
      </c>
      <c r="G38" s="164"/>
      <c r="H38" s="164"/>
      <c r="I38" s="164"/>
      <c r="J38" s="164"/>
      <c r="K38" s="164"/>
      <c r="L38" s="269"/>
    </row>
    <row r="39" spans="1:12" ht="16.5" customHeight="1">
      <c r="A39" s="164"/>
      <c r="B39" s="161"/>
      <c r="C39" s="161" t="s">
        <v>138</v>
      </c>
      <c r="D39" s="161"/>
      <c r="E39" s="162" t="s">
        <v>84</v>
      </c>
      <c r="F39" s="164">
        <f aca="true" t="shared" si="4" ref="F39:F43">F40</f>
        <v>78</v>
      </c>
      <c r="G39" s="164">
        <f aca="true" t="shared" si="5" ref="G39:G43">G40</f>
        <v>78</v>
      </c>
      <c r="H39" s="164"/>
      <c r="I39" s="164"/>
      <c r="J39" s="164"/>
      <c r="K39" s="164"/>
      <c r="L39" s="269"/>
    </row>
    <row r="40" spans="1:12" ht="16.5" customHeight="1">
      <c r="A40" s="164"/>
      <c r="B40" s="161"/>
      <c r="C40" s="161"/>
      <c r="D40" s="161" t="s">
        <v>155</v>
      </c>
      <c r="E40" s="162" t="s">
        <v>85</v>
      </c>
      <c r="F40" s="164">
        <f>G40</f>
        <v>78</v>
      </c>
      <c r="G40" s="86">
        <v>78</v>
      </c>
      <c r="H40" s="164"/>
      <c r="I40" s="164"/>
      <c r="J40" s="164"/>
      <c r="K40" s="164"/>
      <c r="L40" s="269"/>
    </row>
    <row r="41" spans="1:12" ht="21" customHeight="1">
      <c r="A41" s="164"/>
      <c r="B41" s="161"/>
      <c r="C41" s="161" t="s">
        <v>148</v>
      </c>
      <c r="D41" s="161"/>
      <c r="E41" s="162" t="s">
        <v>86</v>
      </c>
      <c r="F41" s="164">
        <f t="shared" si="4"/>
        <v>16.6</v>
      </c>
      <c r="G41" s="164">
        <f t="shared" si="5"/>
        <v>16.6</v>
      </c>
      <c r="H41" s="164"/>
      <c r="I41" s="164"/>
      <c r="J41" s="164"/>
      <c r="K41" s="164"/>
      <c r="L41" s="269"/>
    </row>
    <row r="42" spans="1:12" ht="21" customHeight="1">
      <c r="A42" s="164"/>
      <c r="B42" s="161"/>
      <c r="C42" s="161"/>
      <c r="D42" s="161" t="s">
        <v>141</v>
      </c>
      <c r="E42" s="162" t="s">
        <v>87</v>
      </c>
      <c r="F42" s="164">
        <v>16.6</v>
      </c>
      <c r="G42" s="164">
        <v>16.6</v>
      </c>
      <c r="H42" s="164"/>
      <c r="I42" s="164"/>
      <c r="J42" s="164"/>
      <c r="K42" s="164"/>
      <c r="L42" s="269"/>
    </row>
    <row r="43" spans="1:12" ht="21" customHeight="1">
      <c r="A43" s="164"/>
      <c r="B43" s="161" t="s">
        <v>156</v>
      </c>
      <c r="C43" s="161"/>
      <c r="D43" s="161"/>
      <c r="E43" s="162" t="s">
        <v>88</v>
      </c>
      <c r="F43" s="164">
        <f t="shared" si="4"/>
        <v>10</v>
      </c>
      <c r="G43" s="164">
        <f t="shared" si="5"/>
        <v>10</v>
      </c>
      <c r="H43" s="164"/>
      <c r="I43" s="164"/>
      <c r="J43" s="164"/>
      <c r="K43" s="164"/>
      <c r="L43" s="269"/>
    </row>
    <row r="44" spans="1:12" ht="21" customHeight="1">
      <c r="A44" s="164"/>
      <c r="B44" s="161"/>
      <c r="C44" s="161" t="s">
        <v>146</v>
      </c>
      <c r="D44" s="161"/>
      <c r="E44" s="162" t="s">
        <v>89</v>
      </c>
      <c r="F44" s="164">
        <f aca="true" t="shared" si="6" ref="F44:F48">G44</f>
        <v>10</v>
      </c>
      <c r="G44" s="164">
        <v>10</v>
      </c>
      <c r="H44" s="164"/>
      <c r="I44" s="164"/>
      <c r="J44" s="164"/>
      <c r="K44" s="164"/>
      <c r="L44" s="269"/>
    </row>
    <row r="45" spans="1:12" ht="21" customHeight="1">
      <c r="A45" s="164"/>
      <c r="B45" s="161" t="s">
        <v>157</v>
      </c>
      <c r="C45" s="161"/>
      <c r="D45" s="161"/>
      <c r="E45" s="162" t="s">
        <v>90</v>
      </c>
      <c r="F45" s="164">
        <f>F46+F47+F48</f>
        <v>2619.95</v>
      </c>
      <c r="G45" s="164">
        <f>G46+G47+G48</f>
        <v>2619.95</v>
      </c>
      <c r="H45" s="164"/>
      <c r="I45" s="164"/>
      <c r="J45" s="164"/>
      <c r="K45" s="164"/>
      <c r="L45" s="269"/>
    </row>
    <row r="46" spans="1:12" ht="21" customHeight="1">
      <c r="A46" s="164"/>
      <c r="B46" s="161"/>
      <c r="C46" s="161" t="s">
        <v>146</v>
      </c>
      <c r="D46" s="161" t="s">
        <v>154</v>
      </c>
      <c r="E46" s="162" t="s">
        <v>91</v>
      </c>
      <c r="F46" s="164">
        <f t="shared" si="6"/>
        <v>67.29</v>
      </c>
      <c r="G46" s="164">
        <v>67.29</v>
      </c>
      <c r="H46" s="164"/>
      <c r="I46" s="164"/>
      <c r="J46" s="164"/>
      <c r="K46" s="164"/>
      <c r="L46" s="269"/>
    </row>
    <row r="47" spans="1:12" ht="21" customHeight="1">
      <c r="A47" s="164"/>
      <c r="B47" s="161"/>
      <c r="C47" s="161" t="s">
        <v>137</v>
      </c>
      <c r="D47" s="161" t="s">
        <v>146</v>
      </c>
      <c r="E47" s="162" t="s">
        <v>92</v>
      </c>
      <c r="F47" s="164">
        <f t="shared" si="6"/>
        <v>1950</v>
      </c>
      <c r="G47" s="164">
        <v>1950</v>
      </c>
      <c r="H47" s="164"/>
      <c r="I47" s="164"/>
      <c r="J47" s="164"/>
      <c r="K47" s="164"/>
      <c r="L47" s="269"/>
    </row>
    <row r="48" spans="1:12" ht="21" customHeight="1">
      <c r="A48" s="164"/>
      <c r="B48" s="161"/>
      <c r="C48" s="161" t="s">
        <v>136</v>
      </c>
      <c r="D48" s="161"/>
      <c r="E48" s="162" t="s">
        <v>93</v>
      </c>
      <c r="F48" s="164">
        <f t="shared" si="6"/>
        <v>602.66</v>
      </c>
      <c r="G48" s="164">
        <v>602.66</v>
      </c>
      <c r="H48" s="164"/>
      <c r="I48" s="164"/>
      <c r="J48" s="164"/>
      <c r="K48" s="164"/>
      <c r="L48" s="269"/>
    </row>
    <row r="49" spans="1:12" ht="21" customHeight="1">
      <c r="A49" s="164"/>
      <c r="B49" s="161" t="s">
        <v>158</v>
      </c>
      <c r="C49" s="161"/>
      <c r="D49" s="161"/>
      <c r="E49" s="162" t="s">
        <v>94</v>
      </c>
      <c r="F49" s="164">
        <f>F50+F53</f>
        <v>1120.52</v>
      </c>
      <c r="G49" s="164">
        <f>G50+G53</f>
        <v>1120.52</v>
      </c>
      <c r="H49" s="164"/>
      <c r="I49" s="164"/>
      <c r="J49" s="164"/>
      <c r="K49" s="164"/>
      <c r="L49" s="269"/>
    </row>
    <row r="50" spans="1:12" ht="21" customHeight="1">
      <c r="A50" s="164"/>
      <c r="B50" s="161"/>
      <c r="C50" s="161" t="s">
        <v>137</v>
      </c>
      <c r="D50" s="161"/>
      <c r="E50" s="162" t="s">
        <v>95</v>
      </c>
      <c r="F50" s="164">
        <f>F51+F52</f>
        <v>1014.52</v>
      </c>
      <c r="G50" s="164">
        <f>G51+G52</f>
        <v>1014.52</v>
      </c>
      <c r="H50" s="164"/>
      <c r="I50" s="164"/>
      <c r="J50" s="164"/>
      <c r="K50" s="164"/>
      <c r="L50" s="269"/>
    </row>
    <row r="51" spans="1:12" ht="21" customHeight="1">
      <c r="A51" s="164"/>
      <c r="B51" s="161"/>
      <c r="C51" s="161"/>
      <c r="D51" s="161" t="s">
        <v>154</v>
      </c>
      <c r="E51" s="162" t="s">
        <v>96</v>
      </c>
      <c r="F51" s="164">
        <f aca="true" t="shared" si="7" ref="F51:F54">G51</f>
        <v>667.31</v>
      </c>
      <c r="G51" s="86">
        <v>667.31</v>
      </c>
      <c r="H51" s="164"/>
      <c r="I51" s="164"/>
      <c r="J51" s="164"/>
      <c r="K51" s="164"/>
      <c r="L51" s="269"/>
    </row>
    <row r="52" spans="1:12" ht="21" customHeight="1">
      <c r="A52" s="164"/>
      <c r="B52" s="161"/>
      <c r="C52" s="161"/>
      <c r="D52" s="161" t="s">
        <v>141</v>
      </c>
      <c r="E52" s="162" t="s">
        <v>97</v>
      </c>
      <c r="F52" s="164">
        <f t="shared" si="7"/>
        <v>347.21</v>
      </c>
      <c r="G52" s="86">
        <v>347.21</v>
      </c>
      <c r="H52" s="164"/>
      <c r="I52" s="164"/>
      <c r="J52" s="164"/>
      <c r="K52" s="164"/>
      <c r="L52" s="269"/>
    </row>
    <row r="53" spans="1:12" ht="21" customHeight="1">
      <c r="A53" s="164"/>
      <c r="B53" s="161"/>
      <c r="C53" s="161" t="s">
        <v>148</v>
      </c>
      <c r="D53" s="161"/>
      <c r="E53" s="162" t="s">
        <v>98</v>
      </c>
      <c r="F53" s="164">
        <f aca="true" t="shared" si="8" ref="F53:F57">F54</f>
        <v>106</v>
      </c>
      <c r="G53" s="164">
        <f aca="true" t="shared" si="9" ref="G53:G57">G54</f>
        <v>106</v>
      </c>
      <c r="H53" s="164"/>
      <c r="I53" s="164"/>
      <c r="J53" s="164"/>
      <c r="K53" s="164"/>
      <c r="L53" s="269"/>
    </row>
    <row r="54" spans="1:12" ht="21" customHeight="1">
      <c r="A54" s="164"/>
      <c r="B54" s="161"/>
      <c r="C54" s="161"/>
      <c r="D54" s="161" t="s">
        <v>155</v>
      </c>
      <c r="E54" s="162" t="s">
        <v>99</v>
      </c>
      <c r="F54" s="164">
        <f t="shared" si="7"/>
        <v>106</v>
      </c>
      <c r="G54" s="164">
        <v>106</v>
      </c>
      <c r="H54" s="164"/>
      <c r="I54" s="164"/>
      <c r="J54" s="164"/>
      <c r="K54" s="164"/>
      <c r="L54" s="269"/>
    </row>
    <row r="55" spans="1:12" ht="21" customHeight="1">
      <c r="A55" s="164"/>
      <c r="B55" s="161" t="s">
        <v>159</v>
      </c>
      <c r="C55" s="161"/>
      <c r="D55" s="161"/>
      <c r="E55" s="162" t="s">
        <v>100</v>
      </c>
      <c r="F55" s="164">
        <f t="shared" si="8"/>
        <v>30</v>
      </c>
      <c r="G55" s="164">
        <f t="shared" si="9"/>
        <v>30</v>
      </c>
      <c r="H55" s="164"/>
      <c r="I55" s="164"/>
      <c r="J55" s="164"/>
      <c r="K55" s="164"/>
      <c r="L55" s="269"/>
    </row>
    <row r="56" spans="1:12" ht="21" customHeight="1">
      <c r="A56" s="164"/>
      <c r="B56" s="161"/>
      <c r="C56" s="161" t="s">
        <v>155</v>
      </c>
      <c r="D56" s="161" t="s">
        <v>141</v>
      </c>
      <c r="E56" s="162" t="s">
        <v>101</v>
      </c>
      <c r="F56" s="164">
        <f aca="true" t="shared" si="10" ref="F56:F64">G56</f>
        <v>30</v>
      </c>
      <c r="G56" s="86">
        <v>30</v>
      </c>
      <c r="H56" s="164"/>
      <c r="I56" s="164"/>
      <c r="J56" s="164"/>
      <c r="K56" s="164"/>
      <c r="L56" s="269"/>
    </row>
    <row r="57" spans="1:12" ht="21" customHeight="1">
      <c r="A57" s="164"/>
      <c r="B57" s="161" t="s">
        <v>160</v>
      </c>
      <c r="C57" s="161"/>
      <c r="D57" s="161"/>
      <c r="E57" s="162" t="s">
        <v>102</v>
      </c>
      <c r="F57" s="164">
        <f t="shared" si="8"/>
        <v>10</v>
      </c>
      <c r="G57" s="164">
        <f t="shared" si="9"/>
        <v>10</v>
      </c>
      <c r="H57" s="164"/>
      <c r="I57" s="164"/>
      <c r="J57" s="164"/>
      <c r="K57" s="164"/>
      <c r="L57" s="269"/>
    </row>
    <row r="58" spans="1:12" ht="21" customHeight="1">
      <c r="A58" s="164"/>
      <c r="B58" s="161"/>
      <c r="C58" s="161" t="s">
        <v>146</v>
      </c>
      <c r="D58" s="161" t="s">
        <v>137</v>
      </c>
      <c r="E58" s="162" t="s">
        <v>103</v>
      </c>
      <c r="F58" s="164">
        <f t="shared" si="10"/>
        <v>10</v>
      </c>
      <c r="G58" s="164">
        <v>10</v>
      </c>
      <c r="H58" s="164"/>
      <c r="I58" s="164"/>
      <c r="J58" s="164"/>
      <c r="K58" s="164"/>
      <c r="L58" s="269"/>
    </row>
    <row r="59" spans="1:12" ht="21" customHeight="1">
      <c r="A59" s="164"/>
      <c r="B59" s="161" t="s">
        <v>161</v>
      </c>
      <c r="C59" s="161"/>
      <c r="D59" s="161"/>
      <c r="E59" s="162" t="s">
        <v>104</v>
      </c>
      <c r="F59" s="164">
        <f>F60</f>
        <v>400.3</v>
      </c>
      <c r="G59" s="164">
        <f>G60</f>
        <v>400.3</v>
      </c>
      <c r="H59" s="164"/>
      <c r="I59" s="164"/>
      <c r="J59" s="164"/>
      <c r="K59" s="164"/>
      <c r="L59" s="269"/>
    </row>
    <row r="60" spans="1:12" ht="21" customHeight="1">
      <c r="A60" s="164"/>
      <c r="B60" s="161"/>
      <c r="C60" s="161" t="s">
        <v>137</v>
      </c>
      <c r="D60" s="161"/>
      <c r="E60" s="162" t="s">
        <v>105</v>
      </c>
      <c r="F60" s="164">
        <f>F61+F62</f>
        <v>400.3</v>
      </c>
      <c r="G60" s="164">
        <f>G61+G62</f>
        <v>400.3</v>
      </c>
      <c r="H60" s="164"/>
      <c r="I60" s="164"/>
      <c r="J60" s="164"/>
      <c r="K60" s="164"/>
      <c r="L60" s="269"/>
    </row>
    <row r="61" spans="1:12" ht="21" customHeight="1">
      <c r="A61" s="164"/>
      <c r="B61" s="161"/>
      <c r="C61" s="161"/>
      <c r="D61" s="161" t="s">
        <v>146</v>
      </c>
      <c r="E61" s="162" t="s">
        <v>106</v>
      </c>
      <c r="F61" s="164">
        <f t="shared" si="10"/>
        <v>200.3</v>
      </c>
      <c r="G61" s="164">
        <v>200.3</v>
      </c>
      <c r="H61" s="164"/>
      <c r="I61" s="164"/>
      <c r="J61" s="164"/>
      <c r="K61" s="164"/>
      <c r="L61" s="269"/>
    </row>
    <row r="62" spans="1:12" ht="21" customHeight="1">
      <c r="A62" s="164"/>
      <c r="B62" s="161"/>
      <c r="C62" s="161"/>
      <c r="D62" s="161" t="s">
        <v>136</v>
      </c>
      <c r="E62" s="162" t="s">
        <v>107</v>
      </c>
      <c r="F62" s="164">
        <f t="shared" si="10"/>
        <v>200</v>
      </c>
      <c r="G62" s="164">
        <v>200</v>
      </c>
      <c r="H62" s="164"/>
      <c r="I62" s="164"/>
      <c r="J62" s="164"/>
      <c r="K62" s="164"/>
      <c r="L62" s="269"/>
    </row>
    <row r="63" spans="1:12" ht="21" customHeight="1">
      <c r="A63" s="164"/>
      <c r="B63" s="161" t="s">
        <v>162</v>
      </c>
      <c r="C63" s="161" t="s">
        <v>136</v>
      </c>
      <c r="D63" s="161" t="s">
        <v>146</v>
      </c>
      <c r="E63" s="162" t="s">
        <v>108</v>
      </c>
      <c r="F63" s="164">
        <f t="shared" si="10"/>
        <v>622</v>
      </c>
      <c r="G63" s="164">
        <v>622</v>
      </c>
      <c r="H63" s="164"/>
      <c r="I63" s="164"/>
      <c r="J63" s="164"/>
      <c r="K63" s="164"/>
      <c r="L63" s="269"/>
    </row>
    <row r="64" spans="1:12" ht="21" customHeight="1">
      <c r="A64" s="164"/>
      <c r="B64" s="161" t="s">
        <v>163</v>
      </c>
      <c r="C64" s="161"/>
      <c r="D64" s="161"/>
      <c r="E64" s="162" t="s">
        <v>109</v>
      </c>
      <c r="F64" s="164">
        <f t="shared" si="10"/>
        <v>300</v>
      </c>
      <c r="G64" s="164">
        <v>300</v>
      </c>
      <c r="H64" s="164"/>
      <c r="I64" s="164"/>
      <c r="J64" s="164"/>
      <c r="K64" s="164"/>
      <c r="L64" s="269"/>
    </row>
  </sheetData>
  <sheetProtection/>
  <mergeCells count="4">
    <mergeCell ref="J3:L3"/>
    <mergeCell ref="B4:D4"/>
    <mergeCell ref="A4:A5"/>
    <mergeCell ref="E4:E5"/>
  </mergeCells>
  <printOptions horizontalCentered="1"/>
  <pageMargins left="0.3541666666666667" right="0.3541666666666667" top="0.15694444444444444" bottom="0.03888888888888889" header="0.5111111111111111" footer="0.5111111111111111"/>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IV62"/>
  <sheetViews>
    <sheetView showGridLines="0" showZeros="0" workbookViewId="0" topLeftCell="A1">
      <selection activeCell="E12" sqref="E12:J12"/>
    </sheetView>
  </sheetViews>
  <sheetFormatPr defaultColWidth="9.16015625" defaultRowHeight="11.25"/>
  <cols>
    <col min="1" max="1" width="33" style="227" customWidth="1"/>
    <col min="2" max="4" width="7.5" style="227" customWidth="1"/>
    <col min="5" max="5" width="44.5" style="227" customWidth="1"/>
    <col min="6" max="10" width="19" style="227" customWidth="1"/>
    <col min="11" max="248" width="9.16015625" style="227" customWidth="1"/>
    <col min="249" max="254" width="9.16015625" style="226" customWidth="1"/>
    <col min="255" max="16384" width="9.16015625" style="226" customWidth="1"/>
  </cols>
  <sheetData>
    <row r="1" spans="1:11" ht="25.5" customHeight="1">
      <c r="A1" s="239" t="s">
        <v>164</v>
      </c>
      <c r="B1" s="239"/>
      <c r="C1" s="239"/>
      <c r="D1" s="239"/>
      <c r="E1" s="239"/>
      <c r="F1" s="239"/>
      <c r="G1" s="239"/>
      <c r="H1" s="239"/>
      <c r="I1" s="239"/>
      <c r="J1" s="239"/>
      <c r="K1" s="253"/>
    </row>
    <row r="2" spans="9:12" ht="17.25" customHeight="1">
      <c r="I2" s="254" t="s">
        <v>165</v>
      </c>
      <c r="J2" s="254"/>
      <c r="K2" s="226"/>
      <c r="L2" s="226"/>
    </row>
    <row r="3" spans="1:12" ht="17.25" customHeight="1">
      <c r="A3" s="240" t="s">
        <v>35</v>
      </c>
      <c r="B3" s="241"/>
      <c r="C3" s="241"/>
      <c r="D3" s="241"/>
      <c r="E3" s="241"/>
      <c r="I3" s="254" t="s">
        <v>36</v>
      </c>
      <c r="J3" s="255"/>
      <c r="K3" s="226"/>
      <c r="L3" s="226"/>
    </row>
    <row r="4" spans="1:256" s="115" customFormat="1" ht="21" customHeight="1">
      <c r="A4" s="242" t="s">
        <v>114</v>
      </c>
      <c r="B4" s="243" t="s">
        <v>130</v>
      </c>
      <c r="C4" s="243"/>
      <c r="D4" s="243"/>
      <c r="E4" s="243" t="s">
        <v>131</v>
      </c>
      <c r="F4" s="244" t="s">
        <v>116</v>
      </c>
      <c r="G4" s="245"/>
      <c r="H4" s="245"/>
      <c r="I4" s="245"/>
      <c r="J4" s="256"/>
      <c r="K4" s="225"/>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c r="EJ4" s="257"/>
      <c r="EK4" s="257"/>
      <c r="EL4" s="257"/>
      <c r="EM4" s="257"/>
      <c r="EN4" s="257"/>
      <c r="EO4" s="257"/>
      <c r="EP4" s="257"/>
      <c r="EQ4" s="257"/>
      <c r="ER4" s="257"/>
      <c r="ES4" s="257"/>
      <c r="ET4" s="257"/>
      <c r="EU4" s="257"/>
      <c r="EV4" s="257"/>
      <c r="EW4" s="257"/>
      <c r="EX4" s="257"/>
      <c r="EY4" s="257"/>
      <c r="EZ4" s="257"/>
      <c r="FA4" s="257"/>
      <c r="FB4" s="257"/>
      <c r="FC4" s="257"/>
      <c r="FD4" s="257"/>
      <c r="FE4" s="257"/>
      <c r="FF4" s="257"/>
      <c r="FG4" s="257"/>
      <c r="FH4" s="257"/>
      <c r="FI4" s="257"/>
      <c r="FJ4" s="257"/>
      <c r="FK4" s="257"/>
      <c r="FL4" s="257"/>
      <c r="FM4" s="257"/>
      <c r="FN4" s="257"/>
      <c r="FO4" s="257"/>
      <c r="FP4" s="257"/>
      <c r="FQ4" s="257"/>
      <c r="FR4" s="257"/>
      <c r="FS4" s="257"/>
      <c r="FT4" s="257"/>
      <c r="FU4" s="257"/>
      <c r="FV4" s="257"/>
      <c r="FW4" s="257"/>
      <c r="FX4" s="257"/>
      <c r="FY4" s="257"/>
      <c r="FZ4" s="257"/>
      <c r="GA4" s="257"/>
      <c r="GB4" s="257"/>
      <c r="GC4" s="257"/>
      <c r="GD4" s="257"/>
      <c r="GE4" s="257"/>
      <c r="GF4" s="257"/>
      <c r="GG4" s="257"/>
      <c r="GH4" s="257"/>
      <c r="GI4" s="257"/>
      <c r="GJ4" s="257"/>
      <c r="GK4" s="257"/>
      <c r="GL4" s="257"/>
      <c r="GM4" s="257"/>
      <c r="GN4" s="257"/>
      <c r="GO4" s="257"/>
      <c r="GP4" s="257"/>
      <c r="GQ4" s="257"/>
      <c r="GR4" s="257"/>
      <c r="GS4" s="257"/>
      <c r="GT4" s="257"/>
      <c r="GU4" s="257"/>
      <c r="GV4" s="257"/>
      <c r="GW4" s="257"/>
      <c r="GX4" s="257"/>
      <c r="GY4" s="257"/>
      <c r="GZ4" s="257"/>
      <c r="HA4" s="257"/>
      <c r="HB4" s="257"/>
      <c r="HC4" s="257"/>
      <c r="HD4" s="257"/>
      <c r="HE4" s="257"/>
      <c r="HF4" s="257"/>
      <c r="HG4" s="257"/>
      <c r="HH4" s="257"/>
      <c r="HI4" s="257"/>
      <c r="HJ4" s="257"/>
      <c r="HK4" s="257"/>
      <c r="HL4" s="257"/>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257"/>
      <c r="IL4" s="257"/>
      <c r="IM4" s="257"/>
      <c r="IN4" s="257"/>
      <c r="IO4" s="257"/>
      <c r="IP4" s="257"/>
      <c r="IQ4" s="257"/>
      <c r="IR4" s="257"/>
      <c r="IS4" s="257"/>
      <c r="IT4" s="257"/>
      <c r="IU4" s="257"/>
      <c r="IV4" s="257"/>
    </row>
    <row r="5" spans="1:256" s="115" customFormat="1" ht="39" customHeight="1">
      <c r="A5" s="246"/>
      <c r="B5" s="247" t="s">
        <v>132</v>
      </c>
      <c r="C5" s="247" t="s">
        <v>133</v>
      </c>
      <c r="D5" s="247" t="s">
        <v>134</v>
      </c>
      <c r="E5" s="247"/>
      <c r="F5" s="248" t="s">
        <v>117</v>
      </c>
      <c r="G5" s="248" t="s">
        <v>124</v>
      </c>
      <c r="H5" s="248" t="s">
        <v>125</v>
      </c>
      <c r="I5" s="248" t="s">
        <v>126</v>
      </c>
      <c r="J5" s="248" t="s">
        <v>127</v>
      </c>
      <c r="K5" s="225"/>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c r="FJ5" s="257"/>
      <c r="FK5" s="257"/>
      <c r="FL5" s="257"/>
      <c r="FM5" s="257"/>
      <c r="FN5" s="257"/>
      <c r="FO5" s="257"/>
      <c r="FP5" s="257"/>
      <c r="FQ5" s="257"/>
      <c r="FR5" s="257"/>
      <c r="FS5" s="257"/>
      <c r="FT5" s="257"/>
      <c r="FU5" s="257"/>
      <c r="FV5" s="257"/>
      <c r="FW5" s="257"/>
      <c r="FX5" s="257"/>
      <c r="FY5" s="257"/>
      <c r="FZ5" s="257"/>
      <c r="GA5" s="257"/>
      <c r="GB5" s="257"/>
      <c r="GC5" s="257"/>
      <c r="GD5" s="257"/>
      <c r="GE5" s="257"/>
      <c r="GF5" s="257"/>
      <c r="GG5" s="257"/>
      <c r="GH5" s="257"/>
      <c r="GI5" s="257"/>
      <c r="GJ5" s="257"/>
      <c r="GK5" s="257"/>
      <c r="GL5" s="257"/>
      <c r="GM5" s="257"/>
      <c r="GN5" s="257"/>
      <c r="GO5" s="257"/>
      <c r="GP5" s="257"/>
      <c r="GQ5" s="257"/>
      <c r="GR5" s="257"/>
      <c r="GS5" s="257"/>
      <c r="GT5" s="257"/>
      <c r="GU5" s="257"/>
      <c r="GV5" s="257"/>
      <c r="GW5" s="257"/>
      <c r="GX5" s="257"/>
      <c r="GY5" s="257"/>
      <c r="GZ5" s="257"/>
      <c r="HA5" s="257"/>
      <c r="HB5" s="257"/>
      <c r="HC5" s="257"/>
      <c r="HD5" s="257"/>
      <c r="HE5" s="257"/>
      <c r="HF5" s="257"/>
      <c r="HG5" s="257"/>
      <c r="HH5" s="257"/>
      <c r="HI5" s="257"/>
      <c r="HJ5" s="257"/>
      <c r="HK5" s="257"/>
      <c r="HL5" s="257"/>
      <c r="HM5" s="257"/>
      <c r="HN5" s="257"/>
      <c r="HO5" s="257"/>
      <c r="HP5" s="257"/>
      <c r="HQ5" s="257"/>
      <c r="HR5" s="257"/>
      <c r="HS5" s="257"/>
      <c r="HT5" s="257"/>
      <c r="HU5" s="257"/>
      <c r="HV5" s="257"/>
      <c r="HW5" s="257"/>
      <c r="HX5" s="257"/>
      <c r="HY5" s="257"/>
      <c r="HZ5" s="257"/>
      <c r="IA5" s="257"/>
      <c r="IB5" s="257"/>
      <c r="IC5" s="257"/>
      <c r="ID5" s="257"/>
      <c r="IE5" s="257"/>
      <c r="IF5" s="257"/>
      <c r="IG5" s="257"/>
      <c r="IH5" s="257"/>
      <c r="II5" s="257"/>
      <c r="IJ5" s="257"/>
      <c r="IK5" s="257"/>
      <c r="IL5" s="257"/>
      <c r="IM5" s="257"/>
      <c r="IN5" s="257"/>
      <c r="IO5" s="257"/>
      <c r="IP5" s="257"/>
      <c r="IQ5" s="257"/>
      <c r="IR5" s="257"/>
      <c r="IS5" s="257"/>
      <c r="IT5" s="257"/>
      <c r="IU5" s="257"/>
      <c r="IV5" s="257"/>
    </row>
    <row r="6" spans="1:256" s="21" customFormat="1" ht="18.75" customHeight="1">
      <c r="A6" s="249"/>
      <c r="B6" s="250"/>
      <c r="C6" s="250"/>
      <c r="D6" s="250"/>
      <c r="E6" s="251" t="s">
        <v>117</v>
      </c>
      <c r="F6" s="180">
        <f>G6+H6+I6+J6</f>
        <v>12249.97</v>
      </c>
      <c r="G6" s="181">
        <f aca="true" t="shared" si="0" ref="G6:I6">G7+G14+G16+G33+G42+G44+G47+G53+G55+G57+G61+G62</f>
        <v>3191.2900000000004</v>
      </c>
      <c r="H6" s="181">
        <f t="shared" si="0"/>
        <v>6455.03</v>
      </c>
      <c r="I6" s="181">
        <f t="shared" si="0"/>
        <v>2103.65</v>
      </c>
      <c r="J6" s="181">
        <f>J7</f>
        <v>500</v>
      </c>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236"/>
      <c r="CY6" s="236"/>
      <c r="CZ6" s="236"/>
      <c r="DA6" s="236"/>
      <c r="DB6" s="236"/>
      <c r="DC6" s="236"/>
      <c r="DD6" s="236"/>
      <c r="DE6" s="236"/>
      <c r="DF6" s="236"/>
      <c r="DG6" s="236"/>
      <c r="DH6" s="236"/>
      <c r="DI6" s="236"/>
      <c r="DJ6" s="236"/>
      <c r="DK6" s="236"/>
      <c r="DL6" s="236"/>
      <c r="DM6" s="236"/>
      <c r="DN6" s="236"/>
      <c r="DO6" s="236"/>
      <c r="DP6" s="236"/>
      <c r="DQ6" s="236"/>
      <c r="DR6" s="236"/>
      <c r="DS6" s="236"/>
      <c r="DT6" s="236"/>
      <c r="DU6" s="236"/>
      <c r="DV6" s="236"/>
      <c r="DW6" s="236"/>
      <c r="DX6" s="236"/>
      <c r="DY6" s="236"/>
      <c r="DZ6" s="236"/>
      <c r="EA6" s="236"/>
      <c r="EB6" s="236"/>
      <c r="EC6" s="236"/>
      <c r="ED6" s="236"/>
      <c r="EE6" s="236"/>
      <c r="EF6" s="236"/>
      <c r="EG6" s="236"/>
      <c r="EH6" s="236"/>
      <c r="EI6" s="236"/>
      <c r="EJ6" s="236"/>
      <c r="EK6" s="236"/>
      <c r="EL6" s="236"/>
      <c r="EM6" s="236"/>
      <c r="EN6" s="236"/>
      <c r="EO6" s="236"/>
      <c r="EP6" s="236"/>
      <c r="EQ6" s="236"/>
      <c r="ER6" s="236"/>
      <c r="ES6" s="236"/>
      <c r="ET6" s="236"/>
      <c r="EU6" s="236"/>
      <c r="EV6" s="236"/>
      <c r="EW6" s="236"/>
      <c r="EX6" s="236"/>
      <c r="EY6" s="236"/>
      <c r="EZ6" s="236"/>
      <c r="FA6" s="236"/>
      <c r="FB6" s="236"/>
      <c r="FC6" s="236"/>
      <c r="FD6" s="236"/>
      <c r="FE6" s="236"/>
      <c r="FF6" s="236"/>
      <c r="FG6" s="236"/>
      <c r="FH6" s="236"/>
      <c r="FI6" s="236"/>
      <c r="FJ6" s="236"/>
      <c r="FK6" s="236"/>
      <c r="FL6" s="236"/>
      <c r="FM6" s="236"/>
      <c r="FN6" s="236"/>
      <c r="FO6" s="236"/>
      <c r="FP6" s="236"/>
      <c r="FQ6" s="236"/>
      <c r="FR6" s="236"/>
      <c r="FS6" s="236"/>
      <c r="FT6" s="236"/>
      <c r="FU6" s="236"/>
      <c r="FV6" s="236"/>
      <c r="FW6" s="236"/>
      <c r="FX6" s="236"/>
      <c r="FY6" s="236"/>
      <c r="FZ6" s="236"/>
      <c r="GA6" s="236"/>
      <c r="GB6" s="236"/>
      <c r="GC6" s="236"/>
      <c r="GD6" s="236"/>
      <c r="GE6" s="236"/>
      <c r="GF6" s="236"/>
      <c r="GG6" s="236"/>
      <c r="GH6" s="236"/>
      <c r="GI6" s="236"/>
      <c r="GJ6" s="236"/>
      <c r="GK6" s="236"/>
      <c r="GL6" s="236"/>
      <c r="GM6" s="236"/>
      <c r="GN6" s="236"/>
      <c r="GO6" s="236"/>
      <c r="GP6" s="236"/>
      <c r="GQ6" s="236"/>
      <c r="GR6" s="236"/>
      <c r="GS6" s="236"/>
      <c r="GT6" s="236"/>
      <c r="GU6" s="236"/>
      <c r="GV6" s="236"/>
      <c r="GW6" s="236"/>
      <c r="GX6" s="236"/>
      <c r="GY6" s="236"/>
      <c r="GZ6" s="236"/>
      <c r="HA6" s="236"/>
      <c r="HB6" s="236"/>
      <c r="HC6" s="236"/>
      <c r="HD6" s="236"/>
      <c r="HE6" s="236"/>
      <c r="HF6" s="236"/>
      <c r="HG6" s="236"/>
      <c r="HH6" s="236"/>
      <c r="HI6" s="236"/>
      <c r="HJ6" s="236"/>
      <c r="HK6" s="236"/>
      <c r="HL6" s="236"/>
      <c r="HM6" s="236"/>
      <c r="HN6" s="236"/>
      <c r="HO6" s="236"/>
      <c r="HP6" s="236"/>
      <c r="HQ6" s="236"/>
      <c r="HR6" s="236"/>
      <c r="HS6" s="236"/>
      <c r="HT6" s="236"/>
      <c r="HU6" s="236"/>
      <c r="HV6" s="236"/>
      <c r="HW6" s="236"/>
      <c r="HX6" s="236"/>
      <c r="HY6" s="236"/>
      <c r="HZ6" s="236"/>
      <c r="IA6" s="236"/>
      <c r="IB6" s="236"/>
      <c r="IC6" s="236"/>
      <c r="ID6" s="236"/>
      <c r="IE6" s="236"/>
      <c r="IF6" s="236"/>
      <c r="IG6" s="236"/>
      <c r="IH6" s="236"/>
      <c r="II6" s="236"/>
      <c r="IJ6" s="236"/>
      <c r="IK6" s="236"/>
      <c r="IL6" s="236"/>
      <c r="IM6" s="236"/>
      <c r="IN6" s="236"/>
      <c r="IO6" s="225"/>
      <c r="IP6" s="225"/>
      <c r="IQ6" s="225"/>
      <c r="IR6" s="225"/>
      <c r="IS6" s="225"/>
      <c r="IT6" s="225"/>
      <c r="IU6" s="225"/>
      <c r="IV6" s="225"/>
    </row>
    <row r="7" spans="1:10" ht="18.75" customHeight="1">
      <c r="A7" s="252" t="s">
        <v>4</v>
      </c>
      <c r="B7" s="161" t="s">
        <v>135</v>
      </c>
      <c r="C7" s="161"/>
      <c r="D7" s="161"/>
      <c r="E7" s="182" t="s">
        <v>44</v>
      </c>
      <c r="F7" s="180">
        <f>J7+I7+H7+G7</f>
        <v>4958.21</v>
      </c>
      <c r="G7" s="180">
        <f>G8+G13</f>
        <v>1983.9</v>
      </c>
      <c r="H7" s="180">
        <f>H8+H13</f>
        <v>2468.89</v>
      </c>
      <c r="I7" s="180">
        <f>I8+I12</f>
        <v>5.42</v>
      </c>
      <c r="J7" s="180">
        <f>J12</f>
        <v>500</v>
      </c>
    </row>
    <row r="8" spans="1:10" ht="18.75" customHeight="1">
      <c r="A8" s="252"/>
      <c r="B8" s="161" t="s">
        <v>135</v>
      </c>
      <c r="C8" s="161" t="s">
        <v>136</v>
      </c>
      <c r="D8" s="161"/>
      <c r="E8" s="182" t="s">
        <v>46</v>
      </c>
      <c r="F8" s="180">
        <f aca="true" t="shared" si="1" ref="F8:I8">F9+F10+F11+F12</f>
        <v>3880.61</v>
      </c>
      <c r="G8" s="180">
        <f>G9+G12</f>
        <v>1235.72</v>
      </c>
      <c r="H8" s="180">
        <f t="shared" si="1"/>
        <v>2141.7</v>
      </c>
      <c r="I8" s="180">
        <f t="shared" si="1"/>
        <v>3.19</v>
      </c>
      <c r="J8" s="180"/>
    </row>
    <row r="9" spans="1:10" ht="18.75" customHeight="1">
      <c r="A9" s="252"/>
      <c r="B9" s="161" t="s">
        <v>135</v>
      </c>
      <c r="C9" s="161" t="s">
        <v>136</v>
      </c>
      <c r="D9" s="183" t="s">
        <v>137</v>
      </c>
      <c r="E9" s="182" t="s">
        <v>48</v>
      </c>
      <c r="F9" s="180">
        <f aca="true" t="shared" si="2" ref="F9:F11">SUM(G9:J9)</f>
        <v>601.62</v>
      </c>
      <c r="G9" s="180">
        <v>483.28</v>
      </c>
      <c r="H9" s="180">
        <v>117.38</v>
      </c>
      <c r="I9" s="180">
        <v>0.96</v>
      </c>
      <c r="J9" s="180"/>
    </row>
    <row r="10" spans="1:10" ht="18.75" customHeight="1">
      <c r="A10" s="252"/>
      <c r="B10" s="161"/>
      <c r="C10" s="161"/>
      <c r="D10" s="161" t="s">
        <v>138</v>
      </c>
      <c r="E10" s="182" t="s">
        <v>50</v>
      </c>
      <c r="F10" s="180">
        <f t="shared" si="2"/>
        <v>10</v>
      </c>
      <c r="G10" s="180"/>
      <c r="H10" s="180">
        <v>10</v>
      </c>
      <c r="I10" s="180"/>
      <c r="J10" s="180"/>
    </row>
    <row r="11" spans="1:10" ht="18.75" customHeight="1">
      <c r="A11" s="252"/>
      <c r="B11" s="161"/>
      <c r="C11" s="161"/>
      <c r="D11" s="161" t="s">
        <v>139</v>
      </c>
      <c r="E11" s="182" t="s">
        <v>52</v>
      </c>
      <c r="F11" s="180">
        <f t="shared" si="2"/>
        <v>100</v>
      </c>
      <c r="G11" s="180"/>
      <c r="H11" s="180">
        <v>100</v>
      </c>
      <c r="I11" s="180"/>
      <c r="J11" s="180"/>
    </row>
    <row r="12" spans="1:10" ht="18.75" customHeight="1">
      <c r="A12" s="252"/>
      <c r="B12" s="161"/>
      <c r="C12" s="161"/>
      <c r="D12" s="161" t="s">
        <v>140</v>
      </c>
      <c r="E12" s="182" t="s">
        <v>53</v>
      </c>
      <c r="F12" s="180">
        <f>G12+H12+I12+J12</f>
        <v>3168.9900000000002</v>
      </c>
      <c r="G12" s="180">
        <v>752.44</v>
      </c>
      <c r="H12" s="180">
        <v>1914.32</v>
      </c>
      <c r="I12" s="180">
        <v>2.23</v>
      </c>
      <c r="J12" s="180">
        <v>500</v>
      </c>
    </row>
    <row r="13" spans="1:10" ht="18.75" customHeight="1">
      <c r="A13" s="252"/>
      <c r="B13" s="161" t="s">
        <v>135</v>
      </c>
      <c r="C13" s="161" t="s">
        <v>141</v>
      </c>
      <c r="D13" s="161"/>
      <c r="E13" s="182" t="s">
        <v>54</v>
      </c>
      <c r="F13" s="180">
        <f>SUM(G13:J13)</f>
        <v>1077.03</v>
      </c>
      <c r="G13" s="180">
        <v>748.18</v>
      </c>
      <c r="H13" s="180">
        <v>327.19</v>
      </c>
      <c r="I13" s="180">
        <v>1.66</v>
      </c>
      <c r="J13" s="180"/>
    </row>
    <row r="14" spans="1:10" ht="27.75" customHeight="1">
      <c r="A14" s="164"/>
      <c r="B14" s="161" t="s">
        <v>142</v>
      </c>
      <c r="C14" s="161"/>
      <c r="D14" s="161"/>
      <c r="E14" s="182" t="s">
        <v>59</v>
      </c>
      <c r="F14" s="180">
        <f aca="true" t="shared" si="3" ref="F14:F23">SUM(G14:J14)</f>
        <v>495.04999999999995</v>
      </c>
      <c r="G14" s="164">
        <f aca="true" t="shared" si="4" ref="G14:I14">G15</f>
        <v>365.58</v>
      </c>
      <c r="H14" s="164">
        <f t="shared" si="4"/>
        <v>127.97</v>
      </c>
      <c r="I14" s="164">
        <f t="shared" si="4"/>
        <v>1.5</v>
      </c>
      <c r="J14" s="164"/>
    </row>
    <row r="15" spans="1:10" ht="27.75" customHeight="1">
      <c r="A15" s="164"/>
      <c r="B15" s="161"/>
      <c r="C15" s="161" t="s">
        <v>146</v>
      </c>
      <c r="D15" s="161" t="s">
        <v>137</v>
      </c>
      <c r="E15" s="182" t="s">
        <v>166</v>
      </c>
      <c r="F15" s="180">
        <f t="shared" si="3"/>
        <v>495.04999999999995</v>
      </c>
      <c r="G15" s="164">
        <v>365.58</v>
      </c>
      <c r="H15" s="164">
        <v>127.97</v>
      </c>
      <c r="I15" s="164">
        <v>1.5</v>
      </c>
      <c r="J15" s="164"/>
    </row>
    <row r="16" spans="1:10" ht="27.75" customHeight="1">
      <c r="A16" s="164"/>
      <c r="B16" s="161" t="s">
        <v>144</v>
      </c>
      <c r="C16" s="161"/>
      <c r="D16" s="161"/>
      <c r="E16" s="182" t="s">
        <v>61</v>
      </c>
      <c r="F16" s="180">
        <f t="shared" si="3"/>
        <v>1563.9099999999999</v>
      </c>
      <c r="G16" s="164">
        <f aca="true" t="shared" si="5" ref="G16:I16">G17+G20+G23+G24+G25+G26+G27+G30+G32</f>
        <v>81.07</v>
      </c>
      <c r="H16" s="164">
        <f t="shared" si="5"/>
        <v>18.810000000000002</v>
      </c>
      <c r="I16" s="164">
        <f t="shared" si="5"/>
        <v>1464.03</v>
      </c>
      <c r="J16" s="164"/>
    </row>
    <row r="17" spans="1:10" ht="27.75" customHeight="1">
      <c r="A17" s="164"/>
      <c r="B17" s="161"/>
      <c r="C17" s="161" t="s">
        <v>137</v>
      </c>
      <c r="D17" s="161"/>
      <c r="E17" s="182" t="s">
        <v>62</v>
      </c>
      <c r="F17" s="180">
        <f t="shared" si="3"/>
        <v>81.1</v>
      </c>
      <c r="G17" s="164"/>
      <c r="H17" s="164">
        <f>H18+H19</f>
        <v>0</v>
      </c>
      <c r="I17" s="164">
        <f>I18+I19</f>
        <v>81.1</v>
      </c>
      <c r="J17" s="164"/>
    </row>
    <row r="18" spans="1:10" ht="27.75" customHeight="1">
      <c r="A18" s="164"/>
      <c r="B18" s="161"/>
      <c r="C18" s="161"/>
      <c r="D18" s="161" t="s">
        <v>139</v>
      </c>
      <c r="E18" s="182" t="s">
        <v>63</v>
      </c>
      <c r="F18" s="180">
        <f t="shared" si="3"/>
        <v>76.1</v>
      </c>
      <c r="G18" s="164"/>
      <c r="H18" s="164"/>
      <c r="I18" s="164">
        <v>76.1</v>
      </c>
      <c r="J18" s="164"/>
    </row>
    <row r="19" spans="1:10" ht="27.75" customHeight="1">
      <c r="A19" s="164"/>
      <c r="B19" s="161"/>
      <c r="C19" s="161"/>
      <c r="D19" s="161" t="s">
        <v>141</v>
      </c>
      <c r="E19" s="182" t="s">
        <v>64</v>
      </c>
      <c r="F19" s="180">
        <f t="shared" si="3"/>
        <v>5</v>
      </c>
      <c r="G19" s="164"/>
      <c r="H19" s="164"/>
      <c r="I19" s="164">
        <v>5</v>
      </c>
      <c r="J19" s="164"/>
    </row>
    <row r="20" spans="1:10" ht="27.75" customHeight="1">
      <c r="A20" s="164"/>
      <c r="B20" s="161"/>
      <c r="C20" s="161" t="s">
        <v>145</v>
      </c>
      <c r="D20" s="161"/>
      <c r="E20" s="182" t="s">
        <v>65</v>
      </c>
      <c r="F20" s="180">
        <f t="shared" si="3"/>
        <v>525.88</v>
      </c>
      <c r="G20" s="164">
        <f aca="true" t="shared" si="6" ref="G20:I20">G21+G22</f>
        <v>81.07</v>
      </c>
      <c r="H20" s="164">
        <f t="shared" si="6"/>
        <v>8.81</v>
      </c>
      <c r="I20" s="164">
        <f t="shared" si="6"/>
        <v>436</v>
      </c>
      <c r="J20" s="164"/>
    </row>
    <row r="21" spans="1:10" ht="27.75" customHeight="1">
      <c r="A21" s="164"/>
      <c r="B21" s="161"/>
      <c r="C21" s="161"/>
      <c r="D21" s="161" t="s">
        <v>146</v>
      </c>
      <c r="E21" s="182" t="s">
        <v>66</v>
      </c>
      <c r="F21" s="180">
        <f t="shared" si="3"/>
        <v>456.78</v>
      </c>
      <c r="G21" s="164">
        <v>24.97</v>
      </c>
      <c r="H21" s="164">
        <v>8.81</v>
      </c>
      <c r="I21" s="164">
        <v>423</v>
      </c>
      <c r="J21" s="164"/>
    </row>
    <row r="22" spans="1:10" ht="27.75" customHeight="1">
      <c r="A22" s="164"/>
      <c r="B22" s="161"/>
      <c r="C22" s="161"/>
      <c r="D22" s="161" t="s">
        <v>137</v>
      </c>
      <c r="E22" s="182" t="s">
        <v>68</v>
      </c>
      <c r="F22" s="180">
        <f t="shared" si="3"/>
        <v>69.1</v>
      </c>
      <c r="G22" s="164">
        <v>56.1</v>
      </c>
      <c r="H22" s="164"/>
      <c r="I22" s="164">
        <v>13</v>
      </c>
      <c r="J22" s="164"/>
    </row>
    <row r="23" spans="1:10" ht="27.75" customHeight="1">
      <c r="A23" s="164"/>
      <c r="B23" s="161"/>
      <c r="C23" s="161" t="s">
        <v>148</v>
      </c>
      <c r="D23" s="161"/>
      <c r="E23" s="182" t="s">
        <v>69</v>
      </c>
      <c r="F23" s="164">
        <f aca="true" t="shared" si="7" ref="F23:F47">G23+H23+I23</f>
        <v>10</v>
      </c>
      <c r="G23" s="164"/>
      <c r="H23" s="164">
        <v>10</v>
      </c>
      <c r="I23" s="164"/>
      <c r="J23" s="164"/>
    </row>
    <row r="24" spans="1:10" ht="27.75" customHeight="1">
      <c r="A24" s="164"/>
      <c r="B24" s="161"/>
      <c r="C24" s="161" t="s">
        <v>139</v>
      </c>
      <c r="D24" s="161"/>
      <c r="E24" s="182" t="s">
        <v>70</v>
      </c>
      <c r="F24" s="164">
        <f t="shared" si="7"/>
        <v>52.98</v>
      </c>
      <c r="G24" s="164"/>
      <c r="H24" s="164"/>
      <c r="I24" s="164">
        <v>52.98</v>
      </c>
      <c r="J24" s="164"/>
    </row>
    <row r="25" spans="1:10" ht="27.75" customHeight="1">
      <c r="A25" s="164"/>
      <c r="B25" s="161"/>
      <c r="C25" s="161" t="s">
        <v>149</v>
      </c>
      <c r="D25" s="161"/>
      <c r="E25" s="182" t="s">
        <v>71</v>
      </c>
      <c r="F25" s="164">
        <f t="shared" si="7"/>
        <v>10</v>
      </c>
      <c r="G25" s="164"/>
      <c r="H25" s="164"/>
      <c r="I25" s="164">
        <v>10</v>
      </c>
      <c r="J25" s="164"/>
    </row>
    <row r="26" spans="1:10" ht="27.75" customHeight="1">
      <c r="A26" s="164"/>
      <c r="B26" s="161"/>
      <c r="C26" s="161" t="s">
        <v>150</v>
      </c>
      <c r="D26" s="161"/>
      <c r="E26" s="182" t="s">
        <v>72</v>
      </c>
      <c r="F26" s="164">
        <f t="shared" si="7"/>
        <v>18.85</v>
      </c>
      <c r="G26" s="164"/>
      <c r="H26" s="164"/>
      <c r="I26" s="164">
        <v>18.85</v>
      </c>
      <c r="J26" s="164"/>
    </row>
    <row r="27" spans="1:10" ht="27.75" customHeight="1">
      <c r="A27" s="164"/>
      <c r="B27" s="161"/>
      <c r="C27" s="161" t="s">
        <v>151</v>
      </c>
      <c r="D27" s="161"/>
      <c r="E27" s="182" t="s">
        <v>73</v>
      </c>
      <c r="F27" s="164">
        <f t="shared" si="7"/>
        <v>113.5</v>
      </c>
      <c r="G27" s="164"/>
      <c r="H27" s="164"/>
      <c r="I27" s="164">
        <f>I28+I29</f>
        <v>113.5</v>
      </c>
      <c r="J27" s="164"/>
    </row>
    <row r="28" spans="1:10" ht="27.75" customHeight="1">
      <c r="A28" s="164"/>
      <c r="B28" s="161"/>
      <c r="C28" s="161"/>
      <c r="D28" s="161" t="s">
        <v>146</v>
      </c>
      <c r="E28" s="182" t="s">
        <v>74</v>
      </c>
      <c r="F28" s="164">
        <f t="shared" si="7"/>
        <v>21</v>
      </c>
      <c r="G28" s="164"/>
      <c r="H28" s="164"/>
      <c r="I28" s="164">
        <v>21</v>
      </c>
      <c r="J28" s="164"/>
    </row>
    <row r="29" spans="1:10" ht="27.75" customHeight="1">
      <c r="A29" s="164"/>
      <c r="B29" s="161"/>
      <c r="C29" s="161"/>
      <c r="D29" s="161" t="s">
        <v>137</v>
      </c>
      <c r="E29" s="182" t="s">
        <v>75</v>
      </c>
      <c r="F29" s="164">
        <f t="shared" si="7"/>
        <v>92.5</v>
      </c>
      <c r="G29" s="164"/>
      <c r="H29" s="164"/>
      <c r="I29" s="164">
        <v>92.5</v>
      </c>
      <c r="J29" s="164"/>
    </row>
    <row r="30" spans="1:10" ht="27.75" customHeight="1">
      <c r="A30" s="164"/>
      <c r="B30" s="161"/>
      <c r="C30" s="161" t="s">
        <v>145</v>
      </c>
      <c r="D30" s="161"/>
      <c r="E30" s="182" t="s">
        <v>76</v>
      </c>
      <c r="F30" s="164">
        <f t="shared" si="7"/>
        <v>729</v>
      </c>
      <c r="G30" s="164"/>
      <c r="H30" s="164"/>
      <c r="I30" s="164">
        <f>I31</f>
        <v>729</v>
      </c>
      <c r="J30" s="164"/>
    </row>
    <row r="31" spans="1:10" ht="27.75" customHeight="1">
      <c r="A31" s="164"/>
      <c r="B31" s="161"/>
      <c r="C31" s="161"/>
      <c r="D31" s="161" t="s">
        <v>137</v>
      </c>
      <c r="E31" s="182" t="s">
        <v>77</v>
      </c>
      <c r="F31" s="164">
        <f t="shared" si="7"/>
        <v>729</v>
      </c>
      <c r="G31" s="164"/>
      <c r="H31" s="164"/>
      <c r="I31" s="164">
        <v>729</v>
      </c>
      <c r="J31" s="164"/>
    </row>
    <row r="32" spans="1:10" ht="27.75" customHeight="1">
      <c r="A32" s="164"/>
      <c r="B32" s="161"/>
      <c r="C32" s="161" t="s">
        <v>152</v>
      </c>
      <c r="D32" s="161"/>
      <c r="E32" s="182" t="s">
        <v>78</v>
      </c>
      <c r="F32" s="164">
        <f t="shared" si="7"/>
        <v>22.6</v>
      </c>
      <c r="G32" s="164"/>
      <c r="H32" s="164"/>
      <c r="I32" s="164">
        <v>22.6</v>
      </c>
      <c r="J32" s="164"/>
    </row>
    <row r="33" spans="1:10" ht="27.75" customHeight="1">
      <c r="A33" s="164"/>
      <c r="B33" s="161" t="s">
        <v>153</v>
      </c>
      <c r="C33" s="161"/>
      <c r="D33" s="161"/>
      <c r="E33" s="182" t="s">
        <v>79</v>
      </c>
      <c r="F33" s="164">
        <f t="shared" si="7"/>
        <v>120.03000000000002</v>
      </c>
      <c r="G33" s="164">
        <f aca="true" t="shared" si="8" ref="G33:I33">G34+G38+G40</f>
        <v>6</v>
      </c>
      <c r="H33" s="164">
        <f t="shared" si="8"/>
        <v>0.14</v>
      </c>
      <c r="I33" s="164">
        <f t="shared" si="8"/>
        <v>113.89000000000001</v>
      </c>
      <c r="J33" s="164"/>
    </row>
    <row r="34" spans="1:10" ht="27.75" customHeight="1">
      <c r="A34" s="164"/>
      <c r="B34" s="161"/>
      <c r="C34" s="161" t="s">
        <v>154</v>
      </c>
      <c r="D34" s="161"/>
      <c r="E34" s="182" t="s">
        <v>80</v>
      </c>
      <c r="F34" s="164">
        <f t="shared" si="7"/>
        <v>25.430000000000003</v>
      </c>
      <c r="G34" s="164">
        <f aca="true" t="shared" si="9" ref="G34:I34">SUM(G35:G37)</f>
        <v>6</v>
      </c>
      <c r="H34" s="164">
        <f t="shared" si="9"/>
        <v>0.14</v>
      </c>
      <c r="I34" s="164">
        <f t="shared" si="9"/>
        <v>19.290000000000003</v>
      </c>
      <c r="J34" s="164"/>
    </row>
    <row r="35" spans="1:10" ht="27.75" customHeight="1">
      <c r="A35" s="164"/>
      <c r="B35" s="161"/>
      <c r="C35" s="161"/>
      <c r="D35" s="161" t="s">
        <v>137</v>
      </c>
      <c r="E35" s="182" t="s">
        <v>81</v>
      </c>
      <c r="F35" s="164">
        <f t="shared" si="7"/>
        <v>6.33</v>
      </c>
      <c r="G35" s="164">
        <v>6</v>
      </c>
      <c r="H35" s="164">
        <v>0.14</v>
      </c>
      <c r="I35" s="164">
        <v>0.19</v>
      </c>
      <c r="J35" s="164"/>
    </row>
    <row r="36" spans="1:10" ht="27.75" customHeight="1">
      <c r="A36" s="164"/>
      <c r="B36" s="161"/>
      <c r="C36" s="161"/>
      <c r="D36" s="161" t="s">
        <v>139</v>
      </c>
      <c r="E36" s="182" t="s">
        <v>82</v>
      </c>
      <c r="F36" s="164">
        <f t="shared" si="7"/>
        <v>19.1</v>
      </c>
      <c r="G36" s="164"/>
      <c r="H36" s="164"/>
      <c r="I36" s="164">
        <v>19.1</v>
      </c>
      <c r="J36" s="164"/>
    </row>
    <row r="37" spans="1:10" ht="27.75" customHeight="1">
      <c r="A37" s="164"/>
      <c r="B37" s="161"/>
      <c r="C37" s="161"/>
      <c r="D37" s="161" t="s">
        <v>149</v>
      </c>
      <c r="E37" s="182" t="s">
        <v>83</v>
      </c>
      <c r="F37" s="164">
        <f t="shared" si="7"/>
        <v>0</v>
      </c>
      <c r="G37" s="164"/>
      <c r="H37" s="164"/>
      <c r="I37" s="164"/>
      <c r="J37" s="164"/>
    </row>
    <row r="38" spans="1:10" ht="27.75" customHeight="1">
      <c r="A38" s="164"/>
      <c r="B38" s="161"/>
      <c r="C38" s="161" t="s">
        <v>138</v>
      </c>
      <c r="D38" s="161"/>
      <c r="E38" s="182" t="s">
        <v>84</v>
      </c>
      <c r="F38" s="164">
        <f t="shared" si="7"/>
        <v>78</v>
      </c>
      <c r="G38" s="164"/>
      <c r="H38" s="164"/>
      <c r="I38" s="164">
        <f aca="true" t="shared" si="10" ref="I38:I42">I39</f>
        <v>78</v>
      </c>
      <c r="J38" s="164"/>
    </row>
    <row r="39" spans="1:10" ht="27.75" customHeight="1">
      <c r="A39" s="164"/>
      <c r="B39" s="161"/>
      <c r="C39" s="161"/>
      <c r="D39" s="161" t="s">
        <v>155</v>
      </c>
      <c r="E39" s="182" t="s">
        <v>85</v>
      </c>
      <c r="F39" s="164">
        <f t="shared" si="7"/>
        <v>78</v>
      </c>
      <c r="G39" s="164"/>
      <c r="H39" s="164"/>
      <c r="I39" s="164">
        <v>78</v>
      </c>
      <c r="J39" s="164"/>
    </row>
    <row r="40" spans="1:10" ht="27.75" customHeight="1">
      <c r="A40" s="164"/>
      <c r="B40" s="161"/>
      <c r="C40" s="161" t="s">
        <v>148</v>
      </c>
      <c r="D40" s="161"/>
      <c r="E40" s="182" t="s">
        <v>86</v>
      </c>
      <c r="F40" s="164">
        <f t="shared" si="7"/>
        <v>16.6</v>
      </c>
      <c r="G40" s="164"/>
      <c r="H40" s="164"/>
      <c r="I40" s="164">
        <f t="shared" si="10"/>
        <v>16.6</v>
      </c>
      <c r="J40" s="164"/>
    </row>
    <row r="41" spans="1:10" ht="27.75" customHeight="1">
      <c r="A41" s="164"/>
      <c r="B41" s="161"/>
      <c r="C41" s="161"/>
      <c r="D41" s="161" t="s">
        <v>141</v>
      </c>
      <c r="E41" s="182" t="s">
        <v>87</v>
      </c>
      <c r="F41" s="164">
        <f t="shared" si="7"/>
        <v>16.6</v>
      </c>
      <c r="G41" s="164"/>
      <c r="H41" s="164"/>
      <c r="I41" s="164">
        <v>16.6</v>
      </c>
      <c r="J41" s="164"/>
    </row>
    <row r="42" spans="1:10" ht="27.75" customHeight="1">
      <c r="A42" s="164"/>
      <c r="B42" s="161" t="s">
        <v>156</v>
      </c>
      <c r="C42" s="161"/>
      <c r="D42" s="161"/>
      <c r="E42" s="182" t="s">
        <v>88</v>
      </c>
      <c r="F42" s="164">
        <f t="shared" si="7"/>
        <v>10</v>
      </c>
      <c r="G42" s="164"/>
      <c r="H42" s="164"/>
      <c r="I42" s="164">
        <f t="shared" si="10"/>
        <v>10</v>
      </c>
      <c r="J42" s="164"/>
    </row>
    <row r="43" spans="1:10" ht="27.75" customHeight="1">
      <c r="A43" s="164"/>
      <c r="B43" s="161"/>
      <c r="C43" s="161" t="s">
        <v>146</v>
      </c>
      <c r="D43" s="161"/>
      <c r="E43" s="182" t="s">
        <v>89</v>
      </c>
      <c r="F43" s="164">
        <f t="shared" si="7"/>
        <v>10</v>
      </c>
      <c r="G43" s="164"/>
      <c r="H43" s="164"/>
      <c r="I43" s="164">
        <v>10</v>
      </c>
      <c r="J43" s="164"/>
    </row>
    <row r="44" spans="1:10" ht="27.75" customHeight="1">
      <c r="A44" s="164"/>
      <c r="B44" s="161" t="s">
        <v>157</v>
      </c>
      <c r="C44" s="161"/>
      <c r="D44" s="161"/>
      <c r="E44" s="182" t="s">
        <v>90</v>
      </c>
      <c r="F44" s="164">
        <f t="shared" si="7"/>
        <v>2619.9500000000003</v>
      </c>
      <c r="G44" s="164">
        <f aca="true" t="shared" si="11" ref="G44:I44">G45+G46</f>
        <v>271.16999999999996</v>
      </c>
      <c r="H44" s="164">
        <f t="shared" si="11"/>
        <v>2347.63</v>
      </c>
      <c r="I44" s="164">
        <f t="shared" si="11"/>
        <v>1.15</v>
      </c>
      <c r="J44" s="164"/>
    </row>
    <row r="45" spans="1:10" ht="24.75" customHeight="1">
      <c r="A45" s="164"/>
      <c r="B45" s="161"/>
      <c r="C45" s="161" t="s">
        <v>137</v>
      </c>
      <c r="D45" s="161" t="s">
        <v>146</v>
      </c>
      <c r="E45" s="182" t="s">
        <v>92</v>
      </c>
      <c r="F45" s="164">
        <f t="shared" si="7"/>
        <v>2017.29</v>
      </c>
      <c r="G45" s="164">
        <v>54.97</v>
      </c>
      <c r="H45" s="164">
        <f>12.2+1950</f>
        <v>1962.2</v>
      </c>
      <c r="I45" s="164">
        <v>0.12</v>
      </c>
      <c r="J45" s="164"/>
    </row>
    <row r="46" spans="1:10" ht="24.75" customHeight="1">
      <c r="A46" s="164"/>
      <c r="B46" s="161"/>
      <c r="C46" s="161" t="s">
        <v>136</v>
      </c>
      <c r="D46" s="161"/>
      <c r="E46" s="182" t="s">
        <v>93</v>
      </c>
      <c r="F46" s="164">
        <f t="shared" si="7"/>
        <v>602.66</v>
      </c>
      <c r="G46" s="164">
        <v>216.2</v>
      </c>
      <c r="H46" s="164">
        <v>385.43</v>
      </c>
      <c r="I46" s="164">
        <v>1.03</v>
      </c>
      <c r="J46" s="164"/>
    </row>
    <row r="47" spans="1:10" ht="24.75" customHeight="1">
      <c r="A47" s="164"/>
      <c r="B47" s="161" t="s">
        <v>158</v>
      </c>
      <c r="C47" s="161"/>
      <c r="D47" s="161"/>
      <c r="E47" s="182" t="s">
        <v>94</v>
      </c>
      <c r="F47" s="164">
        <f t="shared" si="7"/>
        <v>1120.52</v>
      </c>
      <c r="G47" s="164">
        <f>G48</f>
        <v>483.57</v>
      </c>
      <c r="H47" s="164">
        <f>H48</f>
        <v>529.59</v>
      </c>
      <c r="I47" s="164">
        <f>I48+I51</f>
        <v>107.36</v>
      </c>
      <c r="J47" s="164"/>
    </row>
    <row r="48" spans="1:10" ht="24.75" customHeight="1">
      <c r="A48" s="164"/>
      <c r="B48" s="161"/>
      <c r="C48" s="161" t="s">
        <v>137</v>
      </c>
      <c r="D48" s="161"/>
      <c r="E48" s="182" t="s">
        <v>95</v>
      </c>
      <c r="F48" s="164">
        <f aca="true" t="shared" si="12" ref="F48:F62">G48+H48+I48</f>
        <v>1014.5200000000001</v>
      </c>
      <c r="G48" s="164">
        <f aca="true" t="shared" si="13" ref="G48:I48">G49+G50</f>
        <v>483.57</v>
      </c>
      <c r="H48" s="164">
        <f t="shared" si="13"/>
        <v>529.59</v>
      </c>
      <c r="I48" s="164">
        <f t="shared" si="13"/>
        <v>1.36</v>
      </c>
      <c r="J48" s="164"/>
    </row>
    <row r="49" spans="1:10" ht="24.75" customHeight="1">
      <c r="A49" s="164"/>
      <c r="B49" s="161"/>
      <c r="C49" s="161"/>
      <c r="D49" s="161" t="s">
        <v>154</v>
      </c>
      <c r="E49" s="162" t="s">
        <v>96</v>
      </c>
      <c r="F49" s="164">
        <f t="shared" si="12"/>
        <v>667.3100000000001</v>
      </c>
      <c r="G49" s="164">
        <v>421.77</v>
      </c>
      <c r="H49" s="164">
        <v>244.18</v>
      </c>
      <c r="I49" s="164">
        <v>1.36</v>
      </c>
      <c r="J49" s="164"/>
    </row>
    <row r="50" spans="1:10" ht="24.75" customHeight="1">
      <c r="A50" s="164"/>
      <c r="B50" s="161"/>
      <c r="C50" s="161"/>
      <c r="D50" s="161" t="s">
        <v>141</v>
      </c>
      <c r="E50" s="182" t="s">
        <v>97</v>
      </c>
      <c r="F50" s="164">
        <f t="shared" si="12"/>
        <v>347.21000000000004</v>
      </c>
      <c r="G50" s="164">
        <v>61.8</v>
      </c>
      <c r="H50" s="164">
        <v>285.41</v>
      </c>
      <c r="I50" s="164"/>
      <c r="J50" s="164"/>
    </row>
    <row r="51" spans="1:10" ht="24.75" customHeight="1">
      <c r="A51" s="164"/>
      <c r="B51" s="161"/>
      <c r="C51" s="161" t="s">
        <v>148</v>
      </c>
      <c r="D51" s="161"/>
      <c r="E51" s="182" t="s">
        <v>98</v>
      </c>
      <c r="F51" s="164">
        <f t="shared" si="12"/>
        <v>106</v>
      </c>
      <c r="G51" s="164">
        <f aca="true" t="shared" si="14" ref="G51:I51">G52</f>
        <v>0</v>
      </c>
      <c r="H51" s="164">
        <f t="shared" si="14"/>
        <v>0</v>
      </c>
      <c r="I51" s="164">
        <f t="shared" si="14"/>
        <v>106</v>
      </c>
      <c r="J51" s="164"/>
    </row>
    <row r="52" spans="1:10" ht="24.75" customHeight="1">
      <c r="A52" s="164"/>
      <c r="B52" s="161"/>
      <c r="C52" s="161"/>
      <c r="D52" s="161" t="s">
        <v>155</v>
      </c>
      <c r="E52" s="182" t="s">
        <v>99</v>
      </c>
      <c r="F52" s="164">
        <f t="shared" si="12"/>
        <v>106</v>
      </c>
      <c r="G52" s="164"/>
      <c r="H52" s="164"/>
      <c r="I52" s="164">
        <v>106</v>
      </c>
      <c r="J52" s="164"/>
    </row>
    <row r="53" spans="1:10" ht="24.75" customHeight="1">
      <c r="A53" s="164"/>
      <c r="B53" s="161" t="s">
        <v>159</v>
      </c>
      <c r="C53" s="161"/>
      <c r="D53" s="161"/>
      <c r="E53" s="182" t="s">
        <v>100</v>
      </c>
      <c r="F53" s="164">
        <f t="shared" si="12"/>
        <v>30</v>
      </c>
      <c r="G53" s="164"/>
      <c r="H53" s="164">
        <f>H54</f>
        <v>30</v>
      </c>
      <c r="I53" s="164"/>
      <c r="J53" s="164"/>
    </row>
    <row r="54" spans="1:10" ht="24.75" customHeight="1">
      <c r="A54" s="164"/>
      <c r="B54" s="161"/>
      <c r="C54" s="161" t="s">
        <v>155</v>
      </c>
      <c r="D54" s="161" t="s">
        <v>141</v>
      </c>
      <c r="E54" s="182" t="s">
        <v>101</v>
      </c>
      <c r="F54" s="164">
        <f t="shared" si="12"/>
        <v>30</v>
      </c>
      <c r="G54" s="164"/>
      <c r="H54" s="164">
        <v>30</v>
      </c>
      <c r="I54" s="164"/>
      <c r="J54" s="164"/>
    </row>
    <row r="55" spans="1:10" ht="24.75" customHeight="1">
      <c r="A55" s="164"/>
      <c r="B55" s="161" t="s">
        <v>160</v>
      </c>
      <c r="C55" s="161"/>
      <c r="D55" s="161"/>
      <c r="E55" s="182" t="s">
        <v>102</v>
      </c>
      <c r="F55" s="164">
        <f t="shared" si="12"/>
        <v>10</v>
      </c>
      <c r="G55" s="164"/>
      <c r="H55" s="164">
        <f>H56</f>
        <v>10</v>
      </c>
      <c r="I55" s="164"/>
      <c r="J55" s="164"/>
    </row>
    <row r="56" spans="1:10" ht="24.75" customHeight="1">
      <c r="A56" s="164"/>
      <c r="B56" s="161"/>
      <c r="C56" s="161" t="s">
        <v>146</v>
      </c>
      <c r="D56" s="161" t="s">
        <v>137</v>
      </c>
      <c r="E56" s="182" t="s">
        <v>103</v>
      </c>
      <c r="F56" s="164">
        <f t="shared" si="12"/>
        <v>10</v>
      </c>
      <c r="G56" s="164"/>
      <c r="H56" s="164">
        <v>10</v>
      </c>
      <c r="I56" s="164"/>
      <c r="J56" s="164"/>
    </row>
    <row r="57" spans="1:10" ht="24.75" customHeight="1">
      <c r="A57" s="164"/>
      <c r="B57" s="161" t="s">
        <v>161</v>
      </c>
      <c r="C57" s="161"/>
      <c r="D57" s="161"/>
      <c r="E57" s="182" t="s">
        <v>104</v>
      </c>
      <c r="F57" s="164">
        <f t="shared" si="12"/>
        <v>400.3</v>
      </c>
      <c r="G57" s="164"/>
      <c r="H57" s="164"/>
      <c r="I57" s="164">
        <f>I58</f>
        <v>400.3</v>
      </c>
      <c r="J57" s="164"/>
    </row>
    <row r="58" spans="1:10" ht="24.75" customHeight="1">
      <c r="A58" s="164"/>
      <c r="B58" s="161"/>
      <c r="C58" s="161" t="s">
        <v>137</v>
      </c>
      <c r="D58" s="161"/>
      <c r="E58" s="182" t="s">
        <v>105</v>
      </c>
      <c r="F58" s="164">
        <f t="shared" si="12"/>
        <v>400.3</v>
      </c>
      <c r="G58" s="164">
        <f aca="true" t="shared" si="15" ref="G58:I58">G59+G60</f>
        <v>0</v>
      </c>
      <c r="H58" s="164">
        <f t="shared" si="15"/>
        <v>0</v>
      </c>
      <c r="I58" s="164">
        <f t="shared" si="15"/>
        <v>400.3</v>
      </c>
      <c r="J58" s="164"/>
    </row>
    <row r="59" spans="1:10" ht="24.75" customHeight="1">
      <c r="A59" s="164"/>
      <c r="B59" s="161"/>
      <c r="C59" s="161"/>
      <c r="D59" s="161" t="s">
        <v>146</v>
      </c>
      <c r="E59" s="182" t="s">
        <v>106</v>
      </c>
      <c r="F59" s="164">
        <f t="shared" si="12"/>
        <v>200.3</v>
      </c>
      <c r="G59" s="164"/>
      <c r="H59" s="164"/>
      <c r="I59" s="164">
        <v>200.3</v>
      </c>
      <c r="J59" s="164"/>
    </row>
    <row r="60" spans="1:10" ht="24.75" customHeight="1">
      <c r="A60" s="164"/>
      <c r="B60" s="161"/>
      <c r="C60" s="161"/>
      <c r="D60" s="161" t="s">
        <v>136</v>
      </c>
      <c r="E60" s="182" t="s">
        <v>107</v>
      </c>
      <c r="F60" s="164">
        <f t="shared" si="12"/>
        <v>200</v>
      </c>
      <c r="G60" s="164"/>
      <c r="H60" s="164"/>
      <c r="I60" s="164">
        <v>200</v>
      </c>
      <c r="J60" s="164"/>
    </row>
    <row r="61" spans="1:10" ht="24.75" customHeight="1">
      <c r="A61" s="164"/>
      <c r="B61" s="161" t="s">
        <v>162</v>
      </c>
      <c r="C61" s="161" t="s">
        <v>136</v>
      </c>
      <c r="D61" s="161" t="s">
        <v>146</v>
      </c>
      <c r="E61" s="182" t="s">
        <v>108</v>
      </c>
      <c r="F61" s="164">
        <f t="shared" si="12"/>
        <v>622</v>
      </c>
      <c r="G61" s="164"/>
      <c r="H61" s="164">
        <v>622</v>
      </c>
      <c r="I61" s="164"/>
      <c r="J61" s="164"/>
    </row>
    <row r="62" spans="1:10" ht="24.75" customHeight="1">
      <c r="A62" s="164"/>
      <c r="B62" s="161" t="s">
        <v>163</v>
      </c>
      <c r="C62" s="161"/>
      <c r="D62" s="161"/>
      <c r="E62" s="182" t="s">
        <v>109</v>
      </c>
      <c r="F62" s="164">
        <f t="shared" si="12"/>
        <v>300</v>
      </c>
      <c r="G62" s="164"/>
      <c r="H62" s="164">
        <v>300</v>
      </c>
      <c r="I62" s="164"/>
      <c r="J62" s="164"/>
    </row>
    <row r="63" ht="24.75" customHeight="1"/>
  </sheetData>
  <sheetProtection/>
  <mergeCells count="5">
    <mergeCell ref="I2:J2"/>
    <mergeCell ref="I3:J3"/>
    <mergeCell ref="B4:D4"/>
    <mergeCell ref="A4:A5"/>
    <mergeCell ref="E4:E5"/>
  </mergeCells>
  <printOptions horizontalCentered="1"/>
  <pageMargins left="0.3541666666666667" right="0.3541666666666667" top="0.9840277777777777" bottom="0.5902777777777778" header="0.5111111111111111" footer="0.5111111111111111"/>
  <pageSetup horizontalDpi="600" verticalDpi="600" orientation="landscape" paperSize="9" scale="90"/>
</worksheet>
</file>

<file path=xl/worksheets/sheet28.xml><?xml version="1.0" encoding="utf-8"?>
<worksheet xmlns="http://schemas.openxmlformats.org/spreadsheetml/2006/main" xmlns:r="http://schemas.openxmlformats.org/officeDocument/2006/relationships">
  <dimension ref="A1:IT76"/>
  <sheetViews>
    <sheetView showGridLines="0" showZeros="0" workbookViewId="0" topLeftCell="A1">
      <selection activeCell="E63" sqref="E63:E64"/>
    </sheetView>
  </sheetViews>
  <sheetFormatPr defaultColWidth="9.16015625" defaultRowHeight="11.25"/>
  <cols>
    <col min="1" max="3" width="7.5" style="34" customWidth="1"/>
    <col min="4" max="4" width="44.33203125" style="34" customWidth="1"/>
    <col min="5" max="11" width="17" style="34" customWidth="1"/>
    <col min="12" max="248" width="9.16015625" style="34" customWidth="1"/>
    <col min="249" max="254" width="9.16015625" style="0" customWidth="1"/>
  </cols>
  <sheetData>
    <row r="1" spans="1:11" ht="25.5" customHeight="1">
      <c r="A1" s="228" t="s">
        <v>167</v>
      </c>
      <c r="B1" s="228"/>
      <c r="C1" s="228"/>
      <c r="D1" s="228"/>
      <c r="E1" s="228"/>
      <c r="F1" s="228"/>
      <c r="G1" s="228"/>
      <c r="H1" s="228"/>
      <c r="I1" s="228"/>
      <c r="J1" s="228"/>
      <c r="K1" s="228"/>
    </row>
    <row r="2" spans="1:12" ht="17.25" customHeight="1">
      <c r="A2" s="229"/>
      <c r="B2" s="229"/>
      <c r="C2" s="229"/>
      <c r="D2" s="229"/>
      <c r="E2" s="229"/>
      <c r="F2" s="229"/>
      <c r="G2" s="229"/>
      <c r="H2" s="229"/>
      <c r="I2" s="229"/>
      <c r="J2" s="229"/>
      <c r="K2" s="178" t="s">
        <v>168</v>
      </c>
      <c r="L2"/>
    </row>
    <row r="3" spans="1:12" ht="17.25" customHeight="1">
      <c r="A3" s="61" t="s">
        <v>35</v>
      </c>
      <c r="B3" s="155"/>
      <c r="C3" s="155"/>
      <c r="D3" s="155"/>
      <c r="I3" s="235"/>
      <c r="J3" s="235"/>
      <c r="K3" s="157" t="s">
        <v>36</v>
      </c>
      <c r="L3"/>
    </row>
    <row r="4" spans="1:11" s="115" customFormat="1" ht="24.75" customHeight="1">
      <c r="A4" s="127" t="s">
        <v>130</v>
      </c>
      <c r="B4" s="127"/>
      <c r="C4" s="127"/>
      <c r="D4" s="126" t="s">
        <v>131</v>
      </c>
      <c r="E4" s="106" t="s">
        <v>169</v>
      </c>
      <c r="F4" s="113"/>
      <c r="G4" s="113"/>
      <c r="H4" s="113"/>
      <c r="I4" s="113"/>
      <c r="J4" s="113"/>
      <c r="K4" s="114"/>
    </row>
    <row r="5" spans="1:11" s="115" customFormat="1" ht="55.5" customHeight="1">
      <c r="A5" s="127" t="s">
        <v>132</v>
      </c>
      <c r="B5" s="127" t="s">
        <v>133</v>
      </c>
      <c r="C5" s="126" t="s">
        <v>134</v>
      </c>
      <c r="D5" s="126"/>
      <c r="E5" s="107" t="s">
        <v>117</v>
      </c>
      <c r="F5" s="230" t="s">
        <v>118</v>
      </c>
      <c r="G5" s="65" t="s">
        <v>119</v>
      </c>
      <c r="H5" s="65" t="s">
        <v>120</v>
      </c>
      <c r="I5" s="65" t="s">
        <v>121</v>
      </c>
      <c r="J5" s="65" t="s">
        <v>122</v>
      </c>
      <c r="K5" s="65" t="s">
        <v>123</v>
      </c>
    </row>
    <row r="6" spans="1:248" s="21" customFormat="1" ht="18.75" customHeight="1">
      <c r="A6" s="109"/>
      <c r="B6" s="109"/>
      <c r="C6" s="109"/>
      <c r="D6" s="158" t="s">
        <v>117</v>
      </c>
      <c r="E6" s="159">
        <f>SUM(F6:I6)</f>
        <v>12250</v>
      </c>
      <c r="F6" s="159">
        <f>F7+F14+F16+F34+F43+F45+F49+F55+F57+F59+F63+F64</f>
        <v>12250</v>
      </c>
      <c r="G6" s="159"/>
      <c r="H6" s="159"/>
      <c r="I6" s="159"/>
      <c r="J6" s="159"/>
      <c r="K6" s="159"/>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row>
    <row r="7" spans="1:248" s="21" customFormat="1" ht="18.75" customHeight="1">
      <c r="A7" s="74" t="s">
        <v>135</v>
      </c>
      <c r="B7" s="74"/>
      <c r="C7" s="74"/>
      <c r="D7" s="84" t="s">
        <v>44</v>
      </c>
      <c r="E7" s="163">
        <f>E8+E13</f>
        <v>4957.65</v>
      </c>
      <c r="F7" s="163">
        <f>F8+F13</f>
        <v>4957.65</v>
      </c>
      <c r="G7" s="159"/>
      <c r="H7" s="159"/>
      <c r="I7" s="159"/>
      <c r="J7" s="159"/>
      <c r="K7" s="159"/>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row>
    <row r="8" spans="1:248" s="21" customFormat="1" ht="18.75" customHeight="1">
      <c r="A8" s="74" t="s">
        <v>135</v>
      </c>
      <c r="B8" s="74" t="s">
        <v>136</v>
      </c>
      <c r="C8" s="74"/>
      <c r="D8" s="84" t="s">
        <v>46</v>
      </c>
      <c r="E8" s="163">
        <f>E9+E10+E11+E12</f>
        <v>3880.63</v>
      </c>
      <c r="F8" s="163">
        <f>F9+F10+F11+F12</f>
        <v>3880.63</v>
      </c>
      <c r="G8" s="159"/>
      <c r="H8" s="159"/>
      <c r="I8" s="159"/>
      <c r="J8" s="159"/>
      <c r="K8" s="159"/>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row>
    <row r="9" spans="1:248" s="21" customFormat="1" ht="18.75" customHeight="1">
      <c r="A9" s="74" t="s">
        <v>135</v>
      </c>
      <c r="B9" s="74" t="s">
        <v>136</v>
      </c>
      <c r="C9" s="74" t="s">
        <v>137</v>
      </c>
      <c r="D9" s="84" t="s">
        <v>48</v>
      </c>
      <c r="E9" s="78">
        <v>601.63</v>
      </c>
      <c r="F9" s="78">
        <v>601.63</v>
      </c>
      <c r="G9" s="159"/>
      <c r="H9" s="159"/>
      <c r="I9" s="159"/>
      <c r="J9" s="159"/>
      <c r="K9" s="159"/>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row>
    <row r="10" spans="1:248" s="21" customFormat="1" ht="18.75" customHeight="1">
      <c r="A10" s="74"/>
      <c r="B10" s="74"/>
      <c r="C10" s="74" t="s">
        <v>138</v>
      </c>
      <c r="D10" s="84" t="s">
        <v>50</v>
      </c>
      <c r="E10" s="79">
        <v>10</v>
      </c>
      <c r="F10" s="79">
        <v>10</v>
      </c>
      <c r="G10" s="159"/>
      <c r="H10" s="159"/>
      <c r="I10" s="159"/>
      <c r="J10" s="159"/>
      <c r="K10" s="159"/>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row>
    <row r="11" spans="1:248" s="21" customFormat="1" ht="18.75" customHeight="1">
      <c r="A11" s="74"/>
      <c r="B11" s="74"/>
      <c r="C11" s="74" t="s">
        <v>139</v>
      </c>
      <c r="D11" s="84" t="s">
        <v>52</v>
      </c>
      <c r="E11" s="78">
        <v>100</v>
      </c>
      <c r="F11" s="78">
        <v>100</v>
      </c>
      <c r="G11" s="159"/>
      <c r="H11" s="159"/>
      <c r="I11" s="159"/>
      <c r="J11" s="159"/>
      <c r="K11" s="159"/>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row>
    <row r="12" spans="1:248" s="21" customFormat="1" ht="18.75" customHeight="1">
      <c r="A12" s="74"/>
      <c r="B12" s="74"/>
      <c r="C12" s="74" t="s">
        <v>140</v>
      </c>
      <c r="D12" s="84" t="s">
        <v>53</v>
      </c>
      <c r="E12" s="78">
        <v>3169</v>
      </c>
      <c r="F12" s="78">
        <v>3169</v>
      </c>
      <c r="G12" s="159"/>
      <c r="H12" s="159"/>
      <c r="I12" s="159"/>
      <c r="J12" s="159"/>
      <c r="K12" s="159"/>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row>
    <row r="13" spans="1:248" s="21" customFormat="1" ht="18.75" customHeight="1">
      <c r="A13" s="74" t="s">
        <v>135</v>
      </c>
      <c r="B13" s="74" t="s">
        <v>141</v>
      </c>
      <c r="C13" s="74"/>
      <c r="D13" s="84" t="s">
        <v>54</v>
      </c>
      <c r="E13" s="163">
        <v>1077.02</v>
      </c>
      <c r="F13" s="163">
        <v>1077.02</v>
      </c>
      <c r="G13" s="159"/>
      <c r="H13" s="159"/>
      <c r="I13" s="159"/>
      <c r="J13" s="159"/>
      <c r="K13" s="159"/>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row>
    <row r="14" spans="1:248" s="21" customFormat="1" ht="18.75" customHeight="1">
      <c r="A14" s="74" t="s">
        <v>142</v>
      </c>
      <c r="B14" s="74"/>
      <c r="C14" s="74"/>
      <c r="D14" s="84" t="s">
        <v>59</v>
      </c>
      <c r="E14" s="163">
        <f>E15</f>
        <v>495.05</v>
      </c>
      <c r="F14" s="163">
        <f>F15</f>
        <v>495.05</v>
      </c>
      <c r="G14" s="159"/>
      <c r="H14" s="159"/>
      <c r="I14" s="159"/>
      <c r="J14" s="159"/>
      <c r="K14" s="159"/>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row>
    <row r="15" spans="1:248" s="21" customFormat="1" ht="18.75" customHeight="1">
      <c r="A15" s="74"/>
      <c r="B15" s="74" t="s">
        <v>137</v>
      </c>
      <c r="C15" s="74" t="s">
        <v>137</v>
      </c>
      <c r="D15" s="84" t="s">
        <v>143</v>
      </c>
      <c r="E15" s="78">
        <v>495.05</v>
      </c>
      <c r="F15" s="78">
        <v>495.05</v>
      </c>
      <c r="G15" s="159"/>
      <c r="H15" s="159"/>
      <c r="I15" s="159"/>
      <c r="J15" s="159"/>
      <c r="K15" s="159"/>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row>
    <row r="16" spans="1:248" s="21" customFormat="1" ht="18.75" customHeight="1">
      <c r="A16" s="74" t="s">
        <v>144</v>
      </c>
      <c r="B16" s="74"/>
      <c r="C16" s="74"/>
      <c r="D16" s="84" t="s">
        <v>61</v>
      </c>
      <c r="E16" s="163">
        <f>E17+E20+E24+E25+E26+E27+E28+E31+E33</f>
        <v>1564.51</v>
      </c>
      <c r="F16" s="163">
        <f>F17+F20+F24+F25+F26+F27+F28+F31+F33</f>
        <v>1564.51</v>
      </c>
      <c r="G16" s="159"/>
      <c r="H16" s="159"/>
      <c r="I16" s="159"/>
      <c r="J16" s="159"/>
      <c r="K16" s="159"/>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row>
    <row r="17" spans="1:248" s="21" customFormat="1" ht="18.75" customHeight="1">
      <c r="A17" s="74"/>
      <c r="B17" s="74" t="s">
        <v>137</v>
      </c>
      <c r="C17" s="74"/>
      <c r="D17" s="84" t="s">
        <v>62</v>
      </c>
      <c r="E17" s="231">
        <f>E19+E18</f>
        <v>81.1</v>
      </c>
      <c r="F17" s="231">
        <f>F19+F18</f>
        <v>81.1</v>
      </c>
      <c r="G17" s="159"/>
      <c r="H17" s="159"/>
      <c r="I17" s="159"/>
      <c r="J17" s="159"/>
      <c r="K17" s="159"/>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row>
    <row r="18" spans="1:248" s="21" customFormat="1" ht="18.75" customHeight="1">
      <c r="A18" s="74"/>
      <c r="B18" s="74"/>
      <c r="C18" s="74" t="s">
        <v>139</v>
      </c>
      <c r="D18" s="84" t="s">
        <v>63</v>
      </c>
      <c r="E18" s="232">
        <v>76.1</v>
      </c>
      <c r="F18" s="232">
        <v>76.1</v>
      </c>
      <c r="G18" s="159"/>
      <c r="H18" s="159"/>
      <c r="I18" s="159"/>
      <c r="J18" s="159"/>
      <c r="K18" s="159"/>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row>
    <row r="19" spans="1:248" s="21" customFormat="1" ht="18.75" customHeight="1">
      <c r="A19" s="74"/>
      <c r="B19" s="74"/>
      <c r="C19" s="74" t="s">
        <v>141</v>
      </c>
      <c r="D19" s="84" t="s">
        <v>64</v>
      </c>
      <c r="E19" s="232">
        <v>5</v>
      </c>
      <c r="F19" s="232">
        <v>5</v>
      </c>
      <c r="G19" s="159"/>
      <c r="H19" s="159"/>
      <c r="I19" s="159"/>
      <c r="J19" s="159"/>
      <c r="K19" s="159"/>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row>
    <row r="20" spans="1:248" s="21" customFormat="1" ht="18.75" customHeight="1">
      <c r="A20" s="74"/>
      <c r="B20" s="74" t="s">
        <v>145</v>
      </c>
      <c r="C20" s="74"/>
      <c r="D20" s="84" t="s">
        <v>65</v>
      </c>
      <c r="E20" s="231">
        <f>E21+E23</f>
        <v>525.88</v>
      </c>
      <c r="F20" s="231">
        <f>F21+F23</f>
        <v>525.88</v>
      </c>
      <c r="G20" s="159"/>
      <c r="H20" s="159"/>
      <c r="I20" s="159"/>
      <c r="J20" s="159"/>
      <c r="K20" s="159"/>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row>
    <row r="21" spans="1:248" s="21" customFormat="1" ht="18.75" customHeight="1">
      <c r="A21" s="74"/>
      <c r="B21" s="74"/>
      <c r="C21" s="74" t="s">
        <v>146</v>
      </c>
      <c r="D21" s="84" t="s">
        <v>66</v>
      </c>
      <c r="E21" s="233">
        <v>456.78</v>
      </c>
      <c r="F21" s="233">
        <v>456.78</v>
      </c>
      <c r="G21" s="159"/>
      <c r="H21" s="159"/>
      <c r="I21" s="159"/>
      <c r="J21" s="159"/>
      <c r="K21" s="159"/>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row>
    <row r="22" spans="1:248" s="21" customFormat="1" ht="18.75" customHeight="1">
      <c r="A22" s="74"/>
      <c r="B22" s="74"/>
      <c r="C22" s="74"/>
      <c r="D22" s="84" t="s">
        <v>147</v>
      </c>
      <c r="E22" s="232">
        <v>456.78</v>
      </c>
      <c r="F22" s="232">
        <v>456.78</v>
      </c>
      <c r="G22" s="159"/>
      <c r="H22" s="159"/>
      <c r="I22" s="159"/>
      <c r="J22" s="159"/>
      <c r="K22" s="159"/>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row>
    <row r="23" spans="1:248" s="21" customFormat="1" ht="18.75" customHeight="1">
      <c r="A23" s="74"/>
      <c r="B23" s="74"/>
      <c r="C23" s="74" t="s">
        <v>137</v>
      </c>
      <c r="D23" s="84" t="s">
        <v>68</v>
      </c>
      <c r="E23" s="233">
        <v>69.1</v>
      </c>
      <c r="F23" s="233">
        <v>69.1</v>
      </c>
      <c r="G23" s="159"/>
      <c r="H23" s="159"/>
      <c r="I23" s="159"/>
      <c r="J23" s="159"/>
      <c r="K23" s="159"/>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row>
    <row r="24" spans="1:248" s="21" customFormat="1" ht="18.75" customHeight="1">
      <c r="A24" s="74"/>
      <c r="B24" s="74" t="s">
        <v>148</v>
      </c>
      <c r="C24" s="74"/>
      <c r="D24" s="84" t="s">
        <v>69</v>
      </c>
      <c r="E24" s="232">
        <v>10</v>
      </c>
      <c r="F24" s="232">
        <v>10</v>
      </c>
      <c r="G24" s="159"/>
      <c r="H24" s="159"/>
      <c r="I24" s="159"/>
      <c r="J24" s="159"/>
      <c r="K24" s="159"/>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row>
    <row r="25" spans="1:248" s="21" customFormat="1" ht="18.75" customHeight="1">
      <c r="A25" s="74"/>
      <c r="B25" s="74" t="s">
        <v>139</v>
      </c>
      <c r="C25" s="74"/>
      <c r="D25" s="84" t="s">
        <v>70</v>
      </c>
      <c r="E25" s="232">
        <v>52.98</v>
      </c>
      <c r="F25" s="232">
        <v>52.98</v>
      </c>
      <c r="G25" s="159"/>
      <c r="H25" s="159"/>
      <c r="I25" s="159"/>
      <c r="J25" s="159"/>
      <c r="K25" s="159"/>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row>
    <row r="26" spans="1:248" s="21" customFormat="1" ht="18.75" customHeight="1">
      <c r="A26" s="74"/>
      <c r="B26" s="74" t="s">
        <v>149</v>
      </c>
      <c r="C26" s="74"/>
      <c r="D26" s="84" t="s">
        <v>71</v>
      </c>
      <c r="E26" s="232">
        <v>10</v>
      </c>
      <c r="F26" s="232">
        <v>10</v>
      </c>
      <c r="G26" s="159"/>
      <c r="H26" s="159"/>
      <c r="I26" s="159"/>
      <c r="J26" s="159"/>
      <c r="K26" s="159"/>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row>
    <row r="27" spans="1:248" s="21" customFormat="1" ht="18.75" customHeight="1">
      <c r="A27" s="74"/>
      <c r="B27" s="74" t="s">
        <v>150</v>
      </c>
      <c r="C27" s="74"/>
      <c r="D27" s="84" t="s">
        <v>72</v>
      </c>
      <c r="E27" s="232">
        <v>18.85</v>
      </c>
      <c r="F27" s="232">
        <v>18.85</v>
      </c>
      <c r="G27" s="159"/>
      <c r="H27" s="159"/>
      <c r="I27" s="159"/>
      <c r="J27" s="159"/>
      <c r="K27" s="159"/>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row>
    <row r="28" spans="1:248" s="21" customFormat="1" ht="18.75" customHeight="1">
      <c r="A28" s="74"/>
      <c r="B28" s="74" t="s">
        <v>151</v>
      </c>
      <c r="C28" s="74"/>
      <c r="D28" s="84" t="s">
        <v>73</v>
      </c>
      <c r="E28" s="234">
        <f>E29+E30</f>
        <v>113.5</v>
      </c>
      <c r="F28" s="234">
        <f>F29+F30</f>
        <v>113.5</v>
      </c>
      <c r="G28" s="159"/>
      <c r="H28" s="159"/>
      <c r="I28" s="159"/>
      <c r="J28" s="159"/>
      <c r="K28" s="159"/>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row>
    <row r="29" spans="1:248" s="21" customFormat="1" ht="18.75" customHeight="1">
      <c r="A29" s="74"/>
      <c r="B29" s="74"/>
      <c r="C29" s="74" t="s">
        <v>146</v>
      </c>
      <c r="D29" s="84" t="s">
        <v>74</v>
      </c>
      <c r="E29" s="232">
        <v>21</v>
      </c>
      <c r="F29" s="232">
        <v>21</v>
      </c>
      <c r="G29" s="159"/>
      <c r="H29" s="159"/>
      <c r="I29" s="159"/>
      <c r="J29" s="159"/>
      <c r="K29" s="159"/>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row>
    <row r="30" spans="1:248" s="21" customFormat="1" ht="18.75" customHeight="1">
      <c r="A30" s="74"/>
      <c r="B30" s="74"/>
      <c r="C30" s="74" t="s">
        <v>137</v>
      </c>
      <c r="D30" s="84" t="s">
        <v>75</v>
      </c>
      <c r="E30" s="232">
        <v>92.5</v>
      </c>
      <c r="F30" s="232">
        <v>92.5</v>
      </c>
      <c r="G30" s="159"/>
      <c r="H30" s="159"/>
      <c r="I30" s="159"/>
      <c r="J30" s="159"/>
      <c r="K30" s="159"/>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row>
    <row r="31" spans="1:248" s="21" customFormat="1" ht="18.75" customHeight="1">
      <c r="A31" s="74"/>
      <c r="B31" s="74" t="s">
        <v>145</v>
      </c>
      <c r="C31" s="74"/>
      <c r="D31" s="84" t="s">
        <v>76</v>
      </c>
      <c r="E31" s="234">
        <f>E32</f>
        <v>729.6</v>
      </c>
      <c r="F31" s="234">
        <f>F32</f>
        <v>729.6</v>
      </c>
      <c r="G31" s="159"/>
      <c r="H31" s="159"/>
      <c r="I31" s="159"/>
      <c r="J31" s="159"/>
      <c r="K31" s="159"/>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row>
    <row r="32" spans="1:248" s="21" customFormat="1" ht="18.75" customHeight="1">
      <c r="A32" s="74"/>
      <c r="B32" s="74"/>
      <c r="C32" s="74" t="s">
        <v>137</v>
      </c>
      <c r="D32" s="84" t="s">
        <v>77</v>
      </c>
      <c r="E32" s="232">
        <v>729.6</v>
      </c>
      <c r="F32" s="232">
        <v>729.6</v>
      </c>
      <c r="G32" s="159"/>
      <c r="H32" s="159"/>
      <c r="I32" s="159"/>
      <c r="J32" s="159"/>
      <c r="K32" s="159"/>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row>
    <row r="33" spans="1:248" s="21" customFormat="1" ht="18.75" customHeight="1">
      <c r="A33" s="74"/>
      <c r="B33" s="74" t="s">
        <v>152</v>
      </c>
      <c r="C33" s="74"/>
      <c r="D33" s="84" t="s">
        <v>78</v>
      </c>
      <c r="E33" s="232">
        <v>22.6</v>
      </c>
      <c r="F33" s="232">
        <v>22.6</v>
      </c>
      <c r="G33" s="159"/>
      <c r="H33" s="159"/>
      <c r="I33" s="159"/>
      <c r="J33" s="159"/>
      <c r="K33" s="159"/>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row>
    <row r="34" spans="1:248" s="21" customFormat="1" ht="18.75" customHeight="1">
      <c r="A34" s="74" t="s">
        <v>153</v>
      </c>
      <c r="B34" s="74"/>
      <c r="C34" s="74"/>
      <c r="D34" s="84" t="s">
        <v>79</v>
      </c>
      <c r="E34" s="159"/>
      <c r="F34" s="164">
        <f>F35+F39+F41</f>
        <v>120.02000000000001</v>
      </c>
      <c r="G34" s="159"/>
      <c r="H34" s="159"/>
      <c r="I34" s="159"/>
      <c r="J34" s="159"/>
      <c r="K34" s="159"/>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row>
    <row r="35" spans="1:248" s="21" customFormat="1" ht="18.75" customHeight="1">
      <c r="A35" s="74"/>
      <c r="B35" s="74" t="s">
        <v>154</v>
      </c>
      <c r="C35" s="74"/>
      <c r="D35" s="84" t="s">
        <v>80</v>
      </c>
      <c r="E35" s="234">
        <f>E36+E37</f>
        <v>25.42</v>
      </c>
      <c r="F35" s="234">
        <f>F36+F37</f>
        <v>25.42</v>
      </c>
      <c r="G35" s="159"/>
      <c r="H35" s="159"/>
      <c r="I35" s="159"/>
      <c r="J35" s="159"/>
      <c r="K35" s="159"/>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row>
    <row r="36" spans="1:254" s="225" customFormat="1" ht="18.75" customHeight="1">
      <c r="A36" s="161"/>
      <c r="B36" s="161"/>
      <c r="C36" s="161" t="s">
        <v>137</v>
      </c>
      <c r="D36" s="162" t="s">
        <v>81</v>
      </c>
      <c r="E36" s="86">
        <v>6.32</v>
      </c>
      <c r="F36" s="86">
        <v>6.32</v>
      </c>
      <c r="G36" s="181"/>
      <c r="H36" s="181"/>
      <c r="I36" s="181"/>
      <c r="J36" s="181"/>
      <c r="K36" s="181"/>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36"/>
      <c r="FB36" s="236"/>
      <c r="FC36" s="236"/>
      <c r="FD36" s="236"/>
      <c r="FE36" s="236"/>
      <c r="FF36" s="236"/>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c r="HA36" s="236"/>
      <c r="HB36" s="236"/>
      <c r="HC36" s="236"/>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26"/>
      <c r="IP36" s="226"/>
      <c r="IQ36" s="226"/>
      <c r="IR36" s="226"/>
      <c r="IS36" s="226"/>
      <c r="IT36" s="226"/>
    </row>
    <row r="37" spans="1:11" ht="18.75" customHeight="1">
      <c r="A37" s="74"/>
      <c r="B37" s="74"/>
      <c r="C37" s="74" t="s">
        <v>139</v>
      </c>
      <c r="D37" s="84" t="s">
        <v>82</v>
      </c>
      <c r="E37" s="232">
        <v>19.1</v>
      </c>
      <c r="F37" s="232">
        <v>19.1</v>
      </c>
      <c r="G37" s="159"/>
      <c r="H37" s="159"/>
      <c r="I37" s="159"/>
      <c r="J37" s="159"/>
      <c r="K37" s="159"/>
    </row>
    <row r="38" spans="1:11" ht="18.75" customHeight="1">
      <c r="A38" s="74"/>
      <c r="B38" s="74"/>
      <c r="C38" s="74" t="s">
        <v>149</v>
      </c>
      <c r="D38" s="84" t="s">
        <v>83</v>
      </c>
      <c r="E38" s="234"/>
      <c r="F38" s="234"/>
      <c r="G38" s="159"/>
      <c r="H38" s="159"/>
      <c r="I38" s="159"/>
      <c r="J38" s="159"/>
      <c r="K38" s="159"/>
    </row>
    <row r="39" spans="1:11" ht="18.75" customHeight="1">
      <c r="A39" s="74"/>
      <c r="B39" s="74" t="s">
        <v>138</v>
      </c>
      <c r="C39" s="74"/>
      <c r="D39" s="84" t="s">
        <v>84</v>
      </c>
      <c r="E39" s="234">
        <f aca="true" t="shared" si="0" ref="E39:E43">E40</f>
        <v>78</v>
      </c>
      <c r="F39" s="234">
        <f aca="true" t="shared" si="1" ref="F39:F43">F40</f>
        <v>78</v>
      </c>
      <c r="G39" s="159"/>
      <c r="H39" s="159"/>
      <c r="I39" s="159"/>
      <c r="J39" s="159"/>
      <c r="K39" s="159"/>
    </row>
    <row r="40" spans="1:248" s="226" customFormat="1" ht="18.75" customHeight="1">
      <c r="A40" s="161"/>
      <c r="B40" s="161"/>
      <c r="C40" s="161" t="s">
        <v>155</v>
      </c>
      <c r="D40" s="162" t="s">
        <v>85</v>
      </c>
      <c r="E40" s="86">
        <v>78</v>
      </c>
      <c r="F40" s="86">
        <v>78</v>
      </c>
      <c r="G40" s="181"/>
      <c r="H40" s="181"/>
      <c r="I40" s="181"/>
      <c r="J40" s="181"/>
      <c r="K40" s="181"/>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7"/>
      <c r="DT40" s="227"/>
      <c r="DU40" s="227"/>
      <c r="DV40" s="227"/>
      <c r="DW40" s="227"/>
      <c r="DX40" s="227"/>
      <c r="DY40" s="227"/>
      <c r="DZ40" s="227"/>
      <c r="EA40" s="227"/>
      <c r="EB40" s="227"/>
      <c r="EC40" s="227"/>
      <c r="ED40" s="227"/>
      <c r="EE40" s="227"/>
      <c r="EF40" s="227"/>
      <c r="EG40" s="227"/>
      <c r="EH40" s="227"/>
      <c r="EI40" s="227"/>
      <c r="EJ40" s="227"/>
      <c r="EK40" s="227"/>
      <c r="EL40" s="227"/>
      <c r="EM40" s="227"/>
      <c r="EN40" s="227"/>
      <c r="EO40" s="227"/>
      <c r="EP40" s="227"/>
      <c r="EQ40" s="227"/>
      <c r="ER40" s="227"/>
      <c r="ES40" s="227"/>
      <c r="ET40" s="227"/>
      <c r="EU40" s="227"/>
      <c r="EV40" s="227"/>
      <c r="EW40" s="227"/>
      <c r="EX40" s="227"/>
      <c r="EY40" s="227"/>
      <c r="EZ40" s="227"/>
      <c r="FA40" s="227"/>
      <c r="FB40" s="227"/>
      <c r="FC40" s="227"/>
      <c r="FD40" s="227"/>
      <c r="FE40" s="227"/>
      <c r="FF40" s="227"/>
      <c r="FG40" s="227"/>
      <c r="FH40" s="227"/>
      <c r="FI40" s="227"/>
      <c r="FJ40" s="227"/>
      <c r="FK40" s="227"/>
      <c r="FL40" s="227"/>
      <c r="FM40" s="227"/>
      <c r="FN40" s="227"/>
      <c r="FO40" s="227"/>
      <c r="FP40" s="227"/>
      <c r="FQ40" s="227"/>
      <c r="FR40" s="227"/>
      <c r="FS40" s="227"/>
      <c r="FT40" s="227"/>
      <c r="FU40" s="227"/>
      <c r="FV40" s="227"/>
      <c r="FW40" s="227"/>
      <c r="FX40" s="227"/>
      <c r="FY40" s="227"/>
      <c r="FZ40" s="227"/>
      <c r="GA40" s="227"/>
      <c r="GB40" s="227"/>
      <c r="GC40" s="227"/>
      <c r="GD40" s="227"/>
      <c r="GE40" s="227"/>
      <c r="GF40" s="227"/>
      <c r="GG40" s="227"/>
      <c r="GH40" s="227"/>
      <c r="GI40" s="227"/>
      <c r="GJ40" s="227"/>
      <c r="GK40" s="227"/>
      <c r="GL40" s="227"/>
      <c r="GM40" s="227"/>
      <c r="GN40" s="227"/>
      <c r="GO40" s="227"/>
      <c r="GP40" s="227"/>
      <c r="GQ40" s="227"/>
      <c r="GR40" s="227"/>
      <c r="GS40" s="227"/>
      <c r="GT40" s="227"/>
      <c r="GU40" s="227"/>
      <c r="GV40" s="227"/>
      <c r="GW40" s="227"/>
      <c r="GX40" s="227"/>
      <c r="GY40" s="227"/>
      <c r="GZ40" s="227"/>
      <c r="HA40" s="227"/>
      <c r="HB40" s="227"/>
      <c r="HC40" s="227"/>
      <c r="HD40" s="227"/>
      <c r="HE40" s="227"/>
      <c r="HF40" s="227"/>
      <c r="HG40" s="227"/>
      <c r="HH40" s="227"/>
      <c r="HI40" s="227"/>
      <c r="HJ40" s="227"/>
      <c r="HK40" s="227"/>
      <c r="HL40" s="227"/>
      <c r="HM40" s="227"/>
      <c r="HN40" s="227"/>
      <c r="HO40" s="227"/>
      <c r="HP40" s="227"/>
      <c r="HQ40" s="227"/>
      <c r="HR40" s="227"/>
      <c r="HS40" s="227"/>
      <c r="HT40" s="227"/>
      <c r="HU40" s="227"/>
      <c r="HV40" s="227"/>
      <c r="HW40" s="227"/>
      <c r="HX40" s="227"/>
      <c r="HY40" s="227"/>
      <c r="HZ40" s="227"/>
      <c r="IA40" s="227"/>
      <c r="IB40" s="227"/>
      <c r="IC40" s="227"/>
      <c r="ID40" s="227"/>
      <c r="IE40" s="227"/>
      <c r="IF40" s="227"/>
      <c r="IG40" s="227"/>
      <c r="IH40" s="227"/>
      <c r="II40" s="227"/>
      <c r="IJ40" s="227"/>
      <c r="IK40" s="227"/>
      <c r="IL40" s="227"/>
      <c r="IM40" s="227"/>
      <c r="IN40" s="227"/>
    </row>
    <row r="41" spans="1:11" ht="18.75" customHeight="1">
      <c r="A41" s="74"/>
      <c r="B41" s="74" t="s">
        <v>148</v>
      </c>
      <c r="C41" s="74"/>
      <c r="D41" s="84" t="s">
        <v>86</v>
      </c>
      <c r="E41" s="234">
        <f t="shared" si="0"/>
        <v>16.6</v>
      </c>
      <c r="F41" s="234">
        <f t="shared" si="1"/>
        <v>16.6</v>
      </c>
      <c r="G41" s="159"/>
      <c r="H41" s="159"/>
      <c r="I41" s="159"/>
      <c r="J41" s="159"/>
      <c r="K41" s="159"/>
    </row>
    <row r="42" spans="1:11" ht="18.75" customHeight="1">
      <c r="A42" s="74"/>
      <c r="B42" s="74"/>
      <c r="C42" s="74" t="s">
        <v>141</v>
      </c>
      <c r="D42" s="84" t="s">
        <v>87</v>
      </c>
      <c r="E42" s="234">
        <v>16.6</v>
      </c>
      <c r="F42" s="234">
        <v>16.6</v>
      </c>
      <c r="G42" s="159"/>
      <c r="H42" s="159"/>
      <c r="I42" s="159"/>
      <c r="J42" s="159"/>
      <c r="K42" s="159"/>
    </row>
    <row r="43" spans="1:11" ht="18.75" customHeight="1">
      <c r="A43" s="74" t="s">
        <v>156</v>
      </c>
      <c r="B43" s="74"/>
      <c r="C43" s="74"/>
      <c r="D43" s="84" t="s">
        <v>88</v>
      </c>
      <c r="E43" s="164">
        <f t="shared" si="0"/>
        <v>10</v>
      </c>
      <c r="F43" s="164">
        <f t="shared" si="1"/>
        <v>10</v>
      </c>
      <c r="G43" s="159"/>
      <c r="H43" s="159"/>
      <c r="I43" s="159"/>
      <c r="J43" s="159"/>
      <c r="K43" s="159"/>
    </row>
    <row r="44" spans="1:248" s="226" customFormat="1" ht="18.75" customHeight="1">
      <c r="A44" s="161"/>
      <c r="B44" s="161" t="s">
        <v>146</v>
      </c>
      <c r="C44" s="161"/>
      <c r="D44" s="162" t="s">
        <v>89</v>
      </c>
      <c r="E44" s="164">
        <v>10</v>
      </c>
      <c r="F44" s="164">
        <v>10</v>
      </c>
      <c r="G44" s="181"/>
      <c r="H44" s="181"/>
      <c r="I44" s="181"/>
      <c r="J44" s="181"/>
      <c r="K44" s="181"/>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c r="EJ44" s="227"/>
      <c r="EK44" s="227"/>
      <c r="EL44" s="227"/>
      <c r="EM44" s="227"/>
      <c r="EN44" s="227"/>
      <c r="EO44" s="227"/>
      <c r="EP44" s="227"/>
      <c r="EQ44" s="227"/>
      <c r="ER44" s="227"/>
      <c r="ES44" s="227"/>
      <c r="ET44" s="227"/>
      <c r="EU44" s="227"/>
      <c r="EV44" s="227"/>
      <c r="EW44" s="227"/>
      <c r="EX44" s="227"/>
      <c r="EY44" s="227"/>
      <c r="EZ44" s="227"/>
      <c r="FA44" s="227"/>
      <c r="FB44" s="227"/>
      <c r="FC44" s="227"/>
      <c r="FD44" s="227"/>
      <c r="FE44" s="227"/>
      <c r="FF44" s="227"/>
      <c r="FG44" s="227"/>
      <c r="FH44" s="227"/>
      <c r="FI44" s="227"/>
      <c r="FJ44" s="227"/>
      <c r="FK44" s="227"/>
      <c r="FL44" s="227"/>
      <c r="FM44" s="227"/>
      <c r="FN44" s="227"/>
      <c r="FO44" s="227"/>
      <c r="FP44" s="227"/>
      <c r="FQ44" s="227"/>
      <c r="FR44" s="227"/>
      <c r="FS44" s="227"/>
      <c r="FT44" s="227"/>
      <c r="FU44" s="227"/>
      <c r="FV44" s="227"/>
      <c r="FW44" s="227"/>
      <c r="FX44" s="227"/>
      <c r="FY44" s="227"/>
      <c r="FZ44" s="227"/>
      <c r="GA44" s="227"/>
      <c r="GB44" s="227"/>
      <c r="GC44" s="227"/>
      <c r="GD44" s="227"/>
      <c r="GE44" s="227"/>
      <c r="GF44" s="227"/>
      <c r="GG44" s="227"/>
      <c r="GH44" s="227"/>
      <c r="GI44" s="227"/>
      <c r="GJ44" s="227"/>
      <c r="GK44" s="227"/>
      <c r="GL44" s="227"/>
      <c r="GM44" s="227"/>
      <c r="GN44" s="227"/>
      <c r="GO44" s="227"/>
      <c r="GP44" s="227"/>
      <c r="GQ44" s="227"/>
      <c r="GR44" s="227"/>
      <c r="GS44" s="227"/>
      <c r="GT44" s="227"/>
      <c r="GU44" s="227"/>
      <c r="GV44" s="227"/>
      <c r="GW44" s="227"/>
      <c r="GX44" s="227"/>
      <c r="GY44" s="227"/>
      <c r="GZ44" s="227"/>
      <c r="HA44" s="227"/>
      <c r="HB44" s="227"/>
      <c r="HC44" s="227"/>
      <c r="HD44" s="227"/>
      <c r="HE44" s="227"/>
      <c r="HF44" s="227"/>
      <c r="HG44" s="227"/>
      <c r="HH44" s="227"/>
      <c r="HI44" s="227"/>
      <c r="HJ44" s="227"/>
      <c r="HK44" s="227"/>
      <c r="HL44" s="227"/>
      <c r="HM44" s="227"/>
      <c r="HN44" s="227"/>
      <c r="HO44" s="227"/>
      <c r="HP44" s="227"/>
      <c r="HQ44" s="227"/>
      <c r="HR44" s="227"/>
      <c r="HS44" s="227"/>
      <c r="HT44" s="227"/>
      <c r="HU44" s="227"/>
      <c r="HV44" s="227"/>
      <c r="HW44" s="227"/>
      <c r="HX44" s="227"/>
      <c r="HY44" s="227"/>
      <c r="HZ44" s="227"/>
      <c r="IA44" s="227"/>
      <c r="IB44" s="227"/>
      <c r="IC44" s="227"/>
      <c r="ID44" s="227"/>
      <c r="IE44" s="227"/>
      <c r="IF44" s="227"/>
      <c r="IG44" s="227"/>
      <c r="IH44" s="227"/>
      <c r="II44" s="227"/>
      <c r="IJ44" s="227"/>
      <c r="IK44" s="227"/>
      <c r="IL44" s="227"/>
      <c r="IM44" s="227"/>
      <c r="IN44" s="227"/>
    </row>
    <row r="45" spans="1:11" ht="18.75" customHeight="1">
      <c r="A45" s="74" t="s">
        <v>157</v>
      </c>
      <c r="B45" s="74"/>
      <c r="C45" s="74"/>
      <c r="D45" s="84" t="s">
        <v>90</v>
      </c>
      <c r="E45" s="164">
        <f>E46+E47+E48</f>
        <v>2619.95</v>
      </c>
      <c r="F45" s="164">
        <f>F46+F47+F48</f>
        <v>2619.95</v>
      </c>
      <c r="G45" s="159"/>
      <c r="H45" s="159"/>
      <c r="I45" s="159"/>
      <c r="J45" s="159"/>
      <c r="K45" s="159"/>
    </row>
    <row r="46" spans="1:11" ht="18.75" customHeight="1">
      <c r="A46" s="74"/>
      <c r="B46" s="74" t="s">
        <v>146</v>
      </c>
      <c r="C46" s="74" t="s">
        <v>154</v>
      </c>
      <c r="D46" s="84" t="s">
        <v>91</v>
      </c>
      <c r="E46" s="234">
        <v>67.29</v>
      </c>
      <c r="F46" s="234">
        <v>67.29</v>
      </c>
      <c r="G46" s="159"/>
      <c r="H46" s="159"/>
      <c r="I46" s="159"/>
      <c r="J46" s="159"/>
      <c r="K46" s="159"/>
    </row>
    <row r="47" spans="1:249" s="34" customFormat="1" ht="18.75" customHeight="1">
      <c r="A47" s="74"/>
      <c r="B47" s="74" t="s">
        <v>137</v>
      </c>
      <c r="C47" s="74" t="s">
        <v>146</v>
      </c>
      <c r="D47" s="84" t="s">
        <v>92</v>
      </c>
      <c r="E47" s="234">
        <v>1950</v>
      </c>
      <c r="F47" s="234">
        <v>1950</v>
      </c>
      <c r="G47" s="159"/>
      <c r="H47" s="159"/>
      <c r="I47" s="159"/>
      <c r="J47" s="159"/>
      <c r="K47" s="159"/>
      <c r="IO47"/>
    </row>
    <row r="48" spans="1:249" s="34" customFormat="1" ht="18.75" customHeight="1">
      <c r="A48" s="74"/>
      <c r="B48" s="74" t="s">
        <v>136</v>
      </c>
      <c r="C48" s="74"/>
      <c r="D48" s="84" t="s">
        <v>93</v>
      </c>
      <c r="E48" s="234">
        <v>602.66</v>
      </c>
      <c r="F48" s="234">
        <v>602.66</v>
      </c>
      <c r="G48" s="159"/>
      <c r="H48" s="159"/>
      <c r="I48" s="159"/>
      <c r="J48" s="159"/>
      <c r="K48" s="159"/>
      <c r="IO48"/>
    </row>
    <row r="49" spans="1:249" s="34" customFormat="1" ht="18.75" customHeight="1">
      <c r="A49" s="74" t="s">
        <v>158</v>
      </c>
      <c r="B49" s="74"/>
      <c r="C49" s="74"/>
      <c r="D49" s="84" t="s">
        <v>94</v>
      </c>
      <c r="E49" s="164">
        <f>E50+E53</f>
        <v>1120.52</v>
      </c>
      <c r="F49" s="164">
        <f>F50+F53</f>
        <v>1120.52</v>
      </c>
      <c r="G49" s="159"/>
      <c r="H49" s="159"/>
      <c r="I49" s="159"/>
      <c r="J49" s="159"/>
      <c r="K49" s="159"/>
      <c r="IO49"/>
    </row>
    <row r="50" spans="1:249" s="34" customFormat="1" ht="18.75" customHeight="1">
      <c r="A50" s="74"/>
      <c r="B50" s="74" t="s">
        <v>137</v>
      </c>
      <c r="C50" s="74"/>
      <c r="D50" s="84" t="s">
        <v>95</v>
      </c>
      <c r="E50" s="234">
        <f>E51+E52</f>
        <v>1014.52</v>
      </c>
      <c r="F50" s="234">
        <f>F51+F52</f>
        <v>1014.52</v>
      </c>
      <c r="G50" s="159"/>
      <c r="H50" s="159"/>
      <c r="I50" s="159"/>
      <c r="J50" s="159"/>
      <c r="K50" s="159"/>
      <c r="IO50"/>
    </row>
    <row r="51" spans="1:254" s="227" customFormat="1" ht="18.75" customHeight="1">
      <c r="A51" s="161"/>
      <c r="B51" s="161"/>
      <c r="C51" s="161" t="s">
        <v>154</v>
      </c>
      <c r="D51" s="162" t="s">
        <v>96</v>
      </c>
      <c r="E51" s="86">
        <v>667.31</v>
      </c>
      <c r="F51" s="86">
        <v>667.31</v>
      </c>
      <c r="G51" s="181"/>
      <c r="H51" s="181"/>
      <c r="I51" s="181"/>
      <c r="J51" s="181"/>
      <c r="K51" s="181"/>
      <c r="IO51" s="226"/>
      <c r="IP51" s="226"/>
      <c r="IQ51" s="226"/>
      <c r="IR51" s="226"/>
      <c r="IS51" s="226"/>
      <c r="IT51" s="226"/>
    </row>
    <row r="52" spans="1:254" s="227" customFormat="1" ht="19.5" customHeight="1">
      <c r="A52" s="161"/>
      <c r="B52" s="161"/>
      <c r="C52" s="161" t="s">
        <v>141</v>
      </c>
      <c r="D52" s="162" t="s">
        <v>97</v>
      </c>
      <c r="E52" s="86">
        <v>347.21</v>
      </c>
      <c r="F52" s="86">
        <v>347.21</v>
      </c>
      <c r="G52" s="181"/>
      <c r="H52" s="181"/>
      <c r="I52" s="181"/>
      <c r="J52" s="181"/>
      <c r="K52" s="181"/>
      <c r="IO52" s="226"/>
      <c r="IP52" s="226"/>
      <c r="IQ52" s="226"/>
      <c r="IR52" s="226"/>
      <c r="IS52" s="226"/>
      <c r="IT52" s="226"/>
    </row>
    <row r="53" spans="1:11" ht="18" customHeight="1">
      <c r="A53" s="74"/>
      <c r="B53" s="74" t="s">
        <v>148</v>
      </c>
      <c r="C53" s="74"/>
      <c r="D53" s="84" t="s">
        <v>98</v>
      </c>
      <c r="E53" s="234">
        <f aca="true" t="shared" si="2" ref="E53:E57">E54</f>
        <v>106</v>
      </c>
      <c r="F53" s="234">
        <f aca="true" t="shared" si="3" ref="F53:F57">F54</f>
        <v>106</v>
      </c>
      <c r="G53" s="159"/>
      <c r="H53" s="159"/>
      <c r="I53" s="159"/>
      <c r="J53" s="159"/>
      <c r="K53" s="159"/>
    </row>
    <row r="54" spans="1:11" ht="18" customHeight="1">
      <c r="A54" s="74"/>
      <c r="B54" s="74"/>
      <c r="C54" s="74" t="s">
        <v>155</v>
      </c>
      <c r="D54" s="84" t="s">
        <v>99</v>
      </c>
      <c r="E54" s="234">
        <v>106</v>
      </c>
      <c r="F54" s="234">
        <v>106</v>
      </c>
      <c r="G54" s="159"/>
      <c r="H54" s="159"/>
      <c r="I54" s="159"/>
      <c r="J54" s="159"/>
      <c r="K54" s="159"/>
    </row>
    <row r="55" spans="1:11" ht="18" customHeight="1">
      <c r="A55" s="74" t="s">
        <v>159</v>
      </c>
      <c r="B55" s="74"/>
      <c r="C55" s="74"/>
      <c r="D55" s="84" t="s">
        <v>100</v>
      </c>
      <c r="E55" s="164">
        <f t="shared" si="2"/>
        <v>30</v>
      </c>
      <c r="F55" s="164">
        <f t="shared" si="3"/>
        <v>30</v>
      </c>
      <c r="G55" s="159"/>
      <c r="H55" s="159"/>
      <c r="I55" s="159"/>
      <c r="J55" s="159"/>
      <c r="K55" s="159"/>
    </row>
    <row r="56" spans="1:11" ht="18" customHeight="1">
      <c r="A56" s="74"/>
      <c r="B56" s="74" t="s">
        <v>155</v>
      </c>
      <c r="C56" s="74" t="s">
        <v>141</v>
      </c>
      <c r="D56" s="84" t="s">
        <v>101</v>
      </c>
      <c r="E56" s="86">
        <v>30</v>
      </c>
      <c r="F56" s="86">
        <v>30</v>
      </c>
      <c r="G56" s="159"/>
      <c r="H56" s="159"/>
      <c r="I56" s="159"/>
      <c r="J56" s="159"/>
      <c r="K56" s="159"/>
    </row>
    <row r="57" spans="1:11" ht="18" customHeight="1">
      <c r="A57" s="74" t="s">
        <v>160</v>
      </c>
      <c r="B57" s="74"/>
      <c r="C57" s="74"/>
      <c r="D57" s="84" t="s">
        <v>102</v>
      </c>
      <c r="E57" s="164">
        <f t="shared" si="2"/>
        <v>10</v>
      </c>
      <c r="F57" s="164">
        <f t="shared" si="3"/>
        <v>10</v>
      </c>
      <c r="G57" s="159"/>
      <c r="H57" s="159"/>
      <c r="I57" s="159"/>
      <c r="J57" s="159"/>
      <c r="K57" s="159"/>
    </row>
    <row r="58" spans="1:11" ht="18" customHeight="1">
      <c r="A58" s="74"/>
      <c r="B58" s="74" t="s">
        <v>146</v>
      </c>
      <c r="C58" s="74" t="s">
        <v>137</v>
      </c>
      <c r="D58" s="84" t="s">
        <v>103</v>
      </c>
      <c r="E58" s="164">
        <v>10</v>
      </c>
      <c r="F58" s="164">
        <v>10</v>
      </c>
      <c r="G58" s="159"/>
      <c r="H58" s="159"/>
      <c r="I58" s="159"/>
      <c r="J58" s="159"/>
      <c r="K58" s="159"/>
    </row>
    <row r="59" spans="1:11" ht="18" customHeight="1">
      <c r="A59" s="74" t="s">
        <v>161</v>
      </c>
      <c r="B59" s="74"/>
      <c r="C59" s="74"/>
      <c r="D59" s="84" t="s">
        <v>104</v>
      </c>
      <c r="E59" s="164">
        <f>E60</f>
        <v>400.3</v>
      </c>
      <c r="F59" s="164">
        <f>F60</f>
        <v>400.3</v>
      </c>
      <c r="G59" s="159"/>
      <c r="H59" s="159"/>
      <c r="I59" s="159"/>
      <c r="J59" s="159"/>
      <c r="K59" s="159"/>
    </row>
    <row r="60" spans="1:11" ht="18" customHeight="1">
      <c r="A60" s="74"/>
      <c r="B60" s="74" t="s">
        <v>137</v>
      </c>
      <c r="C60" s="74"/>
      <c r="D60" s="84" t="s">
        <v>105</v>
      </c>
      <c r="E60" s="164">
        <f>E61+E62</f>
        <v>400.3</v>
      </c>
      <c r="F60" s="164">
        <f>F61+F62</f>
        <v>400.3</v>
      </c>
      <c r="G60" s="159"/>
      <c r="H60" s="159"/>
      <c r="I60" s="159"/>
      <c r="J60" s="159"/>
      <c r="K60" s="159"/>
    </row>
    <row r="61" spans="1:11" ht="18" customHeight="1">
      <c r="A61" s="74"/>
      <c r="B61" s="74"/>
      <c r="C61" s="74" t="s">
        <v>146</v>
      </c>
      <c r="D61" s="84" t="s">
        <v>106</v>
      </c>
      <c r="E61" s="164">
        <v>200.3</v>
      </c>
      <c r="F61" s="164">
        <v>200.3</v>
      </c>
      <c r="G61" s="159"/>
      <c r="H61" s="159"/>
      <c r="I61" s="159"/>
      <c r="J61" s="159"/>
      <c r="K61" s="159"/>
    </row>
    <row r="62" spans="1:11" ht="18" customHeight="1">
      <c r="A62" s="74"/>
      <c r="B62" s="74"/>
      <c r="C62" s="161" t="s">
        <v>136</v>
      </c>
      <c r="D62" s="84" t="s">
        <v>107</v>
      </c>
      <c r="E62" s="164">
        <v>200</v>
      </c>
      <c r="F62" s="164">
        <v>200</v>
      </c>
      <c r="G62" s="159"/>
      <c r="H62" s="159"/>
      <c r="I62" s="159"/>
      <c r="J62" s="159"/>
      <c r="K62" s="159"/>
    </row>
    <row r="63" spans="1:11" ht="18" customHeight="1">
      <c r="A63" s="74" t="s">
        <v>162</v>
      </c>
      <c r="B63" s="74" t="s">
        <v>136</v>
      </c>
      <c r="C63" s="74" t="s">
        <v>146</v>
      </c>
      <c r="D63" s="84" t="s">
        <v>108</v>
      </c>
      <c r="E63" s="164">
        <v>622</v>
      </c>
      <c r="F63" s="164">
        <v>622</v>
      </c>
      <c r="G63" s="159"/>
      <c r="H63" s="159"/>
      <c r="I63" s="159"/>
      <c r="J63" s="159"/>
      <c r="K63" s="159"/>
    </row>
    <row r="64" spans="1:11" ht="18" customHeight="1">
      <c r="A64" s="74" t="s">
        <v>163</v>
      </c>
      <c r="B64" s="74"/>
      <c r="C64" s="74"/>
      <c r="D64" s="84" t="s">
        <v>109</v>
      </c>
      <c r="E64" s="164">
        <v>300</v>
      </c>
      <c r="F64" s="164">
        <v>300</v>
      </c>
      <c r="G64" s="159"/>
      <c r="H64" s="159"/>
      <c r="I64" s="159"/>
      <c r="J64" s="159"/>
      <c r="K64" s="159"/>
    </row>
    <row r="65" spans="5:10" ht="12">
      <c r="E65" s="237"/>
      <c r="F65" s="238"/>
      <c r="G65" s="237"/>
      <c r="H65" s="237"/>
      <c r="I65" s="237"/>
      <c r="J65" s="237"/>
    </row>
    <row r="66" ht="12">
      <c r="F66" s="227"/>
    </row>
    <row r="67" ht="12">
      <c r="F67" s="227"/>
    </row>
    <row r="68" ht="12">
      <c r="F68" s="227"/>
    </row>
    <row r="69" ht="12">
      <c r="F69" s="227"/>
    </row>
    <row r="70" ht="12">
      <c r="F70" s="227"/>
    </row>
    <row r="71" ht="12">
      <c r="F71" s="227"/>
    </row>
    <row r="72" ht="12">
      <c r="F72" s="227"/>
    </row>
    <row r="73" ht="12">
      <c r="F73" s="227"/>
    </row>
    <row r="74" ht="12">
      <c r="F74" s="227"/>
    </row>
    <row r="75" ht="12">
      <c r="F75" s="227"/>
    </row>
    <row r="76" ht="12">
      <c r="F76" s="227"/>
    </row>
  </sheetData>
  <sheetProtection/>
  <mergeCells count="4">
    <mergeCell ref="A1:K1"/>
    <mergeCell ref="A4:C4"/>
    <mergeCell ref="E4:K4"/>
    <mergeCell ref="D4:D5"/>
  </mergeCells>
  <printOptions horizontalCentered="1"/>
  <pageMargins left="0.3541666666666667" right="0.3541666666666667" top="0.9840277777777777" bottom="0.5902777777777778" header="0.5111111111111111" footer="0.5111111111111111"/>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J43"/>
  <sheetViews>
    <sheetView workbookViewId="0" topLeftCell="A1">
      <selection activeCell="E6" sqref="E6"/>
    </sheetView>
  </sheetViews>
  <sheetFormatPr defaultColWidth="20.16015625" defaultRowHeight="11.25"/>
  <cols>
    <col min="1" max="2" width="9.16015625" style="201" customWidth="1"/>
    <col min="3" max="3" width="39.83203125" style="200" customWidth="1"/>
    <col min="4" max="4" width="15.16015625" style="200" customWidth="1"/>
    <col min="5" max="10" width="14.16015625" style="202" customWidth="1"/>
    <col min="11" max="16384" width="20.16015625" style="202" customWidth="1"/>
  </cols>
  <sheetData>
    <row r="1" spans="1:10" s="196" customFormat="1" ht="30" customHeight="1">
      <c r="A1" s="203" t="s">
        <v>170</v>
      </c>
      <c r="B1" s="203"/>
      <c r="C1" s="203"/>
      <c r="D1" s="203"/>
      <c r="E1" s="203"/>
      <c r="F1" s="203"/>
      <c r="G1" s="203"/>
      <c r="H1" s="203"/>
      <c r="I1" s="203"/>
      <c r="J1" s="203"/>
    </row>
    <row r="2" spans="1:10" s="196" customFormat="1" ht="10.5" customHeight="1">
      <c r="A2" s="203"/>
      <c r="B2" s="219"/>
      <c r="C2" s="219"/>
      <c r="J2" s="178" t="s">
        <v>171</v>
      </c>
    </row>
    <row r="3" spans="1:10" ht="16.5" customHeight="1">
      <c r="A3" s="61" t="s">
        <v>35</v>
      </c>
      <c r="B3" s="206"/>
      <c r="J3" s="224" t="s">
        <v>36</v>
      </c>
    </row>
    <row r="4" spans="1:10" s="198" customFormat="1" ht="12" customHeight="1">
      <c r="A4" s="207" t="s">
        <v>172</v>
      </c>
      <c r="B4" s="207"/>
      <c r="C4" s="208" t="s">
        <v>173</v>
      </c>
      <c r="D4" s="106" t="s">
        <v>169</v>
      </c>
      <c r="E4" s="113"/>
      <c r="F4" s="113"/>
      <c r="G4" s="113"/>
      <c r="H4" s="113"/>
      <c r="I4" s="113"/>
      <c r="J4" s="114"/>
    </row>
    <row r="5" spans="1:10" s="199" customFormat="1" ht="51.75" customHeight="1">
      <c r="A5" s="209" t="s">
        <v>132</v>
      </c>
      <c r="B5" s="210" t="s">
        <v>133</v>
      </c>
      <c r="C5" s="211"/>
      <c r="D5" s="107" t="s">
        <v>117</v>
      </c>
      <c r="E5" s="65" t="s">
        <v>118</v>
      </c>
      <c r="F5" s="65" t="s">
        <v>119</v>
      </c>
      <c r="G5" s="65" t="s">
        <v>120</v>
      </c>
      <c r="H5" s="65" t="s">
        <v>121</v>
      </c>
      <c r="I5" s="65" t="s">
        <v>122</v>
      </c>
      <c r="J5" s="65" t="s">
        <v>123</v>
      </c>
    </row>
    <row r="6" spans="1:10" s="199" customFormat="1" ht="15" customHeight="1">
      <c r="A6" s="209"/>
      <c r="B6" s="210"/>
      <c r="C6" s="220" t="s">
        <v>117</v>
      </c>
      <c r="D6" s="221">
        <f>D7+D12+D23+D26</f>
        <v>12250</v>
      </c>
      <c r="E6" s="221">
        <f>E7+E12+E23+E26</f>
        <v>12250</v>
      </c>
      <c r="F6" s="221"/>
      <c r="G6" s="221"/>
      <c r="H6" s="221"/>
      <c r="I6" s="221"/>
      <c r="J6" s="221"/>
    </row>
    <row r="7" spans="1:10" s="198" customFormat="1" ht="15" customHeight="1">
      <c r="A7" s="152" t="s">
        <v>174</v>
      </c>
      <c r="B7" s="152"/>
      <c r="C7" s="153" t="s">
        <v>175</v>
      </c>
      <c r="D7" s="213">
        <f>D8+D9+D10</f>
        <v>508.53</v>
      </c>
      <c r="E7" s="213">
        <f>E8+E9+E10</f>
        <v>508.53</v>
      </c>
      <c r="F7" s="213"/>
      <c r="G7" s="213"/>
      <c r="H7" s="213"/>
      <c r="I7" s="213"/>
      <c r="J7" s="213"/>
    </row>
    <row r="8" spans="1:10" s="198" customFormat="1" ht="15" customHeight="1">
      <c r="A8" s="152"/>
      <c r="B8" s="152" t="s">
        <v>146</v>
      </c>
      <c r="C8" s="153" t="s">
        <v>176</v>
      </c>
      <c r="D8" s="213">
        <v>381.7</v>
      </c>
      <c r="E8" s="213">
        <v>381.7</v>
      </c>
      <c r="F8" s="213"/>
      <c r="G8" s="213"/>
      <c r="H8" s="213"/>
      <c r="I8" s="213"/>
      <c r="J8" s="213"/>
    </row>
    <row r="9" spans="1:10" s="198" customFormat="1" ht="15" customHeight="1">
      <c r="A9" s="152"/>
      <c r="B9" s="152" t="s">
        <v>177</v>
      </c>
      <c r="C9" s="153" t="s">
        <v>178</v>
      </c>
      <c r="D9" s="213">
        <v>91.83</v>
      </c>
      <c r="E9" s="213">
        <v>91.83</v>
      </c>
      <c r="F9" s="213"/>
      <c r="G9" s="213"/>
      <c r="H9" s="213"/>
      <c r="I9" s="213"/>
      <c r="J9" s="213"/>
    </row>
    <row r="10" spans="1:10" s="198" customFormat="1" ht="15" customHeight="1">
      <c r="A10" s="152"/>
      <c r="B10" s="152" t="s">
        <v>179</v>
      </c>
      <c r="C10" s="153" t="s">
        <v>180</v>
      </c>
      <c r="D10" s="213">
        <v>35</v>
      </c>
      <c r="E10" s="213">
        <v>35</v>
      </c>
      <c r="F10" s="213"/>
      <c r="G10" s="213"/>
      <c r="H10" s="213"/>
      <c r="I10" s="213"/>
      <c r="J10" s="213"/>
    </row>
    <row r="11" spans="1:10" s="198" customFormat="1" ht="15" customHeight="1">
      <c r="A11" s="152"/>
      <c r="B11" s="152" t="s">
        <v>181</v>
      </c>
      <c r="C11" s="153" t="s">
        <v>182</v>
      </c>
      <c r="D11" s="212"/>
      <c r="E11" s="213"/>
      <c r="F11" s="213"/>
      <c r="G11" s="213"/>
      <c r="H11" s="213"/>
      <c r="I11" s="213"/>
      <c r="J11" s="213"/>
    </row>
    <row r="12" spans="1:10" s="198" customFormat="1" ht="15" customHeight="1">
      <c r="A12" s="152" t="s">
        <v>183</v>
      </c>
      <c r="B12" s="152"/>
      <c r="C12" s="153" t="s">
        <v>184</v>
      </c>
      <c r="D12" s="213">
        <f>D13+D14+D15+D18+D19+D20+D22</f>
        <v>427.588</v>
      </c>
      <c r="E12" s="213">
        <f>E13+E14+E15+E18+E19+E20+E22</f>
        <v>427.588</v>
      </c>
      <c r="F12" s="213"/>
      <c r="G12" s="213"/>
      <c r="H12" s="213"/>
      <c r="I12" s="213"/>
      <c r="J12" s="213"/>
    </row>
    <row r="13" spans="1:10" s="198" customFormat="1" ht="15" customHeight="1">
      <c r="A13" s="152"/>
      <c r="B13" s="152" t="s">
        <v>146</v>
      </c>
      <c r="C13" s="153" t="s">
        <v>185</v>
      </c>
      <c r="D13" s="213">
        <v>1.85</v>
      </c>
      <c r="E13" s="213">
        <v>1.85</v>
      </c>
      <c r="F13" s="213"/>
      <c r="G13" s="213"/>
      <c r="H13" s="213"/>
      <c r="I13" s="213"/>
      <c r="J13" s="213"/>
    </row>
    <row r="14" spans="1:10" s="198" customFormat="1" ht="15" customHeight="1">
      <c r="A14" s="152"/>
      <c r="B14" s="152" t="s">
        <v>177</v>
      </c>
      <c r="C14" s="153" t="s">
        <v>186</v>
      </c>
      <c r="D14" s="213">
        <v>2</v>
      </c>
      <c r="E14" s="213">
        <v>2</v>
      </c>
      <c r="F14" s="213"/>
      <c r="G14" s="213"/>
      <c r="H14" s="213"/>
      <c r="I14" s="213"/>
      <c r="J14" s="213"/>
    </row>
    <row r="15" spans="1:10" s="198" customFormat="1" ht="15" customHeight="1">
      <c r="A15" s="152"/>
      <c r="B15" s="152" t="s">
        <v>179</v>
      </c>
      <c r="C15" s="153" t="s">
        <v>187</v>
      </c>
      <c r="D15" s="213">
        <v>10</v>
      </c>
      <c r="E15" s="213">
        <v>10</v>
      </c>
      <c r="F15" s="213"/>
      <c r="G15" s="213"/>
      <c r="H15" s="213"/>
      <c r="I15" s="213"/>
      <c r="J15" s="213"/>
    </row>
    <row r="16" spans="1:10" s="198" customFormat="1" ht="15" customHeight="1">
      <c r="A16" s="152"/>
      <c r="B16" s="152" t="s">
        <v>188</v>
      </c>
      <c r="C16" s="153" t="s">
        <v>189</v>
      </c>
      <c r="D16" s="213"/>
      <c r="E16" s="213"/>
      <c r="F16" s="213"/>
      <c r="G16" s="213"/>
      <c r="H16" s="213"/>
      <c r="I16" s="213"/>
      <c r="J16" s="213"/>
    </row>
    <row r="17" spans="1:10" s="198" customFormat="1" ht="15" customHeight="1">
      <c r="A17" s="152"/>
      <c r="B17" s="152" t="s">
        <v>190</v>
      </c>
      <c r="C17" s="153" t="s">
        <v>191</v>
      </c>
      <c r="D17" s="213"/>
      <c r="E17" s="213"/>
      <c r="F17" s="213"/>
      <c r="G17" s="213"/>
      <c r="H17" s="213"/>
      <c r="I17" s="213"/>
      <c r="J17" s="213"/>
    </row>
    <row r="18" spans="1:10" s="198" customFormat="1" ht="15" customHeight="1">
      <c r="A18" s="152"/>
      <c r="B18" s="152" t="s">
        <v>192</v>
      </c>
      <c r="C18" s="153" t="s">
        <v>193</v>
      </c>
      <c r="D18" s="213">
        <v>8</v>
      </c>
      <c r="E18" s="213">
        <v>8</v>
      </c>
      <c r="F18" s="213"/>
      <c r="G18" s="213"/>
      <c r="H18" s="213"/>
      <c r="I18" s="213"/>
      <c r="J18" s="213"/>
    </row>
    <row r="19" spans="1:10" s="198" customFormat="1" ht="15" customHeight="1">
      <c r="A19" s="152"/>
      <c r="B19" s="152" t="s">
        <v>194</v>
      </c>
      <c r="C19" s="153" t="s">
        <v>195</v>
      </c>
      <c r="D19" s="213">
        <v>10</v>
      </c>
      <c r="E19" s="213">
        <v>10</v>
      </c>
      <c r="F19" s="213"/>
      <c r="G19" s="213"/>
      <c r="H19" s="213"/>
      <c r="I19" s="213"/>
      <c r="J19" s="213"/>
    </row>
    <row r="20" spans="1:10" s="198" customFormat="1" ht="15" customHeight="1">
      <c r="A20" s="152"/>
      <c r="B20" s="152" t="s">
        <v>139</v>
      </c>
      <c r="C20" s="153" t="s">
        <v>196</v>
      </c>
      <c r="D20" s="213">
        <v>44.7</v>
      </c>
      <c r="E20" s="213">
        <v>44.7</v>
      </c>
      <c r="F20" s="213"/>
      <c r="G20" s="213"/>
      <c r="H20" s="213"/>
      <c r="I20" s="213"/>
      <c r="J20" s="213"/>
    </row>
    <row r="21" spans="1:10" s="198" customFormat="1" ht="15" customHeight="1">
      <c r="A21" s="152"/>
      <c r="B21" s="152" t="s">
        <v>149</v>
      </c>
      <c r="C21" s="153" t="s">
        <v>197</v>
      </c>
      <c r="D21" s="213"/>
      <c r="E21" s="213"/>
      <c r="F21" s="213"/>
      <c r="G21" s="213"/>
      <c r="H21" s="213"/>
      <c r="I21" s="213"/>
      <c r="J21" s="213"/>
    </row>
    <row r="22" spans="1:10" s="198" customFormat="1" ht="15" customHeight="1">
      <c r="A22" s="152"/>
      <c r="B22" s="152" t="s">
        <v>141</v>
      </c>
      <c r="C22" s="153" t="s">
        <v>198</v>
      </c>
      <c r="D22" s="213">
        <f>10+4+9.768+6.85+0.06+0.36+300+20</f>
        <v>351.038</v>
      </c>
      <c r="E22" s="213">
        <f>10+4+9.768+6.85+0.06+0.36+300+20</f>
        <v>351.038</v>
      </c>
      <c r="F22" s="213"/>
      <c r="G22" s="213"/>
      <c r="H22" s="213"/>
      <c r="I22" s="213"/>
      <c r="J22" s="213"/>
    </row>
    <row r="23" spans="1:10" s="198" customFormat="1" ht="15" customHeight="1">
      <c r="A23" s="152" t="s">
        <v>199</v>
      </c>
      <c r="B23" s="152"/>
      <c r="C23" s="153" t="s">
        <v>200</v>
      </c>
      <c r="D23" s="213">
        <f>D24+D25</f>
        <v>10861.802</v>
      </c>
      <c r="E23" s="213">
        <f>E24+E25</f>
        <v>10861.802</v>
      </c>
      <c r="F23" s="213"/>
      <c r="G23" s="213"/>
      <c r="H23" s="213"/>
      <c r="I23" s="213"/>
      <c r="J23" s="213"/>
    </row>
    <row r="24" spans="1:10" s="198" customFormat="1" ht="15" customHeight="1">
      <c r="A24" s="152"/>
      <c r="B24" s="152" t="s">
        <v>146</v>
      </c>
      <c r="C24" s="153" t="s">
        <v>201</v>
      </c>
      <c r="D24" s="213">
        <v>2814.67</v>
      </c>
      <c r="E24" s="213">
        <v>2814.67</v>
      </c>
      <c r="F24" s="213"/>
      <c r="G24" s="213"/>
      <c r="H24" s="213"/>
      <c r="I24" s="213"/>
      <c r="J24" s="213"/>
    </row>
    <row r="25" spans="1:10" s="198" customFormat="1" ht="15" customHeight="1">
      <c r="A25" s="152"/>
      <c r="B25" s="152" t="s">
        <v>177</v>
      </c>
      <c r="C25" s="153" t="s">
        <v>125</v>
      </c>
      <c r="D25" s="213">
        <f>3983.88+500+3563.252</f>
        <v>8047.132</v>
      </c>
      <c r="E25" s="213">
        <f>3983.88+500+3563.252</f>
        <v>8047.132</v>
      </c>
      <c r="F25" s="213"/>
      <c r="G25" s="213"/>
      <c r="H25" s="213"/>
      <c r="I25" s="213"/>
      <c r="J25" s="213"/>
    </row>
    <row r="26" spans="1:10" ht="15" customHeight="1">
      <c r="A26" s="152" t="s">
        <v>202</v>
      </c>
      <c r="B26" s="152"/>
      <c r="C26" s="153" t="s">
        <v>203</v>
      </c>
      <c r="D26" s="214">
        <f>D27</f>
        <v>452.08</v>
      </c>
      <c r="E26" s="214">
        <f>E27</f>
        <v>452.08</v>
      </c>
      <c r="F26" s="214"/>
      <c r="G26" s="214"/>
      <c r="H26" s="214"/>
      <c r="I26" s="214"/>
      <c r="J26" s="214"/>
    </row>
    <row r="27" spans="1:10" ht="15" customHeight="1">
      <c r="A27" s="152"/>
      <c r="B27" s="152" t="s">
        <v>146</v>
      </c>
      <c r="C27" s="153" t="s">
        <v>204</v>
      </c>
      <c r="D27" s="214">
        <v>452.08</v>
      </c>
      <c r="E27" s="214">
        <v>452.08</v>
      </c>
      <c r="F27" s="214"/>
      <c r="G27" s="214"/>
      <c r="H27" s="214"/>
      <c r="I27" s="214"/>
      <c r="J27" s="214"/>
    </row>
    <row r="28" spans="1:10" ht="15" customHeight="1">
      <c r="A28" s="222"/>
      <c r="B28" s="152"/>
      <c r="C28" s="153"/>
      <c r="D28" s="212"/>
      <c r="E28" s="214"/>
      <c r="F28" s="214"/>
      <c r="G28" s="214"/>
      <c r="H28" s="214"/>
      <c r="I28" s="214"/>
      <c r="J28" s="214"/>
    </row>
    <row r="29" spans="1:2" ht="15" customHeight="1">
      <c r="A29" s="218" t="s">
        <v>205</v>
      </c>
      <c r="B29" s="223"/>
    </row>
    <row r="30" spans="1:2" s="200" customFormat="1" ht="11.25">
      <c r="A30" s="223"/>
      <c r="B30" s="201"/>
    </row>
    <row r="37" spans="1:2" s="200" customFormat="1" ht="11.25">
      <c r="A37" s="201"/>
      <c r="B37" s="223"/>
    </row>
    <row r="38" spans="1:2" s="200" customFormat="1" ht="11.25">
      <c r="A38" s="223"/>
      <c r="B38" s="223"/>
    </row>
    <row r="39" spans="1:2" s="200" customFormat="1" ht="11.25">
      <c r="A39" s="223"/>
      <c r="B39" s="223"/>
    </row>
    <row r="40" spans="1:2" s="200" customFormat="1" ht="11.25">
      <c r="A40" s="223"/>
      <c r="B40" s="223"/>
    </row>
    <row r="41" spans="1:2" s="200" customFormat="1" ht="11.25">
      <c r="A41" s="223"/>
      <c r="B41" s="223"/>
    </row>
    <row r="42" spans="1:2" s="200" customFormat="1" ht="11.25">
      <c r="A42" s="223"/>
      <c r="B42" s="223"/>
    </row>
    <row r="43" spans="1:2" s="200" customFormat="1" ht="11.25">
      <c r="A43" s="223"/>
      <c r="B43" s="201"/>
    </row>
  </sheetData>
  <sheetProtection/>
  <mergeCells count="3">
    <mergeCell ref="A1:J1"/>
    <mergeCell ref="D4:J4"/>
    <mergeCell ref="C4:C5"/>
  </mergeCells>
  <printOptions horizontalCentered="1"/>
  <pageMargins left="0.7479166666666667" right="0.7479166666666667" top="0.7868055555555555" bottom="0.7868055555555555" header="0.5111111111111111" footer="0.5111111111111111"/>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J66"/>
  <sheetViews>
    <sheetView workbookViewId="0" topLeftCell="A1">
      <selection activeCell="D20" sqref="D20"/>
    </sheetView>
  </sheetViews>
  <sheetFormatPr defaultColWidth="20.16015625" defaultRowHeight="11.25"/>
  <cols>
    <col min="1" max="2" width="9.16015625" style="201" customWidth="1"/>
    <col min="3" max="3" width="37.16015625" style="200" customWidth="1"/>
    <col min="4" max="4" width="16.33203125" style="200" customWidth="1"/>
    <col min="5" max="10" width="16.33203125" style="202" customWidth="1"/>
    <col min="11" max="16384" width="20.16015625" style="202" customWidth="1"/>
  </cols>
  <sheetData>
    <row r="1" spans="1:10" s="196" customFormat="1" ht="21" customHeight="1">
      <c r="A1" s="203" t="s">
        <v>206</v>
      </c>
      <c r="B1" s="203"/>
      <c r="C1" s="203"/>
      <c r="D1" s="203"/>
      <c r="E1" s="203"/>
      <c r="F1" s="203"/>
      <c r="G1" s="203"/>
      <c r="H1" s="203"/>
      <c r="I1" s="203"/>
      <c r="J1" s="203"/>
    </row>
    <row r="2" spans="1:10" s="197" customFormat="1" ht="13.5" customHeight="1">
      <c r="A2" s="204"/>
      <c r="B2" s="205"/>
      <c r="C2" s="205"/>
      <c r="J2" s="178" t="s">
        <v>207</v>
      </c>
    </row>
    <row r="3" spans="1:10" s="198" customFormat="1" ht="15" customHeight="1">
      <c r="A3" s="61" t="s">
        <v>35</v>
      </c>
      <c r="B3" s="206"/>
      <c r="C3" s="199"/>
      <c r="D3" s="199"/>
      <c r="J3" s="217" t="s">
        <v>36</v>
      </c>
    </row>
    <row r="4" spans="1:10" s="198" customFormat="1" ht="12" customHeight="1">
      <c r="A4" s="207" t="s">
        <v>172</v>
      </c>
      <c r="B4" s="207"/>
      <c r="C4" s="208" t="s">
        <v>173</v>
      </c>
      <c r="D4" s="106" t="s">
        <v>169</v>
      </c>
      <c r="E4" s="113"/>
      <c r="F4" s="113"/>
      <c r="G4" s="113"/>
      <c r="H4" s="113"/>
      <c r="I4" s="113"/>
      <c r="J4" s="114"/>
    </row>
    <row r="5" spans="1:10" s="199" customFormat="1" ht="37.5" customHeight="1">
      <c r="A5" s="209" t="s">
        <v>132</v>
      </c>
      <c r="B5" s="210" t="s">
        <v>133</v>
      </c>
      <c r="C5" s="211"/>
      <c r="D5" s="107" t="s">
        <v>117</v>
      </c>
      <c r="E5" s="65" t="s">
        <v>118</v>
      </c>
      <c r="F5" s="65" t="s">
        <v>119</v>
      </c>
      <c r="G5" s="65" t="s">
        <v>120</v>
      </c>
      <c r="H5" s="65" t="s">
        <v>121</v>
      </c>
      <c r="I5" s="65" t="s">
        <v>122</v>
      </c>
      <c r="J5" s="65" t="s">
        <v>123</v>
      </c>
    </row>
    <row r="6" spans="1:10" s="198" customFormat="1" ht="15" customHeight="1">
      <c r="A6" s="137"/>
      <c r="B6" s="137"/>
      <c r="C6" s="140" t="s">
        <v>117</v>
      </c>
      <c r="D6" s="212"/>
      <c r="E6" s="213">
        <f>E7+E21+E49+E61</f>
        <v>12250</v>
      </c>
      <c r="F6" s="213"/>
      <c r="G6" s="213"/>
      <c r="H6" s="213"/>
      <c r="I6" s="213"/>
      <c r="J6" s="213"/>
    </row>
    <row r="7" spans="1:10" s="198" customFormat="1" ht="15" customHeight="1">
      <c r="A7" s="142">
        <v>301</v>
      </c>
      <c r="B7" s="142"/>
      <c r="C7" s="143" t="s">
        <v>124</v>
      </c>
      <c r="D7" s="212"/>
      <c r="E7" s="213">
        <f>E8+E9+E13+E14+E15+E18+E20</f>
        <v>3685</v>
      </c>
      <c r="F7" s="213"/>
      <c r="G7" s="213"/>
      <c r="H7" s="213"/>
      <c r="I7" s="213"/>
      <c r="J7" s="213"/>
    </row>
    <row r="8" spans="1:10" s="198" customFormat="1" ht="15" customHeight="1">
      <c r="A8" s="142"/>
      <c r="B8" s="142" t="s">
        <v>146</v>
      </c>
      <c r="C8" s="143" t="s">
        <v>208</v>
      </c>
      <c r="D8" s="212"/>
      <c r="E8" s="213">
        <f>1182.29+300</f>
        <v>1482.29</v>
      </c>
      <c r="F8" s="213"/>
      <c r="G8" s="213"/>
      <c r="H8" s="213"/>
      <c r="I8" s="213"/>
      <c r="J8" s="213"/>
    </row>
    <row r="9" spans="1:10" s="198" customFormat="1" ht="15" customHeight="1">
      <c r="A9" s="142"/>
      <c r="B9" s="142" t="s">
        <v>137</v>
      </c>
      <c r="C9" s="143" t="s">
        <v>209</v>
      </c>
      <c r="D9" s="212"/>
      <c r="E9" s="213">
        <v>1202.41</v>
      </c>
      <c r="F9" s="213"/>
      <c r="G9" s="213"/>
      <c r="H9" s="213"/>
      <c r="I9" s="213"/>
      <c r="J9" s="213"/>
    </row>
    <row r="10" spans="1:10" s="198" customFormat="1" ht="15" customHeight="1">
      <c r="A10" s="142"/>
      <c r="B10" s="142" t="s">
        <v>136</v>
      </c>
      <c r="C10" s="143" t="s">
        <v>210</v>
      </c>
      <c r="D10" s="212"/>
      <c r="E10" s="213"/>
      <c r="F10" s="213"/>
      <c r="G10" s="213"/>
      <c r="H10" s="213"/>
      <c r="I10" s="213"/>
      <c r="J10" s="213"/>
    </row>
    <row r="11" spans="1:10" s="198" customFormat="1" ht="15" customHeight="1">
      <c r="A11" s="142"/>
      <c r="B11" s="142" t="s">
        <v>155</v>
      </c>
      <c r="C11" s="143" t="s">
        <v>211</v>
      </c>
      <c r="D11" s="212"/>
      <c r="E11" s="213"/>
      <c r="F11" s="213"/>
      <c r="G11" s="213"/>
      <c r="H11" s="213"/>
      <c r="I11" s="213"/>
      <c r="J11" s="213"/>
    </row>
    <row r="12" spans="1:10" s="198" customFormat="1" ht="15" customHeight="1">
      <c r="A12" s="142"/>
      <c r="B12" s="142" t="s">
        <v>148</v>
      </c>
      <c r="C12" s="143" t="s">
        <v>212</v>
      </c>
      <c r="D12" s="212"/>
      <c r="E12" s="213"/>
      <c r="F12" s="213"/>
      <c r="G12" s="213"/>
      <c r="H12" s="213"/>
      <c r="I12" s="213"/>
      <c r="J12" s="213"/>
    </row>
    <row r="13" spans="1:10" s="198" customFormat="1" ht="15" customHeight="1">
      <c r="A13" s="142"/>
      <c r="B13" s="142" t="s">
        <v>139</v>
      </c>
      <c r="C13" s="143" t="s">
        <v>213</v>
      </c>
      <c r="D13" s="212"/>
      <c r="E13" s="213">
        <v>289.16</v>
      </c>
      <c r="F13" s="213"/>
      <c r="G13" s="213"/>
      <c r="H13" s="213"/>
      <c r="I13" s="213"/>
      <c r="J13" s="213"/>
    </row>
    <row r="14" spans="1:10" s="198" customFormat="1" ht="15" customHeight="1">
      <c r="A14" s="142"/>
      <c r="B14" s="142" t="s">
        <v>149</v>
      </c>
      <c r="C14" s="144" t="s">
        <v>214</v>
      </c>
      <c r="D14" s="212"/>
      <c r="E14" s="213">
        <v>154.4</v>
      </c>
      <c r="F14" s="213"/>
      <c r="G14" s="213"/>
      <c r="H14" s="213"/>
      <c r="I14" s="213"/>
      <c r="J14" s="213"/>
    </row>
    <row r="15" spans="1:10" s="198" customFormat="1" ht="15" customHeight="1">
      <c r="A15" s="142"/>
      <c r="B15" s="142" t="s">
        <v>150</v>
      </c>
      <c r="C15" s="144" t="s">
        <v>215</v>
      </c>
      <c r="D15" s="212"/>
      <c r="E15" s="213">
        <v>119.84</v>
      </c>
      <c r="F15" s="213"/>
      <c r="G15" s="213"/>
      <c r="H15" s="213"/>
      <c r="I15" s="213"/>
      <c r="J15" s="213"/>
    </row>
    <row r="16" spans="1:10" s="198" customFormat="1" ht="15" customHeight="1">
      <c r="A16" s="142"/>
      <c r="B16" s="142" t="s">
        <v>216</v>
      </c>
      <c r="C16" s="144" t="s">
        <v>217</v>
      </c>
      <c r="D16" s="212"/>
      <c r="E16" s="213"/>
      <c r="F16" s="213"/>
      <c r="G16" s="213"/>
      <c r="H16" s="213"/>
      <c r="I16" s="213"/>
      <c r="J16" s="213"/>
    </row>
    <row r="17" spans="1:10" s="198" customFormat="1" ht="15" customHeight="1">
      <c r="A17" s="142"/>
      <c r="B17" s="142" t="s">
        <v>218</v>
      </c>
      <c r="C17" s="144" t="s">
        <v>219</v>
      </c>
      <c r="D17" s="212"/>
      <c r="E17" s="213"/>
      <c r="F17" s="213"/>
      <c r="G17" s="213"/>
      <c r="H17" s="213"/>
      <c r="I17" s="213"/>
      <c r="J17" s="213"/>
    </row>
    <row r="18" spans="1:10" s="198" customFormat="1" ht="15" customHeight="1">
      <c r="A18" s="142"/>
      <c r="B18" s="142" t="s">
        <v>220</v>
      </c>
      <c r="C18" s="144" t="s">
        <v>180</v>
      </c>
      <c r="D18" s="212"/>
      <c r="E18" s="213">
        <v>400.3</v>
      </c>
      <c r="F18" s="213"/>
      <c r="G18" s="213"/>
      <c r="H18" s="213"/>
      <c r="I18" s="213"/>
      <c r="J18" s="213"/>
    </row>
    <row r="19" spans="1:10" s="198" customFormat="1" ht="15" customHeight="1">
      <c r="A19" s="142"/>
      <c r="B19" s="142" t="s">
        <v>221</v>
      </c>
      <c r="C19" s="144" t="s">
        <v>222</v>
      </c>
      <c r="D19" s="212"/>
      <c r="E19" s="213"/>
      <c r="F19" s="213"/>
      <c r="G19" s="213"/>
      <c r="H19" s="213"/>
      <c r="I19" s="213"/>
      <c r="J19" s="213"/>
    </row>
    <row r="20" spans="1:10" s="198" customFormat="1" ht="15" customHeight="1">
      <c r="A20" s="142"/>
      <c r="B20" s="142" t="s">
        <v>141</v>
      </c>
      <c r="C20" s="144" t="s">
        <v>182</v>
      </c>
      <c r="D20" s="212"/>
      <c r="E20" s="213">
        <v>36.6</v>
      </c>
      <c r="F20" s="213"/>
      <c r="G20" s="213"/>
      <c r="H20" s="213"/>
      <c r="I20" s="213"/>
      <c r="J20" s="213"/>
    </row>
    <row r="21" spans="1:10" s="198" customFormat="1" ht="15" customHeight="1">
      <c r="A21" s="142" t="s">
        <v>223</v>
      </c>
      <c r="B21" s="142"/>
      <c r="C21" s="144" t="s">
        <v>125</v>
      </c>
      <c r="D21" s="212"/>
      <c r="E21" s="213">
        <f>SUM(E22:E48)</f>
        <v>7619.6</v>
      </c>
      <c r="F21" s="213"/>
      <c r="G21" s="213"/>
      <c r="H21" s="213"/>
      <c r="I21" s="213"/>
      <c r="J21" s="213"/>
    </row>
    <row r="22" spans="1:10" s="198" customFormat="1" ht="15" customHeight="1">
      <c r="A22" s="142"/>
      <c r="B22" s="142" t="s">
        <v>146</v>
      </c>
      <c r="C22" s="144" t="s">
        <v>224</v>
      </c>
      <c r="D22" s="212"/>
      <c r="E22" s="213">
        <v>132.53</v>
      </c>
      <c r="F22" s="213"/>
      <c r="G22" s="213"/>
      <c r="H22" s="213"/>
      <c r="I22" s="213"/>
      <c r="J22" s="213"/>
    </row>
    <row r="23" spans="1:10" s="198" customFormat="1" ht="15" customHeight="1">
      <c r="A23" s="142"/>
      <c r="B23" s="142" t="s">
        <v>137</v>
      </c>
      <c r="C23" s="144" t="s">
        <v>225</v>
      </c>
      <c r="D23" s="212"/>
      <c r="E23" s="213">
        <v>20</v>
      </c>
      <c r="F23" s="213"/>
      <c r="G23" s="213"/>
      <c r="H23" s="213"/>
      <c r="I23" s="213"/>
      <c r="J23" s="213"/>
    </row>
    <row r="24" spans="1:10" s="198" customFormat="1" ht="15" customHeight="1">
      <c r="A24" s="142"/>
      <c r="B24" s="142" t="s">
        <v>136</v>
      </c>
      <c r="C24" s="144" t="s">
        <v>226</v>
      </c>
      <c r="D24" s="212"/>
      <c r="E24" s="213">
        <v>40</v>
      </c>
      <c r="F24" s="213"/>
      <c r="G24" s="213"/>
      <c r="H24" s="213"/>
      <c r="I24" s="213"/>
      <c r="J24" s="213"/>
    </row>
    <row r="25" spans="1:10" ht="15" customHeight="1">
      <c r="A25" s="142"/>
      <c r="B25" s="142" t="s">
        <v>154</v>
      </c>
      <c r="C25" s="144" t="s">
        <v>227</v>
      </c>
      <c r="D25" s="212"/>
      <c r="E25" s="214"/>
      <c r="F25" s="214"/>
      <c r="G25" s="214"/>
      <c r="H25" s="214"/>
      <c r="I25" s="214"/>
      <c r="J25" s="214"/>
    </row>
    <row r="26" spans="1:10" ht="15" customHeight="1">
      <c r="A26" s="142"/>
      <c r="B26" s="142" t="s">
        <v>138</v>
      </c>
      <c r="C26" s="144" t="s">
        <v>228</v>
      </c>
      <c r="D26" s="212"/>
      <c r="E26" s="214">
        <v>14.14</v>
      </c>
      <c r="F26" s="214"/>
      <c r="G26" s="214"/>
      <c r="H26" s="214"/>
      <c r="I26" s="214"/>
      <c r="J26" s="214"/>
    </row>
    <row r="27" spans="1:10" ht="15" customHeight="1">
      <c r="A27" s="142"/>
      <c r="B27" s="142" t="s">
        <v>155</v>
      </c>
      <c r="C27" s="144" t="s">
        <v>229</v>
      </c>
      <c r="D27" s="212"/>
      <c r="E27" s="214">
        <v>68.9</v>
      </c>
      <c r="F27" s="214"/>
      <c r="G27" s="214"/>
      <c r="H27" s="214"/>
      <c r="I27" s="214"/>
      <c r="J27" s="214"/>
    </row>
    <row r="28" spans="1:10" ht="15" customHeight="1">
      <c r="A28" s="142"/>
      <c r="B28" s="142" t="s">
        <v>148</v>
      </c>
      <c r="C28" s="143" t="s">
        <v>230</v>
      </c>
      <c r="D28" s="215"/>
      <c r="E28" s="214">
        <v>24.45</v>
      </c>
      <c r="F28" s="214"/>
      <c r="G28" s="214"/>
      <c r="H28" s="214"/>
      <c r="I28" s="214"/>
      <c r="J28" s="214"/>
    </row>
    <row r="29" spans="1:10" s="200" customFormat="1" ht="15" customHeight="1">
      <c r="A29" s="142"/>
      <c r="B29" s="142" t="s">
        <v>139</v>
      </c>
      <c r="C29" s="143" t="s">
        <v>231</v>
      </c>
      <c r="D29" s="215"/>
      <c r="E29" s="215">
        <v>138.15</v>
      </c>
      <c r="F29" s="215"/>
      <c r="G29" s="215"/>
      <c r="H29" s="215"/>
      <c r="I29" s="215"/>
      <c r="J29" s="215"/>
    </row>
    <row r="30" spans="1:10" ht="15" customHeight="1">
      <c r="A30" s="142"/>
      <c r="B30" s="142" t="s">
        <v>149</v>
      </c>
      <c r="C30" s="143" t="s">
        <v>232</v>
      </c>
      <c r="D30" s="215"/>
      <c r="E30" s="214"/>
      <c r="F30" s="214"/>
      <c r="G30" s="214"/>
      <c r="H30" s="214"/>
      <c r="I30" s="214"/>
      <c r="J30" s="214"/>
    </row>
    <row r="31" spans="1:10" ht="15" customHeight="1">
      <c r="A31" s="142"/>
      <c r="B31" s="142" t="s">
        <v>216</v>
      </c>
      <c r="C31" s="143" t="s">
        <v>233</v>
      </c>
      <c r="D31" s="215"/>
      <c r="E31" s="214">
        <v>24</v>
      </c>
      <c r="F31" s="214"/>
      <c r="G31" s="214"/>
      <c r="H31" s="214"/>
      <c r="I31" s="214"/>
      <c r="J31" s="214"/>
    </row>
    <row r="32" spans="1:10" ht="15" customHeight="1">
      <c r="A32" s="142"/>
      <c r="B32" s="142" t="s">
        <v>218</v>
      </c>
      <c r="C32" s="143" t="s">
        <v>195</v>
      </c>
      <c r="D32" s="215"/>
      <c r="E32" s="214">
        <v>10</v>
      </c>
      <c r="F32" s="214"/>
      <c r="G32" s="214"/>
      <c r="H32" s="214"/>
      <c r="I32" s="214"/>
      <c r="J32" s="214"/>
    </row>
    <row r="33" spans="1:10" ht="15" customHeight="1">
      <c r="A33" s="142"/>
      <c r="B33" s="142" t="s">
        <v>220</v>
      </c>
      <c r="C33" s="143" t="s">
        <v>234</v>
      </c>
      <c r="D33" s="215"/>
      <c r="E33" s="214">
        <v>34</v>
      </c>
      <c r="F33" s="214"/>
      <c r="G33" s="214"/>
      <c r="H33" s="214"/>
      <c r="I33" s="214"/>
      <c r="J33" s="214"/>
    </row>
    <row r="34" spans="1:10" ht="15" customHeight="1">
      <c r="A34" s="142"/>
      <c r="B34" s="142" t="s">
        <v>221</v>
      </c>
      <c r="C34" s="143" t="s">
        <v>235</v>
      </c>
      <c r="D34" s="215"/>
      <c r="E34" s="214">
        <v>465</v>
      </c>
      <c r="F34" s="214"/>
      <c r="G34" s="214"/>
      <c r="H34" s="214"/>
      <c r="I34" s="214"/>
      <c r="J34" s="214"/>
    </row>
    <row r="35" spans="1:10" ht="15" customHeight="1">
      <c r="A35" s="142"/>
      <c r="B35" s="142" t="s">
        <v>236</v>
      </c>
      <c r="C35" s="143" t="s">
        <v>186</v>
      </c>
      <c r="D35" s="215"/>
      <c r="E35" s="214">
        <v>12</v>
      </c>
      <c r="F35" s="214"/>
      <c r="G35" s="214"/>
      <c r="H35" s="214"/>
      <c r="I35" s="214"/>
      <c r="J35" s="214"/>
    </row>
    <row r="36" spans="1:10" s="200" customFormat="1" ht="15" customHeight="1">
      <c r="A36" s="142"/>
      <c r="B36" s="142" t="s">
        <v>237</v>
      </c>
      <c r="C36" s="143" t="s">
        <v>187</v>
      </c>
      <c r="D36" s="215"/>
      <c r="E36" s="215">
        <v>30</v>
      </c>
      <c r="F36" s="215"/>
      <c r="G36" s="215"/>
      <c r="H36" s="215"/>
      <c r="I36" s="215"/>
      <c r="J36" s="215"/>
    </row>
    <row r="37" spans="1:10" s="200" customFormat="1" ht="15" customHeight="1">
      <c r="A37" s="142"/>
      <c r="B37" s="142" t="s">
        <v>238</v>
      </c>
      <c r="C37" s="143" t="s">
        <v>193</v>
      </c>
      <c r="D37" s="215"/>
      <c r="E37" s="215">
        <v>8</v>
      </c>
      <c r="F37" s="215"/>
      <c r="G37" s="215"/>
      <c r="H37" s="215"/>
      <c r="I37" s="215"/>
      <c r="J37" s="215"/>
    </row>
    <row r="38" spans="1:10" s="200" customFormat="1" ht="15" customHeight="1">
      <c r="A38" s="142"/>
      <c r="B38" s="142" t="s">
        <v>239</v>
      </c>
      <c r="C38" s="146" t="s">
        <v>240</v>
      </c>
      <c r="D38" s="215"/>
      <c r="E38" s="215">
        <v>6.6</v>
      </c>
      <c r="F38" s="215"/>
      <c r="G38" s="215"/>
      <c r="H38" s="215"/>
      <c r="I38" s="215"/>
      <c r="J38" s="215"/>
    </row>
    <row r="39" spans="1:10" s="200" customFormat="1" ht="15" customHeight="1">
      <c r="A39" s="142"/>
      <c r="B39" s="142" t="s">
        <v>241</v>
      </c>
      <c r="C39" s="132" t="s">
        <v>242</v>
      </c>
      <c r="D39" s="215"/>
      <c r="E39" s="215"/>
      <c r="F39" s="215"/>
      <c r="G39" s="215"/>
      <c r="H39" s="215"/>
      <c r="I39" s="215"/>
      <c r="J39" s="215"/>
    </row>
    <row r="40" spans="1:10" s="200" customFormat="1" ht="15" customHeight="1">
      <c r="A40" s="142"/>
      <c r="B40" s="142" t="s">
        <v>145</v>
      </c>
      <c r="C40" s="132" t="s">
        <v>243</v>
      </c>
      <c r="D40" s="215"/>
      <c r="E40" s="215"/>
      <c r="F40" s="215"/>
      <c r="G40" s="215"/>
      <c r="H40" s="215"/>
      <c r="I40" s="215"/>
      <c r="J40" s="215"/>
    </row>
    <row r="41" spans="1:10" s="200" customFormat="1" ht="15" customHeight="1">
      <c r="A41" s="142"/>
      <c r="B41" s="142" t="s">
        <v>152</v>
      </c>
      <c r="C41" s="132" t="s">
        <v>244</v>
      </c>
      <c r="D41" s="215"/>
      <c r="E41" s="215">
        <v>1041.18</v>
      </c>
      <c r="F41" s="215"/>
      <c r="G41" s="215"/>
      <c r="H41" s="215"/>
      <c r="I41" s="215"/>
      <c r="J41" s="215"/>
    </row>
    <row r="42" spans="1:10" s="200" customFormat="1" ht="15" customHeight="1">
      <c r="A42" s="142"/>
      <c r="B42" s="142" t="s">
        <v>245</v>
      </c>
      <c r="C42" s="132" t="s">
        <v>191</v>
      </c>
      <c r="D42" s="215"/>
      <c r="E42" s="215"/>
      <c r="F42" s="215"/>
      <c r="G42" s="215"/>
      <c r="H42" s="215"/>
      <c r="I42" s="215"/>
      <c r="J42" s="215"/>
    </row>
    <row r="43" spans="1:10" ht="15" customHeight="1">
      <c r="A43" s="142"/>
      <c r="B43" s="142" t="s">
        <v>246</v>
      </c>
      <c r="C43" s="143" t="s">
        <v>247</v>
      </c>
      <c r="D43" s="215"/>
      <c r="E43" s="214">
        <v>30.21</v>
      </c>
      <c r="F43" s="214"/>
      <c r="G43" s="214"/>
      <c r="H43" s="214"/>
      <c r="I43" s="214"/>
      <c r="J43" s="214"/>
    </row>
    <row r="44" spans="1:10" ht="15" customHeight="1">
      <c r="A44" s="142"/>
      <c r="B44" s="142" t="s">
        <v>248</v>
      </c>
      <c r="C44" s="143" t="s">
        <v>249</v>
      </c>
      <c r="D44" s="215"/>
      <c r="E44" s="214">
        <v>208</v>
      </c>
      <c r="F44" s="214"/>
      <c r="G44" s="214"/>
      <c r="H44" s="214"/>
      <c r="I44" s="214"/>
      <c r="J44" s="214"/>
    </row>
    <row r="45" spans="1:10" ht="15" customHeight="1">
      <c r="A45" s="142"/>
      <c r="B45" s="142" t="s">
        <v>250</v>
      </c>
      <c r="C45" s="143" t="s">
        <v>196</v>
      </c>
      <c r="D45" s="215"/>
      <c r="E45" s="214">
        <v>191.1</v>
      </c>
      <c r="F45" s="214"/>
      <c r="G45" s="214"/>
      <c r="H45" s="214"/>
      <c r="I45" s="214"/>
      <c r="J45" s="214"/>
    </row>
    <row r="46" spans="1:10" ht="15" customHeight="1">
      <c r="A46" s="142"/>
      <c r="B46" s="142" t="s">
        <v>251</v>
      </c>
      <c r="C46" s="143" t="s">
        <v>252</v>
      </c>
      <c r="D46" s="215"/>
      <c r="E46" s="214"/>
      <c r="F46" s="214"/>
      <c r="G46" s="214"/>
      <c r="H46" s="214"/>
      <c r="I46" s="214"/>
      <c r="J46" s="214"/>
    </row>
    <row r="47" spans="1:10" ht="15" customHeight="1">
      <c r="A47" s="142"/>
      <c r="B47" s="142" t="s">
        <v>253</v>
      </c>
      <c r="C47" s="143" t="s">
        <v>254</v>
      </c>
      <c r="D47" s="215"/>
      <c r="E47" s="214"/>
      <c r="F47" s="214"/>
      <c r="G47" s="214"/>
      <c r="H47" s="214"/>
      <c r="I47" s="214"/>
      <c r="J47" s="214"/>
    </row>
    <row r="48" spans="1:10" ht="15" customHeight="1">
      <c r="A48" s="142"/>
      <c r="B48" s="142" t="s">
        <v>141</v>
      </c>
      <c r="C48" s="143" t="s">
        <v>198</v>
      </c>
      <c r="D48" s="215"/>
      <c r="E48" s="214">
        <f>1247.65+620+44+3209.69</f>
        <v>5121.34</v>
      </c>
      <c r="F48" s="214"/>
      <c r="G48" s="214"/>
      <c r="H48" s="214"/>
      <c r="I48" s="214"/>
      <c r="J48" s="214"/>
    </row>
    <row r="49" spans="1:10" ht="15" customHeight="1">
      <c r="A49" s="142" t="s">
        <v>255</v>
      </c>
      <c r="B49" s="142"/>
      <c r="C49" s="143" t="s">
        <v>256</v>
      </c>
      <c r="D49" s="215"/>
      <c r="E49" s="214">
        <f>SUM(E50:E59)</f>
        <v>445.4</v>
      </c>
      <c r="F49" s="214"/>
      <c r="G49" s="214"/>
      <c r="H49" s="214"/>
      <c r="I49" s="214"/>
      <c r="J49" s="214"/>
    </row>
    <row r="50" spans="1:10" ht="15" customHeight="1">
      <c r="A50" s="142"/>
      <c r="B50" s="142" t="s">
        <v>146</v>
      </c>
      <c r="C50" s="143" t="s">
        <v>257</v>
      </c>
      <c r="D50" s="215"/>
      <c r="E50" s="214">
        <v>405</v>
      </c>
      <c r="F50" s="214"/>
      <c r="G50" s="214"/>
      <c r="H50" s="214"/>
      <c r="I50" s="214"/>
      <c r="J50" s="214"/>
    </row>
    <row r="51" spans="1:10" ht="15" customHeight="1">
      <c r="A51" s="142"/>
      <c r="B51" s="142" t="s">
        <v>137</v>
      </c>
      <c r="C51" s="143" t="s">
        <v>258</v>
      </c>
      <c r="D51" s="215"/>
      <c r="E51" s="214"/>
      <c r="F51" s="214"/>
      <c r="G51" s="214"/>
      <c r="H51" s="214"/>
      <c r="I51" s="214"/>
      <c r="J51" s="214"/>
    </row>
    <row r="52" spans="1:10" ht="15" customHeight="1">
      <c r="A52" s="142"/>
      <c r="B52" s="142" t="s">
        <v>136</v>
      </c>
      <c r="C52" s="143" t="s">
        <v>259</v>
      </c>
      <c r="D52" s="215"/>
      <c r="E52" s="214"/>
      <c r="F52" s="214"/>
      <c r="G52" s="214"/>
      <c r="H52" s="214"/>
      <c r="I52" s="214"/>
      <c r="J52" s="214"/>
    </row>
    <row r="53" spans="1:10" ht="15" customHeight="1">
      <c r="A53" s="142"/>
      <c r="B53" s="142" t="s">
        <v>154</v>
      </c>
      <c r="C53" s="143" t="s">
        <v>260</v>
      </c>
      <c r="D53" s="215"/>
      <c r="E53" s="214">
        <v>28</v>
      </c>
      <c r="F53" s="214"/>
      <c r="G53" s="214"/>
      <c r="H53" s="214"/>
      <c r="I53" s="214"/>
      <c r="J53" s="214"/>
    </row>
    <row r="54" spans="1:10" ht="15" customHeight="1">
      <c r="A54" s="142"/>
      <c r="B54" s="142" t="s">
        <v>138</v>
      </c>
      <c r="C54" s="143" t="s">
        <v>261</v>
      </c>
      <c r="D54" s="215"/>
      <c r="E54" s="214">
        <v>1</v>
      </c>
      <c r="F54" s="214"/>
      <c r="G54" s="214"/>
      <c r="H54" s="214"/>
      <c r="I54" s="214"/>
      <c r="J54" s="214"/>
    </row>
    <row r="55" spans="1:10" ht="15" customHeight="1">
      <c r="A55" s="142"/>
      <c r="B55" s="142" t="s">
        <v>155</v>
      </c>
      <c r="C55" s="143" t="s">
        <v>262</v>
      </c>
      <c r="D55" s="215"/>
      <c r="E55" s="214"/>
      <c r="F55" s="214"/>
      <c r="G55" s="214"/>
      <c r="H55" s="214"/>
      <c r="I55" s="214"/>
      <c r="J55" s="214"/>
    </row>
    <row r="56" spans="1:10" ht="15" customHeight="1">
      <c r="A56" s="142"/>
      <c r="B56" s="142" t="s">
        <v>148</v>
      </c>
      <c r="C56" s="143" t="s">
        <v>263</v>
      </c>
      <c r="D56" s="215"/>
      <c r="E56" s="214"/>
      <c r="F56" s="214"/>
      <c r="G56" s="214"/>
      <c r="H56" s="214"/>
      <c r="I56" s="214"/>
      <c r="J56" s="214"/>
    </row>
    <row r="57" spans="1:10" ht="15" customHeight="1">
      <c r="A57" s="142"/>
      <c r="B57" s="142" t="s">
        <v>139</v>
      </c>
      <c r="C57" s="143" t="s">
        <v>264</v>
      </c>
      <c r="D57" s="215"/>
      <c r="E57" s="214"/>
      <c r="F57" s="214"/>
      <c r="G57" s="214"/>
      <c r="H57" s="214"/>
      <c r="I57" s="214"/>
      <c r="J57" s="214"/>
    </row>
    <row r="58" spans="1:10" ht="15" customHeight="1">
      <c r="A58" s="142"/>
      <c r="B58" s="142" t="s">
        <v>149</v>
      </c>
      <c r="C58" s="143" t="s">
        <v>265</v>
      </c>
      <c r="D58" s="215"/>
      <c r="E58" s="214">
        <v>4.7</v>
      </c>
      <c r="F58" s="214"/>
      <c r="G58" s="214"/>
      <c r="H58" s="214"/>
      <c r="I58" s="214"/>
      <c r="J58" s="214"/>
    </row>
    <row r="59" spans="1:10" ht="15" customHeight="1">
      <c r="A59" s="142"/>
      <c r="B59" s="142" t="s">
        <v>141</v>
      </c>
      <c r="C59" s="143" t="s">
        <v>266</v>
      </c>
      <c r="D59" s="215"/>
      <c r="E59" s="214">
        <v>6.7</v>
      </c>
      <c r="F59" s="214"/>
      <c r="G59" s="214"/>
      <c r="H59" s="214"/>
      <c r="I59" s="214"/>
      <c r="J59" s="214"/>
    </row>
    <row r="60" spans="1:10" ht="15" customHeight="1">
      <c r="A60" s="142"/>
      <c r="B60" s="152" t="s">
        <v>267</v>
      </c>
      <c r="C60" s="216"/>
      <c r="D60" s="215"/>
      <c r="E60" s="214"/>
      <c r="F60" s="214"/>
      <c r="G60" s="214"/>
      <c r="H60" s="214"/>
      <c r="I60" s="214"/>
      <c r="J60" s="214"/>
    </row>
    <row r="61" spans="1:10" ht="15" customHeight="1">
      <c r="A61" s="142" t="s">
        <v>268</v>
      </c>
      <c r="B61" s="142"/>
      <c r="C61" s="143" t="s">
        <v>269</v>
      </c>
      <c r="D61" s="215"/>
      <c r="E61" s="214">
        <f>E65</f>
        <v>500</v>
      </c>
      <c r="F61" s="214"/>
      <c r="G61" s="214"/>
      <c r="H61" s="214"/>
      <c r="I61" s="214"/>
      <c r="J61" s="214"/>
    </row>
    <row r="62" spans="1:10" ht="15" customHeight="1">
      <c r="A62" s="142"/>
      <c r="B62" s="142" t="s">
        <v>146</v>
      </c>
      <c r="C62" s="143" t="s">
        <v>270</v>
      </c>
      <c r="D62" s="215"/>
      <c r="E62" s="214"/>
      <c r="F62" s="214"/>
      <c r="G62" s="214"/>
      <c r="H62" s="214"/>
      <c r="I62" s="214"/>
      <c r="J62" s="214"/>
    </row>
    <row r="63" spans="1:10" ht="15" customHeight="1">
      <c r="A63" s="142"/>
      <c r="B63" s="142" t="s">
        <v>177</v>
      </c>
      <c r="C63" s="143" t="s">
        <v>271</v>
      </c>
      <c r="D63" s="215"/>
      <c r="E63" s="214"/>
      <c r="F63" s="214"/>
      <c r="G63" s="214"/>
      <c r="H63" s="214"/>
      <c r="I63" s="214"/>
      <c r="J63" s="214"/>
    </row>
    <row r="64" spans="1:10" ht="15" customHeight="1">
      <c r="A64" s="142"/>
      <c r="B64" s="142" t="s">
        <v>179</v>
      </c>
      <c r="C64" s="143" t="s">
        <v>272</v>
      </c>
      <c r="D64" s="215"/>
      <c r="E64" s="214"/>
      <c r="F64" s="214"/>
      <c r="G64" s="214"/>
      <c r="H64" s="214"/>
      <c r="I64" s="214"/>
      <c r="J64" s="214"/>
    </row>
    <row r="65" spans="1:10" ht="15" customHeight="1">
      <c r="A65" s="142"/>
      <c r="B65" s="152" t="s">
        <v>141</v>
      </c>
      <c r="C65" s="216" t="s">
        <v>273</v>
      </c>
      <c r="D65" s="215"/>
      <c r="E65" s="214">
        <v>500</v>
      </c>
      <c r="F65" s="214"/>
      <c r="G65" s="214"/>
      <c r="H65" s="214"/>
      <c r="I65" s="214"/>
      <c r="J65" s="214"/>
    </row>
    <row r="66" ht="15" customHeight="1">
      <c r="A66" s="218" t="s">
        <v>274</v>
      </c>
    </row>
  </sheetData>
  <sheetProtection/>
  <mergeCells count="3">
    <mergeCell ref="A1:J1"/>
    <mergeCell ref="D4:J4"/>
    <mergeCell ref="C4:C5"/>
  </mergeCells>
  <printOptions horizontalCentered="1"/>
  <pageMargins left="0.7479166666666667" right="0.7479166666666667" top="0.5111111111111111" bottom="0.5902777777777778" header="0.5111111111111111" footer="0.511111111111111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L23"/>
  <sheetViews>
    <sheetView showGridLines="0" showZeros="0" workbookViewId="0" topLeftCell="A1">
      <selection activeCell="I9" sqref="I9"/>
    </sheetView>
  </sheetViews>
  <sheetFormatPr defaultColWidth="9.16015625" defaultRowHeight="11.25"/>
  <cols>
    <col min="1" max="1" width="28.16015625" style="34" customWidth="1"/>
    <col min="2" max="11" width="15.33203125" style="34" customWidth="1"/>
    <col min="12" max="16384" width="9.16015625" style="34" customWidth="1"/>
  </cols>
  <sheetData>
    <row r="1" spans="1:11" ht="36.75" customHeight="1">
      <c r="A1" s="154" t="s">
        <v>275</v>
      </c>
      <c r="B1" s="154"/>
      <c r="C1" s="154"/>
      <c r="D1" s="154"/>
      <c r="E1" s="154"/>
      <c r="F1" s="154"/>
      <c r="G1" s="154"/>
      <c r="H1" s="154"/>
      <c r="I1" s="154"/>
      <c r="J1" s="154"/>
      <c r="K1" s="154"/>
    </row>
    <row r="2" spans="10:11" ht="15.75" customHeight="1">
      <c r="J2" s="136" t="s">
        <v>276</v>
      </c>
      <c r="K2" s="136"/>
    </row>
    <row r="3" spans="1:11" ht="18" customHeight="1">
      <c r="A3" s="61" t="s">
        <v>35</v>
      </c>
      <c r="B3" s="155"/>
      <c r="C3" s="155"/>
      <c r="D3" s="155"/>
      <c r="E3" s="155"/>
      <c r="F3" s="155"/>
      <c r="G3" s="155"/>
      <c r="J3" s="157" t="s">
        <v>36</v>
      </c>
      <c r="K3" s="157"/>
    </row>
    <row r="4" spans="1:12" s="115" customFormat="1" ht="21" customHeight="1">
      <c r="A4" s="67" t="s">
        <v>114</v>
      </c>
      <c r="B4" s="185" t="s">
        <v>277</v>
      </c>
      <c r="C4" s="186"/>
      <c r="D4" s="186"/>
      <c r="E4" s="186"/>
      <c r="F4" s="187"/>
      <c r="G4" s="185" t="s">
        <v>278</v>
      </c>
      <c r="H4" s="186"/>
      <c r="I4" s="186"/>
      <c r="J4" s="186"/>
      <c r="K4" s="194"/>
      <c r="L4" s="21"/>
    </row>
    <row r="5" spans="1:12" s="115" customFormat="1" ht="60" customHeight="1">
      <c r="A5" s="67"/>
      <c r="B5" s="188" t="s">
        <v>117</v>
      </c>
      <c r="C5" s="189" t="s">
        <v>118</v>
      </c>
      <c r="D5" s="190" t="s">
        <v>119</v>
      </c>
      <c r="E5" s="190" t="s">
        <v>120</v>
      </c>
      <c r="F5" s="65" t="s">
        <v>123</v>
      </c>
      <c r="G5" s="190" t="s">
        <v>117</v>
      </c>
      <c r="H5" s="190" t="s">
        <v>124</v>
      </c>
      <c r="I5" s="190" t="s">
        <v>125</v>
      </c>
      <c r="J5" s="190" t="s">
        <v>126</v>
      </c>
      <c r="K5" s="190" t="s">
        <v>127</v>
      </c>
      <c r="L5" s="21"/>
    </row>
    <row r="6" spans="1:12" s="184" customFormat="1" ht="27" customHeight="1">
      <c r="A6" s="67" t="s">
        <v>117</v>
      </c>
      <c r="B6" s="191">
        <f>SUM(C6:F6)</f>
        <v>12250</v>
      </c>
      <c r="C6" s="192">
        <f aca="true" t="shared" si="0" ref="C6:K6">SUM(C7:C17)</f>
        <v>12250</v>
      </c>
      <c r="D6" s="192">
        <f t="shared" si="0"/>
        <v>0</v>
      </c>
      <c r="E6" s="192">
        <f t="shared" si="0"/>
        <v>0</v>
      </c>
      <c r="F6" s="192">
        <f t="shared" si="0"/>
        <v>0</v>
      </c>
      <c r="G6" s="192">
        <f t="shared" si="0"/>
        <v>12250</v>
      </c>
      <c r="H6" s="192">
        <f t="shared" si="0"/>
        <v>3191.3</v>
      </c>
      <c r="I6" s="192">
        <f t="shared" si="0"/>
        <v>6564.7</v>
      </c>
      <c r="J6" s="192">
        <f t="shared" si="0"/>
        <v>2494</v>
      </c>
      <c r="K6" s="192">
        <f t="shared" si="0"/>
        <v>0</v>
      </c>
      <c r="L6"/>
    </row>
    <row r="7" spans="1:11" ht="27" customHeight="1">
      <c r="A7" s="97" t="s">
        <v>4</v>
      </c>
      <c r="B7" s="168">
        <f aca="true" t="shared" si="1" ref="B7:B17">SUM(C7:F7)</f>
        <v>12250</v>
      </c>
      <c r="C7" s="168">
        <v>12250</v>
      </c>
      <c r="D7" s="168">
        <v>0</v>
      </c>
      <c r="E7" s="168">
        <v>0</v>
      </c>
      <c r="F7" s="193">
        <v>0</v>
      </c>
      <c r="G7" s="168">
        <f>SUM(H7:K7)</f>
        <v>12250</v>
      </c>
      <c r="H7" s="145">
        <v>3191.3</v>
      </c>
      <c r="I7" s="145">
        <v>6564.7</v>
      </c>
      <c r="J7" s="145">
        <f>2093.7+400.3</f>
        <v>2494</v>
      </c>
      <c r="K7" s="168"/>
    </row>
    <row r="8" spans="1:11" ht="27" customHeight="1">
      <c r="A8" s="97"/>
      <c r="B8" s="168">
        <f t="shared" si="1"/>
        <v>0</v>
      </c>
      <c r="C8" s="119"/>
      <c r="D8" s="119"/>
      <c r="E8" s="119"/>
      <c r="F8" s="119"/>
      <c r="G8" s="168">
        <f aca="true" t="shared" si="2" ref="G8:G17">SUM(H8:K8)</f>
        <v>0</v>
      </c>
      <c r="H8" s="168"/>
      <c r="I8" s="168"/>
      <c r="J8" s="168"/>
      <c r="K8" s="119"/>
    </row>
    <row r="9" spans="1:11" ht="27" customHeight="1">
      <c r="A9" s="97"/>
      <c r="B9" s="168">
        <f t="shared" si="1"/>
        <v>0</v>
      </c>
      <c r="C9" s="119"/>
      <c r="D9" s="133"/>
      <c r="E9" s="133"/>
      <c r="F9" s="133"/>
      <c r="G9" s="168">
        <f t="shared" si="2"/>
        <v>0</v>
      </c>
      <c r="H9" s="168"/>
      <c r="I9" s="168"/>
      <c r="J9" s="168"/>
      <c r="K9" s="195"/>
    </row>
    <row r="10" spans="1:11" ht="27" customHeight="1">
      <c r="A10" s="75"/>
      <c r="B10" s="168">
        <f t="shared" si="1"/>
        <v>0</v>
      </c>
      <c r="C10" s="119"/>
      <c r="D10" s="133"/>
      <c r="E10" s="133"/>
      <c r="F10" s="133"/>
      <c r="G10" s="168">
        <f t="shared" si="2"/>
        <v>0</v>
      </c>
      <c r="H10" s="168"/>
      <c r="I10" s="168"/>
      <c r="J10" s="168"/>
      <c r="K10" s="195"/>
    </row>
    <row r="11" spans="1:11" ht="27" customHeight="1">
      <c r="A11" s="75"/>
      <c r="B11" s="168">
        <f t="shared" si="1"/>
        <v>0</v>
      </c>
      <c r="C11" s="119"/>
      <c r="D11" s="133"/>
      <c r="E11" s="119"/>
      <c r="F11" s="133"/>
      <c r="G11" s="168">
        <f t="shared" si="2"/>
        <v>0</v>
      </c>
      <c r="H11" s="168"/>
      <c r="I11" s="168"/>
      <c r="J11" s="168"/>
      <c r="K11" s="195"/>
    </row>
    <row r="12" spans="1:11" ht="27" customHeight="1">
      <c r="A12" s="75"/>
      <c r="B12" s="168"/>
      <c r="C12" s="119"/>
      <c r="D12" s="133"/>
      <c r="E12" s="119"/>
      <c r="F12" s="133"/>
      <c r="G12" s="168"/>
      <c r="H12" s="168"/>
      <c r="I12" s="168"/>
      <c r="J12" s="168"/>
      <c r="K12" s="195"/>
    </row>
    <row r="13" spans="1:11" ht="27" customHeight="1">
      <c r="A13" s="75"/>
      <c r="B13" s="168">
        <f t="shared" si="1"/>
        <v>0</v>
      </c>
      <c r="C13" s="119"/>
      <c r="D13" s="133"/>
      <c r="E13" s="133"/>
      <c r="F13" s="133"/>
      <c r="G13" s="168">
        <f t="shared" si="2"/>
        <v>0</v>
      </c>
      <c r="H13" s="168"/>
      <c r="I13" s="168"/>
      <c r="J13" s="168"/>
      <c r="K13" s="133"/>
    </row>
    <row r="14" spans="1:11" ht="27" customHeight="1">
      <c r="A14" s="97"/>
      <c r="B14" s="168">
        <f t="shared" si="1"/>
        <v>0</v>
      </c>
      <c r="C14" s="119"/>
      <c r="D14" s="133"/>
      <c r="E14" s="133"/>
      <c r="F14" s="133"/>
      <c r="G14" s="168">
        <f t="shared" si="2"/>
        <v>0</v>
      </c>
      <c r="H14" s="168"/>
      <c r="I14" s="168"/>
      <c r="J14" s="168"/>
      <c r="K14" s="133"/>
    </row>
    <row r="15" spans="1:11" ht="27" customHeight="1">
      <c r="A15" s="97"/>
      <c r="B15" s="168">
        <f t="shared" si="1"/>
        <v>0</v>
      </c>
      <c r="C15" s="133"/>
      <c r="D15" s="133"/>
      <c r="E15" s="133"/>
      <c r="F15" s="133"/>
      <c r="G15" s="168">
        <f t="shared" si="2"/>
        <v>0</v>
      </c>
      <c r="H15" s="168"/>
      <c r="I15" s="168"/>
      <c r="J15" s="168"/>
      <c r="K15" s="133"/>
    </row>
    <row r="16" spans="1:11" ht="27" customHeight="1">
      <c r="A16" s="97"/>
      <c r="B16" s="168">
        <f t="shared" si="1"/>
        <v>0</v>
      </c>
      <c r="C16" s="133"/>
      <c r="D16" s="133"/>
      <c r="E16" s="133"/>
      <c r="F16" s="133"/>
      <c r="G16" s="168">
        <f t="shared" si="2"/>
        <v>0</v>
      </c>
      <c r="H16" s="168"/>
      <c r="I16" s="168"/>
      <c r="J16" s="168"/>
      <c r="K16" s="195"/>
    </row>
    <row r="17" spans="1:11" ht="27" customHeight="1">
      <c r="A17" s="97"/>
      <c r="B17" s="168">
        <f t="shared" si="1"/>
        <v>0</v>
      </c>
      <c r="C17" s="133"/>
      <c r="D17" s="133"/>
      <c r="E17" s="133"/>
      <c r="F17" s="133"/>
      <c r="G17" s="168">
        <f t="shared" si="2"/>
        <v>0</v>
      </c>
      <c r="H17" s="168"/>
      <c r="I17" s="168"/>
      <c r="J17" s="168"/>
      <c r="K17" s="133"/>
    </row>
    <row r="19" ht="12">
      <c r="D19" s="33"/>
    </row>
    <row r="23" ht="12">
      <c r="A23" s="33"/>
    </row>
  </sheetData>
  <sheetProtection/>
  <mergeCells count="4">
    <mergeCell ref="A1:K1"/>
    <mergeCell ref="J2:K2"/>
    <mergeCell ref="J3:K3"/>
    <mergeCell ref="A4:A5"/>
  </mergeCells>
  <printOptions horizontalCentered="1"/>
  <pageMargins left="0.3541666666666667" right="0.3541666666666667" top="0.9840277777777777" bottom="0.9840277777777777" header="0.5111111111111111" footer="0.5111111111111111"/>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L62"/>
  <sheetViews>
    <sheetView showGridLines="0" showZeros="0" workbookViewId="0" topLeftCell="A1">
      <selection activeCell="V60" sqref="V60"/>
    </sheetView>
  </sheetViews>
  <sheetFormatPr defaultColWidth="9.16015625" defaultRowHeight="11.25"/>
  <cols>
    <col min="1" max="1" width="32" style="34" customWidth="1"/>
    <col min="2" max="4" width="7.5" style="34" customWidth="1"/>
    <col min="5" max="5" width="37.16015625" style="34" customWidth="1"/>
    <col min="6" max="6" width="18.16015625" style="34" customWidth="1"/>
    <col min="7" max="10" width="14.83203125" style="34" customWidth="1"/>
    <col min="11" max="16384" width="9.16015625" style="34" customWidth="1"/>
  </cols>
  <sheetData>
    <row r="1" spans="1:10" ht="33" customHeight="1">
      <c r="A1" s="154" t="s">
        <v>279</v>
      </c>
      <c r="B1" s="154"/>
      <c r="C1" s="154"/>
      <c r="D1" s="154"/>
      <c r="E1" s="154"/>
      <c r="F1" s="154"/>
      <c r="G1" s="154"/>
      <c r="H1" s="154"/>
      <c r="I1" s="154"/>
      <c r="J1" s="154"/>
    </row>
    <row r="2" spans="9:10" ht="15.75" customHeight="1">
      <c r="I2" s="136" t="s">
        <v>280</v>
      </c>
      <c r="J2" s="136"/>
    </row>
    <row r="3" spans="1:10" ht="18" customHeight="1">
      <c r="A3" s="61" t="s">
        <v>35</v>
      </c>
      <c r="B3" s="155"/>
      <c r="C3" s="155"/>
      <c r="D3" s="155"/>
      <c r="E3" s="155"/>
      <c r="F3" s="155"/>
      <c r="G3" s="155"/>
      <c r="H3" s="155"/>
      <c r="I3" s="157" t="s">
        <v>36</v>
      </c>
      <c r="J3" s="157"/>
    </row>
    <row r="4" spans="1:10" s="120" customFormat="1" ht="18" customHeight="1">
      <c r="A4" s="127" t="s">
        <v>114</v>
      </c>
      <c r="B4" s="127" t="s">
        <v>130</v>
      </c>
      <c r="C4" s="127"/>
      <c r="D4" s="127"/>
      <c r="E4" s="126" t="s">
        <v>131</v>
      </c>
      <c r="F4" s="140" t="s">
        <v>281</v>
      </c>
      <c r="G4" s="165"/>
      <c r="H4" s="165"/>
      <c r="I4" s="165"/>
      <c r="J4" s="170"/>
    </row>
    <row r="5" spans="1:10" s="120" customFormat="1" ht="27.75" customHeight="1">
      <c r="A5" s="127"/>
      <c r="B5" s="127" t="s">
        <v>132</v>
      </c>
      <c r="C5" s="127" t="s">
        <v>133</v>
      </c>
      <c r="D5" s="126" t="s">
        <v>134</v>
      </c>
      <c r="E5" s="126"/>
      <c r="F5" s="138" t="s">
        <v>117</v>
      </c>
      <c r="G5" s="107" t="s">
        <v>124</v>
      </c>
      <c r="H5" s="107" t="s">
        <v>125</v>
      </c>
      <c r="I5" s="107" t="s">
        <v>126</v>
      </c>
      <c r="J5" s="107" t="s">
        <v>127</v>
      </c>
    </row>
    <row r="6" spans="1:12" s="120" customFormat="1" ht="18" customHeight="1">
      <c r="A6" s="179"/>
      <c r="B6" s="109"/>
      <c r="C6" s="109"/>
      <c r="D6" s="109"/>
      <c r="E6" s="158" t="s">
        <v>117</v>
      </c>
      <c r="F6" s="180">
        <f>G6+H6+I6+J6</f>
        <v>12249.97</v>
      </c>
      <c r="G6" s="181">
        <f aca="true" t="shared" si="0" ref="G6:I6">G7+G14+G16+G33+G42+G44+G47+G53+G55+G57+G61+G62</f>
        <v>3191.2900000000004</v>
      </c>
      <c r="H6" s="181">
        <f t="shared" si="0"/>
        <v>6455.03</v>
      </c>
      <c r="I6" s="181">
        <f t="shared" si="0"/>
        <v>2103.65</v>
      </c>
      <c r="J6" s="181">
        <f>J7</f>
        <v>500</v>
      </c>
      <c r="K6" s="118"/>
      <c r="L6" s="118"/>
    </row>
    <row r="7" spans="1:10" ht="18" customHeight="1">
      <c r="A7" s="179" t="s">
        <v>4</v>
      </c>
      <c r="B7" s="161" t="s">
        <v>135</v>
      </c>
      <c r="C7" s="161"/>
      <c r="D7" s="161"/>
      <c r="E7" s="182" t="s">
        <v>44</v>
      </c>
      <c r="F7" s="180">
        <f>J7+I7+H7+G7</f>
        <v>4958.21</v>
      </c>
      <c r="G7" s="180">
        <f>G8+G13</f>
        <v>1983.9</v>
      </c>
      <c r="H7" s="180">
        <f>H8+H13</f>
        <v>2468.89</v>
      </c>
      <c r="I7" s="180">
        <f>I8+I12</f>
        <v>5.42</v>
      </c>
      <c r="J7" s="180">
        <f>J12</f>
        <v>500</v>
      </c>
    </row>
    <row r="8" spans="1:10" ht="18" customHeight="1">
      <c r="A8" s="179"/>
      <c r="B8" s="161" t="s">
        <v>135</v>
      </c>
      <c r="C8" s="161" t="s">
        <v>136</v>
      </c>
      <c r="D8" s="161"/>
      <c r="E8" s="182" t="s">
        <v>46</v>
      </c>
      <c r="F8" s="180">
        <f aca="true" t="shared" si="1" ref="F8:I8">F9+F10+F11+F12</f>
        <v>3880.61</v>
      </c>
      <c r="G8" s="180">
        <f>G9+G12</f>
        <v>1235.72</v>
      </c>
      <c r="H8" s="180">
        <f t="shared" si="1"/>
        <v>2141.7</v>
      </c>
      <c r="I8" s="180">
        <f t="shared" si="1"/>
        <v>3.19</v>
      </c>
      <c r="J8" s="180"/>
    </row>
    <row r="9" spans="1:10" ht="18" customHeight="1">
      <c r="A9" s="179"/>
      <c r="B9" s="161" t="s">
        <v>135</v>
      </c>
      <c r="C9" s="161" t="s">
        <v>136</v>
      </c>
      <c r="D9" s="183" t="s">
        <v>137</v>
      </c>
      <c r="E9" s="182" t="s">
        <v>48</v>
      </c>
      <c r="F9" s="180">
        <f aca="true" t="shared" si="2" ref="F9:F11">SUM(G9:J9)</f>
        <v>601.62</v>
      </c>
      <c r="G9" s="180">
        <v>483.28</v>
      </c>
      <c r="H9" s="180">
        <v>117.38</v>
      </c>
      <c r="I9" s="180">
        <v>0.96</v>
      </c>
      <c r="J9" s="180"/>
    </row>
    <row r="10" spans="1:10" ht="18" customHeight="1">
      <c r="A10" s="179"/>
      <c r="B10" s="161"/>
      <c r="C10" s="161"/>
      <c r="D10" s="161" t="s">
        <v>138</v>
      </c>
      <c r="E10" s="182" t="s">
        <v>50</v>
      </c>
      <c r="F10" s="180">
        <f t="shared" si="2"/>
        <v>10</v>
      </c>
      <c r="G10" s="180"/>
      <c r="H10" s="180">
        <v>10</v>
      </c>
      <c r="I10" s="180"/>
      <c r="J10" s="180"/>
    </row>
    <row r="11" spans="1:10" ht="18" customHeight="1">
      <c r="A11" s="179"/>
      <c r="B11" s="161"/>
      <c r="C11" s="161"/>
      <c r="D11" s="161" t="s">
        <v>139</v>
      </c>
      <c r="E11" s="182" t="s">
        <v>52</v>
      </c>
      <c r="F11" s="180">
        <f t="shared" si="2"/>
        <v>100</v>
      </c>
      <c r="G11" s="180"/>
      <c r="H11" s="180">
        <v>100</v>
      </c>
      <c r="I11" s="180"/>
      <c r="J11" s="180"/>
    </row>
    <row r="12" spans="1:10" ht="18" customHeight="1">
      <c r="A12" s="179"/>
      <c r="B12" s="161"/>
      <c r="C12" s="161"/>
      <c r="D12" s="161" t="s">
        <v>140</v>
      </c>
      <c r="E12" s="182" t="s">
        <v>53</v>
      </c>
      <c r="F12" s="180">
        <f>G12+H12+I12+J12</f>
        <v>3168.9900000000002</v>
      </c>
      <c r="G12" s="180">
        <v>752.44</v>
      </c>
      <c r="H12" s="180">
        <v>1914.32</v>
      </c>
      <c r="I12" s="180">
        <v>2.23</v>
      </c>
      <c r="J12" s="180">
        <v>500</v>
      </c>
    </row>
    <row r="13" spans="1:10" ht="18" customHeight="1">
      <c r="A13" s="179"/>
      <c r="B13" s="161" t="s">
        <v>135</v>
      </c>
      <c r="C13" s="161" t="s">
        <v>141</v>
      </c>
      <c r="D13" s="161"/>
      <c r="E13" s="182" t="s">
        <v>54</v>
      </c>
      <c r="F13" s="180">
        <f aca="true" t="shared" si="3" ref="F13:F22">SUM(G13:J13)</f>
        <v>1077.03</v>
      </c>
      <c r="G13" s="180">
        <v>748.18</v>
      </c>
      <c r="H13" s="180">
        <v>327.19</v>
      </c>
      <c r="I13" s="180">
        <v>1.66</v>
      </c>
      <c r="J13" s="180"/>
    </row>
    <row r="14" spans="1:10" ht="18" customHeight="1">
      <c r="A14" s="179"/>
      <c r="B14" s="161" t="s">
        <v>142</v>
      </c>
      <c r="C14" s="161"/>
      <c r="D14" s="161"/>
      <c r="E14" s="182" t="s">
        <v>59</v>
      </c>
      <c r="F14" s="180">
        <f t="shared" si="3"/>
        <v>495.04999999999995</v>
      </c>
      <c r="G14" s="164">
        <f aca="true" t="shared" si="4" ref="G14:I14">G15</f>
        <v>365.58</v>
      </c>
      <c r="H14" s="164">
        <f t="shared" si="4"/>
        <v>127.97</v>
      </c>
      <c r="I14" s="164">
        <f t="shared" si="4"/>
        <v>1.5</v>
      </c>
      <c r="J14" s="164"/>
    </row>
    <row r="15" spans="1:10" ht="18" customHeight="1">
      <c r="A15" s="179"/>
      <c r="B15" s="161"/>
      <c r="C15" s="161" t="s">
        <v>146</v>
      </c>
      <c r="D15" s="161" t="s">
        <v>137</v>
      </c>
      <c r="E15" s="182" t="s">
        <v>166</v>
      </c>
      <c r="F15" s="180">
        <f t="shared" si="3"/>
        <v>495.04999999999995</v>
      </c>
      <c r="G15" s="164">
        <v>365.58</v>
      </c>
      <c r="H15" s="164">
        <v>127.97</v>
      </c>
      <c r="I15" s="164">
        <v>1.5</v>
      </c>
      <c r="J15" s="164"/>
    </row>
    <row r="16" spans="1:10" ht="18" customHeight="1">
      <c r="A16" s="179"/>
      <c r="B16" s="161" t="s">
        <v>144</v>
      </c>
      <c r="C16" s="161"/>
      <c r="D16" s="161"/>
      <c r="E16" s="182" t="s">
        <v>61</v>
      </c>
      <c r="F16" s="180">
        <f t="shared" si="3"/>
        <v>1563.9099999999999</v>
      </c>
      <c r="G16" s="164">
        <f aca="true" t="shared" si="5" ref="G16:I16">G17+G20+G23+G24+G25+G26+G27+G30+G32</f>
        <v>81.07</v>
      </c>
      <c r="H16" s="164">
        <f t="shared" si="5"/>
        <v>18.810000000000002</v>
      </c>
      <c r="I16" s="164">
        <f t="shared" si="5"/>
        <v>1464.03</v>
      </c>
      <c r="J16" s="164"/>
    </row>
    <row r="17" spans="1:10" ht="18" customHeight="1">
      <c r="A17" s="179"/>
      <c r="B17" s="161"/>
      <c r="C17" s="161" t="s">
        <v>137</v>
      </c>
      <c r="D17" s="161"/>
      <c r="E17" s="182" t="s">
        <v>62</v>
      </c>
      <c r="F17" s="180">
        <f t="shared" si="3"/>
        <v>81.1</v>
      </c>
      <c r="G17" s="164"/>
      <c r="H17" s="164">
        <f>H18+H19</f>
        <v>0</v>
      </c>
      <c r="I17" s="164">
        <f>I18+I19</f>
        <v>81.1</v>
      </c>
      <c r="J17" s="164"/>
    </row>
    <row r="18" spans="1:10" ht="18" customHeight="1">
      <c r="A18" s="179"/>
      <c r="B18" s="161"/>
      <c r="C18" s="161"/>
      <c r="D18" s="161" t="s">
        <v>139</v>
      </c>
      <c r="E18" s="182" t="s">
        <v>63</v>
      </c>
      <c r="F18" s="180">
        <f t="shared" si="3"/>
        <v>76.1</v>
      </c>
      <c r="G18" s="164"/>
      <c r="H18" s="164"/>
      <c r="I18" s="164">
        <v>76.1</v>
      </c>
      <c r="J18" s="164"/>
    </row>
    <row r="19" spans="1:10" ht="18" customHeight="1">
      <c r="A19" s="179"/>
      <c r="B19" s="161"/>
      <c r="C19" s="161"/>
      <c r="D19" s="161" t="s">
        <v>141</v>
      </c>
      <c r="E19" s="182" t="s">
        <v>64</v>
      </c>
      <c r="F19" s="180">
        <f t="shared" si="3"/>
        <v>5</v>
      </c>
      <c r="G19" s="164"/>
      <c r="H19" s="164"/>
      <c r="I19" s="164">
        <v>5</v>
      </c>
      <c r="J19" s="164"/>
    </row>
    <row r="20" spans="1:10" ht="18" customHeight="1">
      <c r="A20" s="179"/>
      <c r="B20" s="161"/>
      <c r="C20" s="161" t="s">
        <v>145</v>
      </c>
      <c r="D20" s="161"/>
      <c r="E20" s="182" t="s">
        <v>65</v>
      </c>
      <c r="F20" s="180">
        <f t="shared" si="3"/>
        <v>525.88</v>
      </c>
      <c r="G20" s="164">
        <f aca="true" t="shared" si="6" ref="G20:I20">G21+G22</f>
        <v>81.07</v>
      </c>
      <c r="H20" s="164">
        <f t="shared" si="6"/>
        <v>8.81</v>
      </c>
      <c r="I20" s="164">
        <f t="shared" si="6"/>
        <v>436</v>
      </c>
      <c r="J20" s="164"/>
    </row>
    <row r="21" spans="1:10" ht="18" customHeight="1">
      <c r="A21" s="179"/>
      <c r="B21" s="161"/>
      <c r="C21" s="161"/>
      <c r="D21" s="161" t="s">
        <v>146</v>
      </c>
      <c r="E21" s="182" t="s">
        <v>66</v>
      </c>
      <c r="F21" s="180">
        <f t="shared" si="3"/>
        <v>456.78</v>
      </c>
      <c r="G21" s="164">
        <v>24.97</v>
      </c>
      <c r="H21" s="164">
        <v>8.81</v>
      </c>
      <c r="I21" s="164">
        <v>423</v>
      </c>
      <c r="J21" s="164"/>
    </row>
    <row r="22" spans="1:10" ht="18" customHeight="1">
      <c r="A22" s="179"/>
      <c r="B22" s="161"/>
      <c r="C22" s="161"/>
      <c r="D22" s="161" t="s">
        <v>137</v>
      </c>
      <c r="E22" s="182" t="s">
        <v>68</v>
      </c>
      <c r="F22" s="180">
        <f t="shared" si="3"/>
        <v>69.1</v>
      </c>
      <c r="G22" s="164">
        <v>56.1</v>
      </c>
      <c r="H22" s="164"/>
      <c r="I22" s="164">
        <v>13</v>
      </c>
      <c r="J22" s="164"/>
    </row>
    <row r="23" spans="1:10" ht="18" customHeight="1">
      <c r="A23" s="179"/>
      <c r="B23" s="161"/>
      <c r="C23" s="161" t="s">
        <v>148</v>
      </c>
      <c r="D23" s="161"/>
      <c r="E23" s="182" t="s">
        <v>69</v>
      </c>
      <c r="F23" s="164">
        <f aca="true" t="shared" si="7" ref="F23:F62">G23+H23+I23</f>
        <v>10</v>
      </c>
      <c r="G23" s="164"/>
      <c r="H23" s="164">
        <v>10</v>
      </c>
      <c r="I23" s="164"/>
      <c r="J23" s="164"/>
    </row>
    <row r="24" spans="1:10" ht="18" customHeight="1">
      <c r="A24" s="179"/>
      <c r="B24" s="161"/>
      <c r="C24" s="161" t="s">
        <v>139</v>
      </c>
      <c r="D24" s="161"/>
      <c r="E24" s="182" t="s">
        <v>70</v>
      </c>
      <c r="F24" s="164">
        <f t="shared" si="7"/>
        <v>52.98</v>
      </c>
      <c r="G24" s="164"/>
      <c r="H24" s="164"/>
      <c r="I24" s="164">
        <v>52.98</v>
      </c>
      <c r="J24" s="164"/>
    </row>
    <row r="25" spans="1:10" ht="18" customHeight="1">
      <c r="A25" s="179"/>
      <c r="B25" s="161"/>
      <c r="C25" s="161" t="s">
        <v>149</v>
      </c>
      <c r="D25" s="161"/>
      <c r="E25" s="182" t="s">
        <v>71</v>
      </c>
      <c r="F25" s="164">
        <f t="shared" si="7"/>
        <v>10</v>
      </c>
      <c r="G25" s="164"/>
      <c r="H25" s="164"/>
      <c r="I25" s="164">
        <v>10</v>
      </c>
      <c r="J25" s="164"/>
    </row>
    <row r="26" spans="1:10" ht="21.75" customHeight="1">
      <c r="A26" s="179"/>
      <c r="B26" s="161"/>
      <c r="C26" s="161" t="s">
        <v>150</v>
      </c>
      <c r="D26" s="161"/>
      <c r="E26" s="182" t="s">
        <v>72</v>
      </c>
      <c r="F26" s="164">
        <f t="shared" si="7"/>
        <v>18.85</v>
      </c>
      <c r="G26" s="164"/>
      <c r="H26" s="164"/>
      <c r="I26" s="164">
        <v>18.85</v>
      </c>
      <c r="J26" s="164"/>
    </row>
    <row r="27" spans="1:10" ht="21.75" customHeight="1">
      <c r="A27" s="179"/>
      <c r="B27" s="161"/>
      <c r="C27" s="161" t="s">
        <v>151</v>
      </c>
      <c r="D27" s="161"/>
      <c r="E27" s="182" t="s">
        <v>73</v>
      </c>
      <c r="F27" s="164">
        <f t="shared" si="7"/>
        <v>113.5</v>
      </c>
      <c r="G27" s="164"/>
      <c r="H27" s="164"/>
      <c r="I27" s="164">
        <f>I28+I29</f>
        <v>113.5</v>
      </c>
      <c r="J27" s="164"/>
    </row>
    <row r="28" spans="1:10" ht="21.75" customHeight="1">
      <c r="A28" s="179"/>
      <c r="B28" s="161"/>
      <c r="C28" s="161"/>
      <c r="D28" s="161" t="s">
        <v>146</v>
      </c>
      <c r="E28" s="182" t="s">
        <v>74</v>
      </c>
      <c r="F28" s="164">
        <f t="shared" si="7"/>
        <v>21</v>
      </c>
      <c r="G28" s="164"/>
      <c r="H28" s="164"/>
      <c r="I28" s="164">
        <v>21</v>
      </c>
      <c r="J28" s="164"/>
    </row>
    <row r="29" spans="1:10" ht="21.75" customHeight="1">
      <c r="A29" s="179"/>
      <c r="B29" s="161"/>
      <c r="C29" s="161"/>
      <c r="D29" s="161" t="s">
        <v>137</v>
      </c>
      <c r="E29" s="182" t="s">
        <v>75</v>
      </c>
      <c r="F29" s="164">
        <f t="shared" si="7"/>
        <v>92.5</v>
      </c>
      <c r="G29" s="164"/>
      <c r="H29" s="164"/>
      <c r="I29" s="164">
        <v>92.5</v>
      </c>
      <c r="J29" s="164"/>
    </row>
    <row r="30" spans="1:10" ht="21.75" customHeight="1">
      <c r="A30" s="179"/>
      <c r="B30" s="161"/>
      <c r="C30" s="161" t="s">
        <v>145</v>
      </c>
      <c r="D30" s="161"/>
      <c r="E30" s="182" t="s">
        <v>76</v>
      </c>
      <c r="F30" s="164">
        <f t="shared" si="7"/>
        <v>729</v>
      </c>
      <c r="G30" s="164"/>
      <c r="H30" s="164"/>
      <c r="I30" s="164">
        <f>I31</f>
        <v>729</v>
      </c>
      <c r="J30" s="164"/>
    </row>
    <row r="31" spans="1:10" ht="21.75" customHeight="1">
      <c r="A31" s="179"/>
      <c r="B31" s="161"/>
      <c r="C31" s="161"/>
      <c r="D31" s="161" t="s">
        <v>137</v>
      </c>
      <c r="E31" s="182" t="s">
        <v>77</v>
      </c>
      <c r="F31" s="164">
        <f t="shared" si="7"/>
        <v>729</v>
      </c>
      <c r="G31" s="164"/>
      <c r="H31" s="164"/>
      <c r="I31" s="164">
        <v>729</v>
      </c>
      <c r="J31" s="164"/>
    </row>
    <row r="32" spans="1:10" ht="21.75" customHeight="1">
      <c r="A32" s="179"/>
      <c r="B32" s="161"/>
      <c r="C32" s="161" t="s">
        <v>152</v>
      </c>
      <c r="D32" s="161"/>
      <c r="E32" s="182" t="s">
        <v>78</v>
      </c>
      <c r="F32" s="164">
        <f t="shared" si="7"/>
        <v>22.6</v>
      </c>
      <c r="G32" s="164"/>
      <c r="H32" s="164"/>
      <c r="I32" s="164">
        <v>22.6</v>
      </c>
      <c r="J32" s="164"/>
    </row>
    <row r="33" spans="1:10" ht="21.75" customHeight="1">
      <c r="A33" s="179"/>
      <c r="B33" s="161" t="s">
        <v>153</v>
      </c>
      <c r="C33" s="161"/>
      <c r="D33" s="161"/>
      <c r="E33" s="182" t="s">
        <v>79</v>
      </c>
      <c r="F33" s="164">
        <f t="shared" si="7"/>
        <v>120.03000000000002</v>
      </c>
      <c r="G33" s="164">
        <f aca="true" t="shared" si="8" ref="G33:I33">G34+G38+G40</f>
        <v>6</v>
      </c>
      <c r="H33" s="164">
        <f t="shared" si="8"/>
        <v>0.14</v>
      </c>
      <c r="I33" s="164">
        <f t="shared" si="8"/>
        <v>113.89000000000001</v>
      </c>
      <c r="J33" s="164"/>
    </row>
    <row r="34" spans="1:10" ht="21.75" customHeight="1">
      <c r="A34" s="179"/>
      <c r="B34" s="161"/>
      <c r="C34" s="161" t="s">
        <v>154</v>
      </c>
      <c r="D34" s="161"/>
      <c r="E34" s="182" t="s">
        <v>80</v>
      </c>
      <c r="F34" s="164">
        <f t="shared" si="7"/>
        <v>25.430000000000003</v>
      </c>
      <c r="G34" s="164">
        <f aca="true" t="shared" si="9" ref="G34:I34">SUM(G35:G37)</f>
        <v>6</v>
      </c>
      <c r="H34" s="164">
        <f t="shared" si="9"/>
        <v>0.14</v>
      </c>
      <c r="I34" s="164">
        <f t="shared" si="9"/>
        <v>19.290000000000003</v>
      </c>
      <c r="J34" s="164"/>
    </row>
    <row r="35" spans="1:10" ht="21.75" customHeight="1">
      <c r="A35" s="179"/>
      <c r="B35" s="161"/>
      <c r="C35" s="161"/>
      <c r="D35" s="161" t="s">
        <v>137</v>
      </c>
      <c r="E35" s="182" t="s">
        <v>81</v>
      </c>
      <c r="F35" s="164">
        <f t="shared" si="7"/>
        <v>6.33</v>
      </c>
      <c r="G35" s="164">
        <v>6</v>
      </c>
      <c r="H35" s="164">
        <v>0.14</v>
      </c>
      <c r="I35" s="164">
        <v>0.19</v>
      </c>
      <c r="J35" s="164"/>
    </row>
    <row r="36" spans="1:10" ht="21.75" customHeight="1">
      <c r="A36" s="179"/>
      <c r="B36" s="161"/>
      <c r="C36" s="161"/>
      <c r="D36" s="161" t="s">
        <v>139</v>
      </c>
      <c r="E36" s="182" t="s">
        <v>82</v>
      </c>
      <c r="F36" s="164">
        <f t="shared" si="7"/>
        <v>19.1</v>
      </c>
      <c r="G36" s="164"/>
      <c r="H36" s="164"/>
      <c r="I36" s="164">
        <v>19.1</v>
      </c>
      <c r="J36" s="164"/>
    </row>
    <row r="37" spans="1:10" ht="21.75" customHeight="1">
      <c r="A37" s="179"/>
      <c r="B37" s="161"/>
      <c r="C37" s="161"/>
      <c r="D37" s="161" t="s">
        <v>149</v>
      </c>
      <c r="E37" s="182" t="s">
        <v>83</v>
      </c>
      <c r="F37" s="164">
        <f t="shared" si="7"/>
        <v>0</v>
      </c>
      <c r="G37" s="164"/>
      <c r="H37" s="164"/>
      <c r="I37" s="164"/>
      <c r="J37" s="164"/>
    </row>
    <row r="38" spans="1:10" ht="21.75" customHeight="1">
      <c r="A38" s="179"/>
      <c r="B38" s="161"/>
      <c r="C38" s="161" t="s">
        <v>138</v>
      </c>
      <c r="D38" s="161"/>
      <c r="E38" s="182" t="s">
        <v>84</v>
      </c>
      <c r="F38" s="164">
        <f t="shared" si="7"/>
        <v>78</v>
      </c>
      <c r="G38" s="164"/>
      <c r="H38" s="164"/>
      <c r="I38" s="164">
        <f aca="true" t="shared" si="10" ref="I38:I42">I39</f>
        <v>78</v>
      </c>
      <c r="J38" s="164"/>
    </row>
    <row r="39" spans="1:10" ht="21.75" customHeight="1">
      <c r="A39" s="179"/>
      <c r="B39" s="161"/>
      <c r="C39" s="161"/>
      <c r="D39" s="161" t="s">
        <v>155</v>
      </c>
      <c r="E39" s="182" t="s">
        <v>85</v>
      </c>
      <c r="F39" s="164">
        <f t="shared" si="7"/>
        <v>78</v>
      </c>
      <c r="G39" s="164"/>
      <c r="H39" s="164"/>
      <c r="I39" s="164">
        <v>78</v>
      </c>
      <c r="J39" s="164"/>
    </row>
    <row r="40" spans="1:10" ht="21.75" customHeight="1">
      <c r="A40" s="179"/>
      <c r="B40" s="161"/>
      <c r="C40" s="161" t="s">
        <v>148</v>
      </c>
      <c r="D40" s="161"/>
      <c r="E40" s="182" t="s">
        <v>86</v>
      </c>
      <c r="F40" s="164">
        <f t="shared" si="7"/>
        <v>16.6</v>
      </c>
      <c r="G40" s="164"/>
      <c r="H40" s="164"/>
      <c r="I40" s="164">
        <f t="shared" si="10"/>
        <v>16.6</v>
      </c>
      <c r="J40" s="164"/>
    </row>
    <row r="41" spans="1:10" ht="21.75" customHeight="1">
      <c r="A41" s="179"/>
      <c r="B41" s="161"/>
      <c r="C41" s="161"/>
      <c r="D41" s="161" t="s">
        <v>141</v>
      </c>
      <c r="E41" s="182" t="s">
        <v>87</v>
      </c>
      <c r="F41" s="164">
        <f t="shared" si="7"/>
        <v>16.6</v>
      </c>
      <c r="G41" s="164"/>
      <c r="H41" s="164"/>
      <c r="I41" s="164">
        <v>16.6</v>
      </c>
      <c r="J41" s="164"/>
    </row>
    <row r="42" spans="1:10" ht="21.75" customHeight="1">
      <c r="A42" s="179"/>
      <c r="B42" s="161" t="s">
        <v>156</v>
      </c>
      <c r="C42" s="161"/>
      <c r="D42" s="161"/>
      <c r="E42" s="182" t="s">
        <v>88</v>
      </c>
      <c r="F42" s="164">
        <f t="shared" si="7"/>
        <v>10</v>
      </c>
      <c r="G42" s="164"/>
      <c r="H42" s="164"/>
      <c r="I42" s="164">
        <f t="shared" si="10"/>
        <v>10</v>
      </c>
      <c r="J42" s="164"/>
    </row>
    <row r="43" spans="1:10" ht="21.75" customHeight="1">
      <c r="A43" s="179"/>
      <c r="B43" s="161"/>
      <c r="C43" s="161" t="s">
        <v>146</v>
      </c>
      <c r="D43" s="161"/>
      <c r="E43" s="182" t="s">
        <v>89</v>
      </c>
      <c r="F43" s="164">
        <f t="shared" si="7"/>
        <v>10</v>
      </c>
      <c r="G43" s="164"/>
      <c r="H43" s="164"/>
      <c r="I43" s="164">
        <v>10</v>
      </c>
      <c r="J43" s="164"/>
    </row>
    <row r="44" spans="1:10" ht="21.75" customHeight="1">
      <c r="A44" s="179"/>
      <c r="B44" s="161" t="s">
        <v>157</v>
      </c>
      <c r="C44" s="161"/>
      <c r="D44" s="161"/>
      <c r="E44" s="182" t="s">
        <v>90</v>
      </c>
      <c r="F44" s="164">
        <f t="shared" si="7"/>
        <v>2619.9500000000003</v>
      </c>
      <c r="G44" s="164">
        <f aca="true" t="shared" si="11" ref="G44:I44">G45+G46</f>
        <v>271.16999999999996</v>
      </c>
      <c r="H44" s="164">
        <f t="shared" si="11"/>
        <v>2347.63</v>
      </c>
      <c r="I44" s="164">
        <f t="shared" si="11"/>
        <v>1.15</v>
      </c>
      <c r="J44" s="164"/>
    </row>
    <row r="45" spans="1:10" ht="21.75" customHeight="1">
      <c r="A45" s="179"/>
      <c r="B45" s="161"/>
      <c r="C45" s="161" t="s">
        <v>137</v>
      </c>
      <c r="D45" s="161" t="s">
        <v>146</v>
      </c>
      <c r="E45" s="182" t="s">
        <v>92</v>
      </c>
      <c r="F45" s="164">
        <f t="shared" si="7"/>
        <v>2017.29</v>
      </c>
      <c r="G45" s="164">
        <v>54.97</v>
      </c>
      <c r="H45" s="164">
        <f>12.2+1950</f>
        <v>1962.2</v>
      </c>
      <c r="I45" s="164">
        <v>0.12</v>
      </c>
      <c r="J45" s="164"/>
    </row>
    <row r="46" spans="1:10" ht="21.75" customHeight="1">
      <c r="A46" s="179"/>
      <c r="B46" s="161"/>
      <c r="C46" s="161" t="s">
        <v>136</v>
      </c>
      <c r="D46" s="161"/>
      <c r="E46" s="182" t="s">
        <v>93</v>
      </c>
      <c r="F46" s="164">
        <f t="shared" si="7"/>
        <v>602.66</v>
      </c>
      <c r="G46" s="164">
        <v>216.2</v>
      </c>
      <c r="H46" s="164">
        <v>385.43</v>
      </c>
      <c r="I46" s="164">
        <v>1.03</v>
      </c>
      <c r="J46" s="164"/>
    </row>
    <row r="47" spans="1:10" ht="21.75" customHeight="1">
      <c r="A47" s="179"/>
      <c r="B47" s="161" t="s">
        <v>158</v>
      </c>
      <c r="C47" s="161"/>
      <c r="D47" s="161"/>
      <c r="E47" s="182" t="s">
        <v>94</v>
      </c>
      <c r="F47" s="164">
        <f t="shared" si="7"/>
        <v>1120.52</v>
      </c>
      <c r="G47" s="164">
        <f>G48</f>
        <v>483.57</v>
      </c>
      <c r="H47" s="164">
        <f>H48</f>
        <v>529.59</v>
      </c>
      <c r="I47" s="164">
        <f>I48+I51</f>
        <v>107.36</v>
      </c>
      <c r="J47" s="164"/>
    </row>
    <row r="48" spans="1:10" ht="21.75" customHeight="1">
      <c r="A48" s="179"/>
      <c r="B48" s="161"/>
      <c r="C48" s="161" t="s">
        <v>137</v>
      </c>
      <c r="D48" s="161"/>
      <c r="E48" s="182" t="s">
        <v>95</v>
      </c>
      <c r="F48" s="164">
        <f t="shared" si="7"/>
        <v>1014.5200000000001</v>
      </c>
      <c r="G48" s="164">
        <f aca="true" t="shared" si="12" ref="G48:I48">G49+G50</f>
        <v>483.57</v>
      </c>
      <c r="H48" s="164">
        <f t="shared" si="12"/>
        <v>529.59</v>
      </c>
      <c r="I48" s="164">
        <f t="shared" si="12"/>
        <v>1.36</v>
      </c>
      <c r="J48" s="164"/>
    </row>
    <row r="49" spans="1:10" ht="21.75" customHeight="1">
      <c r="A49" s="179"/>
      <c r="B49" s="161"/>
      <c r="C49" s="161"/>
      <c r="D49" s="161" t="s">
        <v>154</v>
      </c>
      <c r="E49" s="162" t="s">
        <v>96</v>
      </c>
      <c r="F49" s="164">
        <f t="shared" si="7"/>
        <v>667.3100000000001</v>
      </c>
      <c r="G49" s="164">
        <v>421.77</v>
      </c>
      <c r="H49" s="164">
        <v>244.18</v>
      </c>
      <c r="I49" s="164">
        <v>1.36</v>
      </c>
      <c r="J49" s="164"/>
    </row>
    <row r="50" spans="1:10" ht="21.75" customHeight="1">
      <c r="A50" s="179"/>
      <c r="B50" s="161"/>
      <c r="C50" s="161"/>
      <c r="D50" s="161" t="s">
        <v>141</v>
      </c>
      <c r="E50" s="182" t="s">
        <v>97</v>
      </c>
      <c r="F50" s="164">
        <f t="shared" si="7"/>
        <v>347.21000000000004</v>
      </c>
      <c r="G50" s="164">
        <v>61.8</v>
      </c>
      <c r="H50" s="164">
        <v>285.41</v>
      </c>
      <c r="I50" s="164"/>
      <c r="J50" s="164"/>
    </row>
    <row r="51" spans="1:10" ht="21.75" customHeight="1">
      <c r="A51" s="179"/>
      <c r="B51" s="161"/>
      <c r="C51" s="161" t="s">
        <v>148</v>
      </c>
      <c r="D51" s="161"/>
      <c r="E51" s="182" t="s">
        <v>98</v>
      </c>
      <c r="F51" s="164">
        <f t="shared" si="7"/>
        <v>106</v>
      </c>
      <c r="G51" s="164">
        <f aca="true" t="shared" si="13" ref="G51:I51">G52</f>
        <v>0</v>
      </c>
      <c r="H51" s="164">
        <f t="shared" si="13"/>
        <v>0</v>
      </c>
      <c r="I51" s="164">
        <f t="shared" si="13"/>
        <v>106</v>
      </c>
      <c r="J51" s="164"/>
    </row>
    <row r="52" spans="1:10" ht="21.75" customHeight="1">
      <c r="A52" s="179"/>
      <c r="B52" s="161"/>
      <c r="C52" s="161"/>
      <c r="D52" s="161" t="s">
        <v>155</v>
      </c>
      <c r="E52" s="182" t="s">
        <v>99</v>
      </c>
      <c r="F52" s="164">
        <f t="shared" si="7"/>
        <v>106</v>
      </c>
      <c r="G52" s="164"/>
      <c r="H52" s="164"/>
      <c r="I52" s="164">
        <v>106</v>
      </c>
      <c r="J52" s="164"/>
    </row>
    <row r="53" spans="1:10" ht="21.75" customHeight="1">
      <c r="A53" s="179"/>
      <c r="B53" s="161" t="s">
        <v>159</v>
      </c>
      <c r="C53" s="161"/>
      <c r="D53" s="161"/>
      <c r="E53" s="182" t="s">
        <v>100</v>
      </c>
      <c r="F53" s="164">
        <f t="shared" si="7"/>
        <v>30</v>
      </c>
      <c r="G53" s="164"/>
      <c r="H53" s="164">
        <f>H54</f>
        <v>30</v>
      </c>
      <c r="I53" s="164"/>
      <c r="J53" s="164"/>
    </row>
    <row r="54" spans="1:10" ht="27.75" customHeight="1">
      <c r="A54" s="179"/>
      <c r="B54" s="161"/>
      <c r="C54" s="161" t="s">
        <v>155</v>
      </c>
      <c r="D54" s="161" t="s">
        <v>141</v>
      </c>
      <c r="E54" s="182" t="s">
        <v>101</v>
      </c>
      <c r="F54" s="164">
        <f t="shared" si="7"/>
        <v>30</v>
      </c>
      <c r="G54" s="164"/>
      <c r="H54" s="164">
        <v>30</v>
      </c>
      <c r="I54" s="164"/>
      <c r="J54" s="164"/>
    </row>
    <row r="55" spans="1:10" ht="27.75" customHeight="1">
      <c r="A55" s="179"/>
      <c r="B55" s="161" t="s">
        <v>160</v>
      </c>
      <c r="C55" s="161"/>
      <c r="D55" s="161"/>
      <c r="E55" s="182" t="s">
        <v>102</v>
      </c>
      <c r="F55" s="164">
        <f t="shared" si="7"/>
        <v>10</v>
      </c>
      <c r="G55" s="164"/>
      <c r="H55" s="164">
        <f>H56</f>
        <v>10</v>
      </c>
      <c r="I55" s="164"/>
      <c r="J55" s="164"/>
    </row>
    <row r="56" spans="1:10" ht="27.75" customHeight="1">
      <c r="A56" s="179"/>
      <c r="B56" s="161"/>
      <c r="C56" s="161" t="s">
        <v>146</v>
      </c>
      <c r="D56" s="161" t="s">
        <v>137</v>
      </c>
      <c r="E56" s="182" t="s">
        <v>103</v>
      </c>
      <c r="F56" s="164">
        <f t="shared" si="7"/>
        <v>10</v>
      </c>
      <c r="G56" s="164"/>
      <c r="H56" s="164">
        <v>10</v>
      </c>
      <c r="I56" s="164"/>
      <c r="J56" s="164"/>
    </row>
    <row r="57" spans="1:10" ht="27.75" customHeight="1">
      <c r="A57" s="179"/>
      <c r="B57" s="161" t="s">
        <v>161</v>
      </c>
      <c r="C57" s="161"/>
      <c r="D57" s="161"/>
      <c r="E57" s="182" t="s">
        <v>104</v>
      </c>
      <c r="F57" s="164">
        <f t="shared" si="7"/>
        <v>400.3</v>
      </c>
      <c r="G57" s="164"/>
      <c r="H57" s="164"/>
      <c r="I57" s="164">
        <f>I58</f>
        <v>400.3</v>
      </c>
      <c r="J57" s="164"/>
    </row>
    <row r="58" spans="1:10" ht="27.75" customHeight="1">
      <c r="A58" s="179"/>
      <c r="B58" s="161"/>
      <c r="C58" s="161" t="s">
        <v>137</v>
      </c>
      <c r="D58" s="161"/>
      <c r="E58" s="182" t="s">
        <v>105</v>
      </c>
      <c r="F58" s="164">
        <f t="shared" si="7"/>
        <v>400.3</v>
      </c>
      <c r="G58" s="164">
        <f aca="true" t="shared" si="14" ref="G58:I58">G59+G60</f>
        <v>0</v>
      </c>
      <c r="H58" s="164">
        <f t="shared" si="14"/>
        <v>0</v>
      </c>
      <c r="I58" s="164">
        <f t="shared" si="14"/>
        <v>400.3</v>
      </c>
      <c r="J58" s="164"/>
    </row>
    <row r="59" spans="1:10" ht="27.75" customHeight="1">
      <c r="A59" s="179"/>
      <c r="B59" s="161"/>
      <c r="C59" s="161"/>
      <c r="D59" s="161" t="s">
        <v>146</v>
      </c>
      <c r="E59" s="182" t="s">
        <v>106</v>
      </c>
      <c r="F59" s="164">
        <f t="shared" si="7"/>
        <v>200.3</v>
      </c>
      <c r="G59" s="164"/>
      <c r="H59" s="164"/>
      <c r="I59" s="164">
        <v>200.3</v>
      </c>
      <c r="J59" s="164"/>
    </row>
    <row r="60" spans="1:10" ht="27.75" customHeight="1">
      <c r="A60" s="179"/>
      <c r="B60" s="161"/>
      <c r="C60" s="161"/>
      <c r="D60" s="161" t="s">
        <v>136</v>
      </c>
      <c r="E60" s="182" t="s">
        <v>107</v>
      </c>
      <c r="F60" s="164">
        <f t="shared" si="7"/>
        <v>200</v>
      </c>
      <c r="G60" s="164"/>
      <c r="H60" s="164"/>
      <c r="I60" s="164">
        <v>200</v>
      </c>
      <c r="J60" s="164"/>
    </row>
    <row r="61" spans="1:10" ht="27.75" customHeight="1">
      <c r="A61" s="179"/>
      <c r="B61" s="161" t="s">
        <v>162</v>
      </c>
      <c r="C61" s="161" t="s">
        <v>136</v>
      </c>
      <c r="D61" s="161" t="s">
        <v>146</v>
      </c>
      <c r="E61" s="182" t="s">
        <v>108</v>
      </c>
      <c r="F61" s="164">
        <f t="shared" si="7"/>
        <v>622</v>
      </c>
      <c r="G61" s="164"/>
      <c r="H61" s="164">
        <v>622</v>
      </c>
      <c r="I61" s="164"/>
      <c r="J61" s="164"/>
    </row>
    <row r="62" spans="1:10" ht="27.75" customHeight="1">
      <c r="A62" s="179"/>
      <c r="B62" s="161" t="s">
        <v>163</v>
      </c>
      <c r="C62" s="161"/>
      <c r="D62" s="161"/>
      <c r="E62" s="182" t="s">
        <v>109</v>
      </c>
      <c r="F62" s="164">
        <f t="shared" si="7"/>
        <v>300</v>
      </c>
      <c r="G62" s="164"/>
      <c r="H62" s="164">
        <v>300</v>
      </c>
      <c r="I62" s="164"/>
      <c r="J62" s="164"/>
    </row>
  </sheetData>
  <sheetProtection/>
  <mergeCells count="7">
    <mergeCell ref="A1:J1"/>
    <mergeCell ref="I2:J2"/>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scale="90"/>
</worksheet>
</file>

<file path=xl/worksheets/sheet33.xml><?xml version="1.0" encoding="utf-8"?>
<worksheet xmlns="http://schemas.openxmlformats.org/spreadsheetml/2006/main" xmlns:r="http://schemas.openxmlformats.org/officeDocument/2006/relationships">
  <dimension ref="A1:L62"/>
  <sheetViews>
    <sheetView showGridLines="0" showZeros="0" workbookViewId="0" topLeftCell="A1">
      <selection activeCell="A6" sqref="A6:J62"/>
    </sheetView>
  </sheetViews>
  <sheetFormatPr defaultColWidth="9.16015625" defaultRowHeight="11.25"/>
  <cols>
    <col min="1" max="1" width="28.16015625" style="34" customWidth="1"/>
    <col min="2" max="4" width="7.5" style="34" customWidth="1"/>
    <col min="5" max="5" width="30.16015625" style="34" customWidth="1"/>
    <col min="6" max="6" width="18.16015625" style="34" customWidth="1"/>
    <col min="7" max="10" width="14.83203125" style="34" customWidth="1"/>
    <col min="11" max="16384" width="9.16015625" style="34" customWidth="1"/>
  </cols>
  <sheetData>
    <row r="1" spans="1:10" ht="31.5" customHeight="1">
      <c r="A1" s="154" t="s">
        <v>282</v>
      </c>
      <c r="B1" s="154"/>
      <c r="C1" s="154"/>
      <c r="D1" s="154"/>
      <c r="E1" s="154"/>
      <c r="F1" s="154"/>
      <c r="G1" s="154"/>
      <c r="H1" s="154"/>
      <c r="I1" s="154"/>
      <c r="J1" s="154"/>
    </row>
    <row r="2" spans="9:10" ht="15.75" customHeight="1">
      <c r="I2" s="136" t="s">
        <v>283</v>
      </c>
      <c r="J2" s="136"/>
    </row>
    <row r="3" spans="1:10" ht="18" customHeight="1">
      <c r="A3" s="61" t="s">
        <v>35</v>
      </c>
      <c r="B3" s="155"/>
      <c r="C3" s="155"/>
      <c r="D3" s="155"/>
      <c r="E3" s="155"/>
      <c r="F3" s="155"/>
      <c r="G3" s="155"/>
      <c r="H3" s="155"/>
      <c r="I3" s="157" t="s">
        <v>36</v>
      </c>
      <c r="J3" s="157"/>
    </row>
    <row r="4" spans="1:10" s="120" customFormat="1" ht="21.75" customHeight="1">
      <c r="A4" s="127" t="s">
        <v>114</v>
      </c>
      <c r="B4" s="127" t="s">
        <v>130</v>
      </c>
      <c r="C4" s="127"/>
      <c r="D4" s="127"/>
      <c r="E4" s="126" t="s">
        <v>131</v>
      </c>
      <c r="F4" s="140" t="s">
        <v>281</v>
      </c>
      <c r="G4" s="165"/>
      <c r="H4" s="165"/>
      <c r="I4" s="165"/>
      <c r="J4" s="170"/>
    </row>
    <row r="5" spans="1:10" s="120" customFormat="1" ht="24">
      <c r="A5" s="127"/>
      <c r="B5" s="127" t="s">
        <v>132</v>
      </c>
      <c r="C5" s="127" t="s">
        <v>133</v>
      </c>
      <c r="D5" s="126" t="s">
        <v>134</v>
      </c>
      <c r="E5" s="126"/>
      <c r="F5" s="138" t="s">
        <v>117</v>
      </c>
      <c r="G5" s="107" t="s">
        <v>124</v>
      </c>
      <c r="H5" s="107" t="s">
        <v>125</v>
      </c>
      <c r="I5" s="107" t="s">
        <v>126</v>
      </c>
      <c r="J5" s="107" t="s">
        <v>127</v>
      </c>
    </row>
    <row r="6" spans="1:12" s="120" customFormat="1" ht="27" customHeight="1">
      <c r="A6" s="179"/>
      <c r="B6" s="109"/>
      <c r="C6" s="109"/>
      <c r="D6" s="109"/>
      <c r="E6" s="158" t="s">
        <v>117</v>
      </c>
      <c r="F6" s="180">
        <f>G6+H6+I6+J6</f>
        <v>12249.97</v>
      </c>
      <c r="G6" s="181">
        <f aca="true" t="shared" si="0" ref="G6:I6">G7+G14+G16+G33+G42+G44+G47+G53+G55+G57+G61+G62</f>
        <v>3191.2900000000004</v>
      </c>
      <c r="H6" s="181">
        <f t="shared" si="0"/>
        <v>6455.03</v>
      </c>
      <c r="I6" s="181">
        <f t="shared" si="0"/>
        <v>2103.65</v>
      </c>
      <c r="J6" s="181">
        <f>J7</f>
        <v>500</v>
      </c>
      <c r="K6" s="118"/>
      <c r="L6" s="118"/>
    </row>
    <row r="7" spans="1:10" ht="22.5" customHeight="1">
      <c r="A7" s="179" t="s">
        <v>4</v>
      </c>
      <c r="B7" s="161" t="s">
        <v>135</v>
      </c>
      <c r="C7" s="161"/>
      <c r="D7" s="161"/>
      <c r="E7" s="182" t="s">
        <v>44</v>
      </c>
      <c r="F7" s="180">
        <f>J7+I7+H7+G7</f>
        <v>4958.21</v>
      </c>
      <c r="G7" s="180">
        <f>G8+G13</f>
        <v>1983.9</v>
      </c>
      <c r="H7" s="180">
        <f>H8+H13</f>
        <v>2468.89</v>
      </c>
      <c r="I7" s="180">
        <f>I8+I12</f>
        <v>5.42</v>
      </c>
      <c r="J7" s="180">
        <f>J12</f>
        <v>500</v>
      </c>
    </row>
    <row r="8" spans="1:10" ht="22.5" customHeight="1">
      <c r="A8" s="179"/>
      <c r="B8" s="161" t="s">
        <v>135</v>
      </c>
      <c r="C8" s="161" t="s">
        <v>136</v>
      </c>
      <c r="D8" s="161"/>
      <c r="E8" s="182" t="s">
        <v>46</v>
      </c>
      <c r="F8" s="180">
        <f aca="true" t="shared" si="1" ref="F8:I8">F9+F10+F11+F12</f>
        <v>3880.61</v>
      </c>
      <c r="G8" s="180">
        <f>G9+G12</f>
        <v>1235.72</v>
      </c>
      <c r="H8" s="180">
        <f t="shared" si="1"/>
        <v>2141.7</v>
      </c>
      <c r="I8" s="180">
        <f t="shared" si="1"/>
        <v>3.19</v>
      </c>
      <c r="J8" s="180"/>
    </row>
    <row r="9" spans="1:10" ht="22.5" customHeight="1">
      <c r="A9" s="179"/>
      <c r="B9" s="161" t="s">
        <v>135</v>
      </c>
      <c r="C9" s="161" t="s">
        <v>136</v>
      </c>
      <c r="D9" s="183" t="s">
        <v>137</v>
      </c>
      <c r="E9" s="182" t="s">
        <v>48</v>
      </c>
      <c r="F9" s="180">
        <f aca="true" t="shared" si="2" ref="F9:F11">SUM(G9:J9)</f>
        <v>601.62</v>
      </c>
      <c r="G9" s="180">
        <v>483.28</v>
      </c>
      <c r="H9" s="180">
        <v>117.38</v>
      </c>
      <c r="I9" s="180">
        <v>0.96</v>
      </c>
      <c r="J9" s="180"/>
    </row>
    <row r="10" spans="1:10" ht="22.5" customHeight="1">
      <c r="A10" s="179"/>
      <c r="B10" s="161"/>
      <c r="C10" s="161"/>
      <c r="D10" s="161" t="s">
        <v>138</v>
      </c>
      <c r="E10" s="182" t="s">
        <v>50</v>
      </c>
      <c r="F10" s="180">
        <f t="shared" si="2"/>
        <v>10</v>
      </c>
      <c r="G10" s="180"/>
      <c r="H10" s="180">
        <v>10</v>
      </c>
      <c r="I10" s="180"/>
      <c r="J10" s="180"/>
    </row>
    <row r="11" spans="1:10" ht="22.5" customHeight="1">
      <c r="A11" s="179"/>
      <c r="B11" s="161"/>
      <c r="C11" s="161"/>
      <c r="D11" s="161" t="s">
        <v>139</v>
      </c>
      <c r="E11" s="182" t="s">
        <v>52</v>
      </c>
      <c r="F11" s="180">
        <f t="shared" si="2"/>
        <v>100</v>
      </c>
      <c r="G11" s="180"/>
      <c r="H11" s="180">
        <v>100</v>
      </c>
      <c r="I11" s="180"/>
      <c r="J11" s="180"/>
    </row>
    <row r="12" spans="1:10" ht="22.5" customHeight="1">
      <c r="A12" s="179"/>
      <c r="B12" s="161"/>
      <c r="C12" s="161"/>
      <c r="D12" s="161" t="s">
        <v>140</v>
      </c>
      <c r="E12" s="182" t="s">
        <v>53</v>
      </c>
      <c r="F12" s="180">
        <f>G12+H12+I12+J12</f>
        <v>3168.9900000000002</v>
      </c>
      <c r="G12" s="180">
        <v>752.44</v>
      </c>
      <c r="H12" s="180">
        <v>1914.32</v>
      </c>
      <c r="I12" s="180">
        <v>2.23</v>
      </c>
      <c r="J12" s="180">
        <v>500</v>
      </c>
    </row>
    <row r="13" spans="1:10" ht="22.5" customHeight="1">
      <c r="A13" s="179"/>
      <c r="B13" s="161" t="s">
        <v>135</v>
      </c>
      <c r="C13" s="161" t="s">
        <v>141</v>
      </c>
      <c r="D13" s="161"/>
      <c r="E13" s="182" t="s">
        <v>54</v>
      </c>
      <c r="F13" s="180">
        <f aca="true" t="shared" si="3" ref="F13:F22">SUM(G13:J13)</f>
        <v>1077.03</v>
      </c>
      <c r="G13" s="180">
        <v>748.18</v>
      </c>
      <c r="H13" s="180">
        <v>327.19</v>
      </c>
      <c r="I13" s="180">
        <v>1.66</v>
      </c>
      <c r="J13" s="180"/>
    </row>
    <row r="14" spans="1:10" ht="22.5" customHeight="1">
      <c r="A14" s="179"/>
      <c r="B14" s="161" t="s">
        <v>142</v>
      </c>
      <c r="C14" s="161"/>
      <c r="D14" s="161"/>
      <c r="E14" s="182" t="s">
        <v>59</v>
      </c>
      <c r="F14" s="180">
        <f t="shared" si="3"/>
        <v>495.04999999999995</v>
      </c>
      <c r="G14" s="164">
        <f aca="true" t="shared" si="4" ref="G14:I14">G15</f>
        <v>365.58</v>
      </c>
      <c r="H14" s="164">
        <f t="shared" si="4"/>
        <v>127.97</v>
      </c>
      <c r="I14" s="164">
        <f t="shared" si="4"/>
        <v>1.5</v>
      </c>
      <c r="J14" s="164"/>
    </row>
    <row r="15" spans="1:10" ht="22.5" customHeight="1">
      <c r="A15" s="179"/>
      <c r="B15" s="161"/>
      <c r="C15" s="161" t="s">
        <v>146</v>
      </c>
      <c r="D15" s="161" t="s">
        <v>137</v>
      </c>
      <c r="E15" s="182" t="s">
        <v>166</v>
      </c>
      <c r="F15" s="180">
        <f t="shared" si="3"/>
        <v>495.04999999999995</v>
      </c>
      <c r="G15" s="164">
        <v>365.58</v>
      </c>
      <c r="H15" s="164">
        <v>127.97</v>
      </c>
      <c r="I15" s="164">
        <v>1.5</v>
      </c>
      <c r="J15" s="164"/>
    </row>
    <row r="16" spans="1:10" ht="22.5" customHeight="1">
      <c r="A16" s="179"/>
      <c r="B16" s="161" t="s">
        <v>144</v>
      </c>
      <c r="C16" s="161"/>
      <c r="D16" s="161"/>
      <c r="E16" s="182" t="s">
        <v>61</v>
      </c>
      <c r="F16" s="180">
        <f t="shared" si="3"/>
        <v>1563.9099999999999</v>
      </c>
      <c r="G16" s="164">
        <f aca="true" t="shared" si="5" ref="G16:I16">G17+G20+G23+G24+G25+G26+G27+G30+G32</f>
        <v>81.07</v>
      </c>
      <c r="H16" s="164">
        <f t="shared" si="5"/>
        <v>18.810000000000002</v>
      </c>
      <c r="I16" s="164">
        <f t="shared" si="5"/>
        <v>1464.03</v>
      </c>
      <c r="J16" s="164"/>
    </row>
    <row r="17" spans="1:10" ht="22.5" customHeight="1">
      <c r="A17" s="179"/>
      <c r="B17" s="161"/>
      <c r="C17" s="161" t="s">
        <v>137</v>
      </c>
      <c r="D17" s="161"/>
      <c r="E17" s="182" t="s">
        <v>62</v>
      </c>
      <c r="F17" s="180">
        <f t="shared" si="3"/>
        <v>81.1</v>
      </c>
      <c r="G17" s="164"/>
      <c r="H17" s="164">
        <f>H18+H19</f>
        <v>0</v>
      </c>
      <c r="I17" s="164">
        <f>I18+I19</f>
        <v>81.1</v>
      </c>
      <c r="J17" s="164"/>
    </row>
    <row r="18" spans="1:10" ht="22.5" customHeight="1">
      <c r="A18" s="179"/>
      <c r="B18" s="161"/>
      <c r="C18" s="161"/>
      <c r="D18" s="161" t="s">
        <v>139</v>
      </c>
      <c r="E18" s="182" t="s">
        <v>63</v>
      </c>
      <c r="F18" s="180">
        <f t="shared" si="3"/>
        <v>76.1</v>
      </c>
      <c r="G18" s="164"/>
      <c r="H18" s="164"/>
      <c r="I18" s="164">
        <v>76.1</v>
      </c>
      <c r="J18" s="164"/>
    </row>
    <row r="19" spans="1:10" ht="22.5" customHeight="1">
      <c r="A19" s="179"/>
      <c r="B19" s="161"/>
      <c r="C19" s="161"/>
      <c r="D19" s="161" t="s">
        <v>141</v>
      </c>
      <c r="E19" s="182" t="s">
        <v>64</v>
      </c>
      <c r="F19" s="180">
        <f t="shared" si="3"/>
        <v>5</v>
      </c>
      <c r="G19" s="164"/>
      <c r="H19" s="164"/>
      <c r="I19" s="164">
        <v>5</v>
      </c>
      <c r="J19" s="164"/>
    </row>
    <row r="20" spans="1:10" ht="22.5" customHeight="1">
      <c r="A20" s="179"/>
      <c r="B20" s="161"/>
      <c r="C20" s="161" t="s">
        <v>145</v>
      </c>
      <c r="D20" s="161"/>
      <c r="E20" s="182" t="s">
        <v>65</v>
      </c>
      <c r="F20" s="180">
        <f t="shared" si="3"/>
        <v>525.88</v>
      </c>
      <c r="G20" s="164">
        <f aca="true" t="shared" si="6" ref="G20:I20">G21+G22</f>
        <v>81.07</v>
      </c>
      <c r="H20" s="164">
        <f t="shared" si="6"/>
        <v>8.81</v>
      </c>
      <c r="I20" s="164">
        <f t="shared" si="6"/>
        <v>436</v>
      </c>
      <c r="J20" s="164"/>
    </row>
    <row r="21" spans="1:10" ht="24" customHeight="1">
      <c r="A21" s="179"/>
      <c r="B21" s="161"/>
      <c r="C21" s="161"/>
      <c r="D21" s="161" t="s">
        <v>146</v>
      </c>
      <c r="E21" s="182" t="s">
        <v>66</v>
      </c>
      <c r="F21" s="180">
        <f t="shared" si="3"/>
        <v>456.78</v>
      </c>
      <c r="G21" s="164">
        <v>24.97</v>
      </c>
      <c r="H21" s="164">
        <v>8.81</v>
      </c>
      <c r="I21" s="164">
        <v>423</v>
      </c>
      <c r="J21" s="164"/>
    </row>
    <row r="22" spans="1:10" ht="24" customHeight="1">
      <c r="A22" s="179"/>
      <c r="B22" s="161"/>
      <c r="C22" s="161"/>
      <c r="D22" s="161" t="s">
        <v>137</v>
      </c>
      <c r="E22" s="182" t="s">
        <v>68</v>
      </c>
      <c r="F22" s="180">
        <f t="shared" si="3"/>
        <v>69.1</v>
      </c>
      <c r="G22" s="164">
        <v>56.1</v>
      </c>
      <c r="H22" s="164"/>
      <c r="I22" s="164">
        <v>13</v>
      </c>
      <c r="J22" s="164"/>
    </row>
    <row r="23" spans="1:10" ht="24" customHeight="1">
      <c r="A23" s="179"/>
      <c r="B23" s="161"/>
      <c r="C23" s="161" t="s">
        <v>148</v>
      </c>
      <c r="D23" s="161"/>
      <c r="E23" s="182" t="s">
        <v>69</v>
      </c>
      <c r="F23" s="164">
        <f aca="true" t="shared" si="7" ref="F23:F62">G23+H23+I23</f>
        <v>10</v>
      </c>
      <c r="G23" s="164"/>
      <c r="H23" s="164">
        <v>10</v>
      </c>
      <c r="I23" s="164"/>
      <c r="J23" s="164"/>
    </row>
    <row r="24" spans="1:10" ht="24" customHeight="1">
      <c r="A24" s="179"/>
      <c r="B24" s="161"/>
      <c r="C24" s="161" t="s">
        <v>139</v>
      </c>
      <c r="D24" s="161"/>
      <c r="E24" s="182" t="s">
        <v>70</v>
      </c>
      <c r="F24" s="164">
        <f t="shared" si="7"/>
        <v>52.98</v>
      </c>
      <c r="G24" s="164"/>
      <c r="H24" s="164"/>
      <c r="I24" s="164">
        <v>52.98</v>
      </c>
      <c r="J24" s="164"/>
    </row>
    <row r="25" spans="1:10" ht="24" customHeight="1">
      <c r="A25" s="179"/>
      <c r="B25" s="161"/>
      <c r="C25" s="161" t="s">
        <v>149</v>
      </c>
      <c r="D25" s="161"/>
      <c r="E25" s="182" t="s">
        <v>71</v>
      </c>
      <c r="F25" s="164">
        <f t="shared" si="7"/>
        <v>10</v>
      </c>
      <c r="G25" s="164"/>
      <c r="H25" s="164"/>
      <c r="I25" s="164">
        <v>10</v>
      </c>
      <c r="J25" s="164"/>
    </row>
    <row r="26" spans="1:10" ht="24" customHeight="1">
      <c r="A26" s="179"/>
      <c r="B26" s="161"/>
      <c r="C26" s="161" t="s">
        <v>150</v>
      </c>
      <c r="D26" s="161"/>
      <c r="E26" s="182" t="s">
        <v>72</v>
      </c>
      <c r="F26" s="164">
        <f t="shared" si="7"/>
        <v>18.85</v>
      </c>
      <c r="G26" s="164"/>
      <c r="H26" s="164"/>
      <c r="I26" s="164">
        <v>18.85</v>
      </c>
      <c r="J26" s="164"/>
    </row>
    <row r="27" spans="1:10" ht="24" customHeight="1">
      <c r="A27" s="179"/>
      <c r="B27" s="161"/>
      <c r="C27" s="161" t="s">
        <v>151</v>
      </c>
      <c r="D27" s="161"/>
      <c r="E27" s="182" t="s">
        <v>73</v>
      </c>
      <c r="F27" s="164">
        <f t="shared" si="7"/>
        <v>113.5</v>
      </c>
      <c r="G27" s="164"/>
      <c r="H27" s="164"/>
      <c r="I27" s="164">
        <f>I28+I29</f>
        <v>113.5</v>
      </c>
      <c r="J27" s="164"/>
    </row>
    <row r="28" spans="1:10" ht="24" customHeight="1">
      <c r="A28" s="179"/>
      <c r="B28" s="161"/>
      <c r="C28" s="161"/>
      <c r="D28" s="161" t="s">
        <v>146</v>
      </c>
      <c r="E28" s="182" t="s">
        <v>74</v>
      </c>
      <c r="F28" s="164">
        <f t="shared" si="7"/>
        <v>21</v>
      </c>
      <c r="G28" s="164"/>
      <c r="H28" s="164"/>
      <c r="I28" s="164">
        <v>21</v>
      </c>
      <c r="J28" s="164"/>
    </row>
    <row r="29" spans="1:10" ht="24" customHeight="1">
      <c r="A29" s="179"/>
      <c r="B29" s="161"/>
      <c r="C29" s="161"/>
      <c r="D29" s="161" t="s">
        <v>137</v>
      </c>
      <c r="E29" s="182" t="s">
        <v>75</v>
      </c>
      <c r="F29" s="164">
        <f t="shared" si="7"/>
        <v>92.5</v>
      </c>
      <c r="G29" s="164"/>
      <c r="H29" s="164"/>
      <c r="I29" s="164">
        <v>92.5</v>
      </c>
      <c r="J29" s="164"/>
    </row>
    <row r="30" spans="1:10" ht="24" customHeight="1">
      <c r="A30" s="179"/>
      <c r="B30" s="161"/>
      <c r="C30" s="161" t="s">
        <v>145</v>
      </c>
      <c r="D30" s="161"/>
      <c r="E30" s="182" t="s">
        <v>76</v>
      </c>
      <c r="F30" s="164">
        <f t="shared" si="7"/>
        <v>729</v>
      </c>
      <c r="G30" s="164"/>
      <c r="H30" s="164"/>
      <c r="I30" s="164">
        <f>I31</f>
        <v>729</v>
      </c>
      <c r="J30" s="164"/>
    </row>
    <row r="31" spans="1:10" ht="24" customHeight="1">
      <c r="A31" s="179"/>
      <c r="B31" s="161"/>
      <c r="C31" s="161"/>
      <c r="D31" s="161" t="s">
        <v>137</v>
      </c>
      <c r="E31" s="182" t="s">
        <v>77</v>
      </c>
      <c r="F31" s="164">
        <f t="shared" si="7"/>
        <v>729</v>
      </c>
      <c r="G31" s="164"/>
      <c r="H31" s="164"/>
      <c r="I31" s="164">
        <v>729</v>
      </c>
      <c r="J31" s="164"/>
    </row>
    <row r="32" spans="1:10" ht="24" customHeight="1">
      <c r="A32" s="179"/>
      <c r="B32" s="161"/>
      <c r="C32" s="161" t="s">
        <v>152</v>
      </c>
      <c r="D32" s="161"/>
      <c r="E32" s="182" t="s">
        <v>78</v>
      </c>
      <c r="F32" s="164">
        <f t="shared" si="7"/>
        <v>22.6</v>
      </c>
      <c r="G32" s="164"/>
      <c r="H32" s="164"/>
      <c r="I32" s="164">
        <v>22.6</v>
      </c>
      <c r="J32" s="164"/>
    </row>
    <row r="33" spans="1:10" ht="24" customHeight="1">
      <c r="A33" s="179"/>
      <c r="B33" s="161" t="s">
        <v>153</v>
      </c>
      <c r="C33" s="161"/>
      <c r="D33" s="161"/>
      <c r="E33" s="182" t="s">
        <v>79</v>
      </c>
      <c r="F33" s="164">
        <f t="shared" si="7"/>
        <v>120.03000000000002</v>
      </c>
      <c r="G33" s="164">
        <f aca="true" t="shared" si="8" ref="G33:I33">G34+G38+G40</f>
        <v>6</v>
      </c>
      <c r="H33" s="164">
        <f t="shared" si="8"/>
        <v>0.14</v>
      </c>
      <c r="I33" s="164">
        <f t="shared" si="8"/>
        <v>113.89000000000001</v>
      </c>
      <c r="J33" s="164"/>
    </row>
    <row r="34" spans="1:10" ht="24" customHeight="1">
      <c r="A34" s="179"/>
      <c r="B34" s="161"/>
      <c r="C34" s="161" t="s">
        <v>154</v>
      </c>
      <c r="D34" s="161"/>
      <c r="E34" s="182" t="s">
        <v>80</v>
      </c>
      <c r="F34" s="164">
        <f t="shared" si="7"/>
        <v>25.430000000000003</v>
      </c>
      <c r="G34" s="164">
        <f aca="true" t="shared" si="9" ref="G34:I34">SUM(G35:G37)</f>
        <v>6</v>
      </c>
      <c r="H34" s="164">
        <f t="shared" si="9"/>
        <v>0.14</v>
      </c>
      <c r="I34" s="164">
        <f t="shared" si="9"/>
        <v>19.290000000000003</v>
      </c>
      <c r="J34" s="164"/>
    </row>
    <row r="35" spans="1:10" ht="24" customHeight="1">
      <c r="A35" s="179"/>
      <c r="B35" s="161"/>
      <c r="C35" s="161"/>
      <c r="D35" s="161" t="s">
        <v>137</v>
      </c>
      <c r="E35" s="182" t="s">
        <v>81</v>
      </c>
      <c r="F35" s="164">
        <f t="shared" si="7"/>
        <v>6.33</v>
      </c>
      <c r="G35" s="164">
        <v>6</v>
      </c>
      <c r="H35" s="164">
        <v>0.14</v>
      </c>
      <c r="I35" s="164">
        <v>0.19</v>
      </c>
      <c r="J35" s="164"/>
    </row>
    <row r="36" spans="1:10" ht="24" customHeight="1">
      <c r="A36" s="179"/>
      <c r="B36" s="161"/>
      <c r="C36" s="161"/>
      <c r="D36" s="161" t="s">
        <v>139</v>
      </c>
      <c r="E36" s="182" t="s">
        <v>82</v>
      </c>
      <c r="F36" s="164">
        <f t="shared" si="7"/>
        <v>19.1</v>
      </c>
      <c r="G36" s="164"/>
      <c r="H36" s="164"/>
      <c r="I36" s="164">
        <v>19.1</v>
      </c>
      <c r="J36" s="164"/>
    </row>
    <row r="37" spans="1:10" ht="24" customHeight="1">
      <c r="A37" s="179"/>
      <c r="B37" s="161"/>
      <c r="C37" s="161"/>
      <c r="D37" s="161" t="s">
        <v>149</v>
      </c>
      <c r="E37" s="182" t="s">
        <v>83</v>
      </c>
      <c r="F37" s="164">
        <f t="shared" si="7"/>
        <v>0</v>
      </c>
      <c r="G37" s="164"/>
      <c r="H37" s="164"/>
      <c r="I37" s="164"/>
      <c r="J37" s="164"/>
    </row>
    <row r="38" spans="1:10" ht="24" customHeight="1">
      <c r="A38" s="179"/>
      <c r="B38" s="161"/>
      <c r="C38" s="161" t="s">
        <v>138</v>
      </c>
      <c r="D38" s="161"/>
      <c r="E38" s="182" t="s">
        <v>84</v>
      </c>
      <c r="F38" s="164">
        <f t="shared" si="7"/>
        <v>78</v>
      </c>
      <c r="G38" s="164"/>
      <c r="H38" s="164"/>
      <c r="I38" s="164">
        <f aca="true" t="shared" si="10" ref="I38:I42">I39</f>
        <v>78</v>
      </c>
      <c r="J38" s="164"/>
    </row>
    <row r="39" spans="1:10" ht="24" customHeight="1">
      <c r="A39" s="179"/>
      <c r="B39" s="161"/>
      <c r="C39" s="161"/>
      <c r="D39" s="161" t="s">
        <v>155</v>
      </c>
      <c r="E39" s="182" t="s">
        <v>85</v>
      </c>
      <c r="F39" s="164">
        <f t="shared" si="7"/>
        <v>78</v>
      </c>
      <c r="G39" s="164"/>
      <c r="H39" s="164"/>
      <c r="I39" s="164">
        <v>78</v>
      </c>
      <c r="J39" s="164"/>
    </row>
    <row r="40" spans="1:10" ht="24" customHeight="1">
      <c r="A40" s="179"/>
      <c r="B40" s="161"/>
      <c r="C40" s="161" t="s">
        <v>148</v>
      </c>
      <c r="D40" s="161"/>
      <c r="E40" s="182" t="s">
        <v>86</v>
      </c>
      <c r="F40" s="164">
        <f t="shared" si="7"/>
        <v>16.6</v>
      </c>
      <c r="G40" s="164"/>
      <c r="H40" s="164"/>
      <c r="I40" s="164">
        <f t="shared" si="10"/>
        <v>16.6</v>
      </c>
      <c r="J40" s="164"/>
    </row>
    <row r="41" spans="1:10" ht="24" customHeight="1">
      <c r="A41" s="179"/>
      <c r="B41" s="161"/>
      <c r="C41" s="161"/>
      <c r="D41" s="161" t="s">
        <v>141</v>
      </c>
      <c r="E41" s="182" t="s">
        <v>87</v>
      </c>
      <c r="F41" s="164">
        <f t="shared" si="7"/>
        <v>16.6</v>
      </c>
      <c r="G41" s="164"/>
      <c r="H41" s="164"/>
      <c r="I41" s="164">
        <v>16.6</v>
      </c>
      <c r="J41" s="164"/>
    </row>
    <row r="42" spans="1:10" ht="24" customHeight="1">
      <c r="A42" s="179"/>
      <c r="B42" s="161" t="s">
        <v>156</v>
      </c>
      <c r="C42" s="161"/>
      <c r="D42" s="161"/>
      <c r="E42" s="182" t="s">
        <v>88</v>
      </c>
      <c r="F42" s="164">
        <f t="shared" si="7"/>
        <v>10</v>
      </c>
      <c r="G42" s="164"/>
      <c r="H42" s="164"/>
      <c r="I42" s="164">
        <f t="shared" si="10"/>
        <v>10</v>
      </c>
      <c r="J42" s="164"/>
    </row>
    <row r="43" spans="1:10" ht="24" customHeight="1">
      <c r="A43" s="179"/>
      <c r="B43" s="161"/>
      <c r="C43" s="161" t="s">
        <v>146</v>
      </c>
      <c r="D43" s="161"/>
      <c r="E43" s="182" t="s">
        <v>89</v>
      </c>
      <c r="F43" s="164">
        <f t="shared" si="7"/>
        <v>10</v>
      </c>
      <c r="G43" s="164"/>
      <c r="H43" s="164"/>
      <c r="I43" s="164">
        <v>10</v>
      </c>
      <c r="J43" s="164"/>
    </row>
    <row r="44" spans="1:10" ht="24" customHeight="1">
      <c r="A44" s="179"/>
      <c r="B44" s="161" t="s">
        <v>157</v>
      </c>
      <c r="C44" s="161"/>
      <c r="D44" s="161"/>
      <c r="E44" s="182" t="s">
        <v>90</v>
      </c>
      <c r="F44" s="164">
        <f t="shared" si="7"/>
        <v>2619.9500000000003</v>
      </c>
      <c r="G44" s="164">
        <f aca="true" t="shared" si="11" ref="G44:I44">G45+G46</f>
        <v>271.16999999999996</v>
      </c>
      <c r="H44" s="164">
        <f t="shared" si="11"/>
        <v>2347.63</v>
      </c>
      <c r="I44" s="164">
        <f t="shared" si="11"/>
        <v>1.15</v>
      </c>
      <c r="J44" s="164"/>
    </row>
    <row r="45" spans="1:10" ht="24" customHeight="1">
      <c r="A45" s="179"/>
      <c r="B45" s="161"/>
      <c r="C45" s="161" t="s">
        <v>137</v>
      </c>
      <c r="D45" s="161" t="s">
        <v>146</v>
      </c>
      <c r="E45" s="182" t="s">
        <v>92</v>
      </c>
      <c r="F45" s="164">
        <f t="shared" si="7"/>
        <v>2017.29</v>
      </c>
      <c r="G45" s="164">
        <v>54.97</v>
      </c>
      <c r="H45" s="164">
        <f>12.2+1950</f>
        <v>1962.2</v>
      </c>
      <c r="I45" s="164">
        <v>0.12</v>
      </c>
      <c r="J45" s="164"/>
    </row>
    <row r="46" spans="1:10" ht="24" customHeight="1">
      <c r="A46" s="179"/>
      <c r="B46" s="161"/>
      <c r="C46" s="161" t="s">
        <v>136</v>
      </c>
      <c r="D46" s="161"/>
      <c r="E46" s="182" t="s">
        <v>93</v>
      </c>
      <c r="F46" s="164">
        <f t="shared" si="7"/>
        <v>602.66</v>
      </c>
      <c r="G46" s="164">
        <v>216.2</v>
      </c>
      <c r="H46" s="164">
        <v>385.43</v>
      </c>
      <c r="I46" s="164">
        <v>1.03</v>
      </c>
      <c r="J46" s="164"/>
    </row>
    <row r="47" spans="1:10" ht="24" customHeight="1">
      <c r="A47" s="179"/>
      <c r="B47" s="161" t="s">
        <v>158</v>
      </c>
      <c r="C47" s="161"/>
      <c r="D47" s="161"/>
      <c r="E47" s="182" t="s">
        <v>94</v>
      </c>
      <c r="F47" s="164">
        <f t="shared" si="7"/>
        <v>1120.52</v>
      </c>
      <c r="G47" s="164">
        <f>G48</f>
        <v>483.57</v>
      </c>
      <c r="H47" s="164">
        <f>H48</f>
        <v>529.59</v>
      </c>
      <c r="I47" s="164">
        <f>I48+I51</f>
        <v>107.36</v>
      </c>
      <c r="J47" s="164"/>
    </row>
    <row r="48" spans="1:10" ht="24" customHeight="1">
      <c r="A48" s="179"/>
      <c r="B48" s="161"/>
      <c r="C48" s="161" t="s">
        <v>137</v>
      </c>
      <c r="D48" s="161"/>
      <c r="E48" s="182" t="s">
        <v>95</v>
      </c>
      <c r="F48" s="164">
        <f t="shared" si="7"/>
        <v>1014.5200000000001</v>
      </c>
      <c r="G48" s="164">
        <f aca="true" t="shared" si="12" ref="G48:I48">G49+G50</f>
        <v>483.57</v>
      </c>
      <c r="H48" s="164">
        <f t="shared" si="12"/>
        <v>529.59</v>
      </c>
      <c r="I48" s="164">
        <f t="shared" si="12"/>
        <v>1.36</v>
      </c>
      <c r="J48" s="164"/>
    </row>
    <row r="49" spans="1:10" ht="24" customHeight="1">
      <c r="A49" s="179"/>
      <c r="B49" s="161"/>
      <c r="C49" s="161"/>
      <c r="D49" s="161" t="s">
        <v>154</v>
      </c>
      <c r="E49" s="162" t="s">
        <v>96</v>
      </c>
      <c r="F49" s="164">
        <f t="shared" si="7"/>
        <v>667.3100000000001</v>
      </c>
      <c r="G49" s="164">
        <v>421.77</v>
      </c>
      <c r="H49" s="164">
        <v>244.18</v>
      </c>
      <c r="I49" s="164">
        <v>1.36</v>
      </c>
      <c r="J49" s="164"/>
    </row>
    <row r="50" spans="1:10" ht="24" customHeight="1">
      <c r="A50" s="179"/>
      <c r="B50" s="161"/>
      <c r="C50" s="161"/>
      <c r="D50" s="161" t="s">
        <v>141</v>
      </c>
      <c r="E50" s="182" t="s">
        <v>97</v>
      </c>
      <c r="F50" s="164">
        <f t="shared" si="7"/>
        <v>347.21000000000004</v>
      </c>
      <c r="G50" s="164">
        <v>61.8</v>
      </c>
      <c r="H50" s="164">
        <v>285.41</v>
      </c>
      <c r="I50" s="164"/>
      <c r="J50" s="164"/>
    </row>
    <row r="51" spans="1:10" ht="24" customHeight="1">
      <c r="A51" s="179"/>
      <c r="B51" s="161"/>
      <c r="C51" s="161" t="s">
        <v>148</v>
      </c>
      <c r="D51" s="161"/>
      <c r="E51" s="182" t="s">
        <v>98</v>
      </c>
      <c r="F51" s="164">
        <f t="shared" si="7"/>
        <v>106</v>
      </c>
      <c r="G51" s="164">
        <f aca="true" t="shared" si="13" ref="G51:I51">G52</f>
        <v>0</v>
      </c>
      <c r="H51" s="164">
        <f t="shared" si="13"/>
        <v>0</v>
      </c>
      <c r="I51" s="164">
        <f t="shared" si="13"/>
        <v>106</v>
      </c>
      <c r="J51" s="164"/>
    </row>
    <row r="52" spans="1:10" ht="24" customHeight="1">
      <c r="A52" s="179"/>
      <c r="B52" s="161"/>
      <c r="C52" s="161"/>
      <c r="D52" s="161" t="s">
        <v>155</v>
      </c>
      <c r="E52" s="182" t="s">
        <v>99</v>
      </c>
      <c r="F52" s="164">
        <f t="shared" si="7"/>
        <v>106</v>
      </c>
      <c r="G52" s="164"/>
      <c r="H52" s="164"/>
      <c r="I52" s="164">
        <v>106</v>
      </c>
      <c r="J52" s="164"/>
    </row>
    <row r="53" spans="1:10" ht="24" customHeight="1">
      <c r="A53" s="179"/>
      <c r="B53" s="161" t="s">
        <v>159</v>
      </c>
      <c r="C53" s="161"/>
      <c r="D53" s="161"/>
      <c r="E53" s="182" t="s">
        <v>100</v>
      </c>
      <c r="F53" s="164">
        <f t="shared" si="7"/>
        <v>30</v>
      </c>
      <c r="G53" s="164"/>
      <c r="H53" s="164">
        <f>H54</f>
        <v>30</v>
      </c>
      <c r="I53" s="164"/>
      <c r="J53" s="164"/>
    </row>
    <row r="54" spans="1:10" ht="24" customHeight="1">
      <c r="A54" s="179"/>
      <c r="B54" s="161"/>
      <c r="C54" s="161" t="s">
        <v>155</v>
      </c>
      <c r="D54" s="161" t="s">
        <v>141</v>
      </c>
      <c r="E54" s="182" t="s">
        <v>101</v>
      </c>
      <c r="F54" s="164">
        <f t="shared" si="7"/>
        <v>30</v>
      </c>
      <c r="G54" s="164"/>
      <c r="H54" s="164">
        <v>30</v>
      </c>
      <c r="I54" s="164"/>
      <c r="J54" s="164"/>
    </row>
    <row r="55" spans="1:10" ht="24" customHeight="1">
      <c r="A55" s="179"/>
      <c r="B55" s="161" t="s">
        <v>160</v>
      </c>
      <c r="C55" s="161"/>
      <c r="D55" s="161"/>
      <c r="E55" s="182" t="s">
        <v>102</v>
      </c>
      <c r="F55" s="164">
        <f t="shared" si="7"/>
        <v>10</v>
      </c>
      <c r="G55" s="164"/>
      <c r="H55" s="164">
        <f>H56</f>
        <v>10</v>
      </c>
      <c r="I55" s="164"/>
      <c r="J55" s="164"/>
    </row>
    <row r="56" spans="1:10" ht="24" customHeight="1">
      <c r="A56" s="179"/>
      <c r="B56" s="161"/>
      <c r="C56" s="161" t="s">
        <v>146</v>
      </c>
      <c r="D56" s="161" t="s">
        <v>137</v>
      </c>
      <c r="E56" s="182" t="s">
        <v>103</v>
      </c>
      <c r="F56" s="164">
        <f t="shared" si="7"/>
        <v>10</v>
      </c>
      <c r="G56" s="164"/>
      <c r="H56" s="164">
        <v>10</v>
      </c>
      <c r="I56" s="164"/>
      <c r="J56" s="164"/>
    </row>
    <row r="57" spans="1:10" ht="24" customHeight="1">
      <c r="A57" s="179"/>
      <c r="B57" s="161" t="s">
        <v>161</v>
      </c>
      <c r="C57" s="161"/>
      <c r="D57" s="161"/>
      <c r="E57" s="182" t="s">
        <v>104</v>
      </c>
      <c r="F57" s="164">
        <f t="shared" si="7"/>
        <v>400.3</v>
      </c>
      <c r="G57" s="164"/>
      <c r="H57" s="164"/>
      <c r="I57" s="164">
        <f>I58</f>
        <v>400.3</v>
      </c>
      <c r="J57" s="164"/>
    </row>
    <row r="58" spans="1:10" ht="24" customHeight="1">
      <c r="A58" s="179"/>
      <c r="B58" s="161"/>
      <c r="C58" s="161" t="s">
        <v>137</v>
      </c>
      <c r="D58" s="161"/>
      <c r="E58" s="182" t="s">
        <v>105</v>
      </c>
      <c r="F58" s="164">
        <f t="shared" si="7"/>
        <v>400.3</v>
      </c>
      <c r="G58" s="164">
        <f aca="true" t="shared" si="14" ref="G58:I58">G59+G60</f>
        <v>0</v>
      </c>
      <c r="H58" s="164">
        <f t="shared" si="14"/>
        <v>0</v>
      </c>
      <c r="I58" s="164">
        <f t="shared" si="14"/>
        <v>400.3</v>
      </c>
      <c r="J58" s="164"/>
    </row>
    <row r="59" spans="1:10" ht="24" customHeight="1">
      <c r="A59" s="179"/>
      <c r="B59" s="161"/>
      <c r="C59" s="161"/>
      <c r="D59" s="161" t="s">
        <v>146</v>
      </c>
      <c r="E59" s="182" t="s">
        <v>106</v>
      </c>
      <c r="F59" s="164">
        <f t="shared" si="7"/>
        <v>200.3</v>
      </c>
      <c r="G59" s="164"/>
      <c r="H59" s="164"/>
      <c r="I59" s="164">
        <v>200.3</v>
      </c>
      <c r="J59" s="164"/>
    </row>
    <row r="60" spans="1:10" ht="24" customHeight="1">
      <c r="A60" s="179"/>
      <c r="B60" s="161"/>
      <c r="C60" s="161"/>
      <c r="D60" s="161" t="s">
        <v>136</v>
      </c>
      <c r="E60" s="182" t="s">
        <v>107</v>
      </c>
      <c r="F60" s="164">
        <f t="shared" si="7"/>
        <v>200</v>
      </c>
      <c r="G60" s="164"/>
      <c r="H60" s="164"/>
      <c r="I60" s="164">
        <v>200</v>
      </c>
      <c r="J60" s="164"/>
    </row>
    <row r="61" spans="1:10" ht="24" customHeight="1">
      <c r="A61" s="179"/>
      <c r="B61" s="161" t="s">
        <v>162</v>
      </c>
      <c r="C61" s="161" t="s">
        <v>136</v>
      </c>
      <c r="D61" s="161" t="s">
        <v>146</v>
      </c>
      <c r="E61" s="182" t="s">
        <v>108</v>
      </c>
      <c r="F61" s="164">
        <f t="shared" si="7"/>
        <v>622</v>
      </c>
      <c r="G61" s="164"/>
      <c r="H61" s="164">
        <v>622</v>
      </c>
      <c r="I61" s="164"/>
      <c r="J61" s="164"/>
    </row>
    <row r="62" spans="1:10" ht="24" customHeight="1">
      <c r="A62" s="179"/>
      <c r="B62" s="161" t="s">
        <v>163</v>
      </c>
      <c r="C62" s="161"/>
      <c r="D62" s="161"/>
      <c r="E62" s="182" t="s">
        <v>109</v>
      </c>
      <c r="F62" s="164">
        <f t="shared" si="7"/>
        <v>300</v>
      </c>
      <c r="G62" s="164"/>
      <c r="H62" s="164">
        <v>300</v>
      </c>
      <c r="I62" s="164"/>
      <c r="J62" s="164"/>
    </row>
  </sheetData>
  <sheetProtection/>
  <mergeCells count="7">
    <mergeCell ref="A1:J1"/>
    <mergeCell ref="I2:J2"/>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scale="95"/>
</worksheet>
</file>

<file path=xl/worksheets/sheet34.xml><?xml version="1.0" encoding="utf-8"?>
<worksheet xmlns="http://schemas.openxmlformats.org/spreadsheetml/2006/main" xmlns:r="http://schemas.openxmlformats.org/officeDocument/2006/relationships">
  <dimension ref="A1:M62"/>
  <sheetViews>
    <sheetView showGridLines="0" showZeros="0" workbookViewId="0" topLeftCell="A1">
      <selection activeCell="F10" sqref="F10"/>
    </sheetView>
  </sheetViews>
  <sheetFormatPr defaultColWidth="9.16015625" defaultRowHeight="12.75" customHeight="1"/>
  <cols>
    <col min="1" max="1" width="26.5" style="0" customWidth="1"/>
    <col min="2" max="4" width="6.83203125" style="0" customWidth="1"/>
    <col min="5" max="5" width="42.66015625" style="0" customWidth="1"/>
    <col min="6" max="6" width="24.66015625" style="0" customWidth="1"/>
    <col min="7" max="10" width="18.83203125" style="0" customWidth="1"/>
  </cols>
  <sheetData>
    <row r="1" spans="1:10" s="174" customFormat="1" ht="40.5" customHeight="1">
      <c r="A1" s="105" t="s">
        <v>284</v>
      </c>
      <c r="B1" s="175"/>
      <c r="C1" s="175"/>
      <c r="D1" s="175"/>
      <c r="E1" s="175"/>
      <c r="F1" s="175"/>
      <c r="G1" s="175"/>
      <c r="H1" s="175"/>
      <c r="I1" s="175"/>
      <c r="J1" s="175"/>
    </row>
    <row r="2" spans="1:10" s="34" customFormat="1" ht="17.25" customHeight="1">
      <c r="A2" s="176"/>
      <c r="B2" s="177"/>
      <c r="C2" s="177"/>
      <c r="D2" s="177"/>
      <c r="E2" s="177"/>
      <c r="F2" s="177"/>
      <c r="G2" s="177"/>
      <c r="H2" s="177"/>
      <c r="I2" s="176"/>
      <c r="J2" s="178" t="s">
        <v>285</v>
      </c>
    </row>
    <row r="3" spans="1:13" ht="18.75" customHeight="1">
      <c r="A3" s="61" t="s">
        <v>35</v>
      </c>
      <c r="B3" s="61"/>
      <c r="C3" s="61"/>
      <c r="D3" s="155"/>
      <c r="E3" s="155"/>
      <c r="F3" s="155"/>
      <c r="G3" s="155"/>
      <c r="H3" s="155"/>
      <c r="I3" s="157" t="s">
        <v>36</v>
      </c>
      <c r="J3" s="157"/>
      <c r="K3" s="34"/>
      <c r="L3" s="34"/>
      <c r="M3" s="34"/>
    </row>
    <row r="4" spans="1:13" s="21" customFormat="1" ht="27" customHeight="1">
      <c r="A4" s="127" t="s">
        <v>114</v>
      </c>
      <c r="B4" s="127" t="s">
        <v>130</v>
      </c>
      <c r="C4" s="127"/>
      <c r="D4" s="127"/>
      <c r="E4" s="127" t="s">
        <v>131</v>
      </c>
      <c r="F4" s="140" t="s">
        <v>281</v>
      </c>
      <c r="G4" s="165"/>
      <c r="H4" s="165"/>
      <c r="I4" s="165"/>
      <c r="J4" s="170"/>
      <c r="K4" s="120"/>
      <c r="L4" s="120"/>
      <c r="M4" s="120"/>
    </row>
    <row r="5" spans="1:13" s="21" customFormat="1" ht="27" customHeight="1">
      <c r="A5" s="127"/>
      <c r="B5" s="126" t="s">
        <v>132</v>
      </c>
      <c r="C5" s="127" t="s">
        <v>133</v>
      </c>
      <c r="D5" s="127" t="s">
        <v>134</v>
      </c>
      <c r="E5" s="127"/>
      <c r="F5" s="126" t="s">
        <v>117</v>
      </c>
      <c r="G5" s="65" t="s">
        <v>124</v>
      </c>
      <c r="H5" s="65" t="s">
        <v>125</v>
      </c>
      <c r="I5" s="65" t="s">
        <v>126</v>
      </c>
      <c r="J5" s="65" t="s">
        <v>127</v>
      </c>
      <c r="K5" s="120"/>
      <c r="L5" s="120"/>
      <c r="M5" s="120"/>
    </row>
    <row r="6" spans="1:13" s="21" customFormat="1" ht="24" customHeight="1">
      <c r="A6" s="179"/>
      <c r="B6" s="109"/>
      <c r="C6" s="109"/>
      <c r="D6" s="109"/>
      <c r="E6" s="158" t="s">
        <v>117</v>
      </c>
      <c r="F6" s="180">
        <f>G6+H6+I6+J6</f>
        <v>12249.97</v>
      </c>
      <c r="G6" s="181">
        <f aca="true" t="shared" si="0" ref="G6:I6">G7+G14+G16+G33+G42+G44+G47+G53+G55+G57+G61+G62</f>
        <v>3191.2900000000004</v>
      </c>
      <c r="H6" s="181">
        <f t="shared" si="0"/>
        <v>6455.03</v>
      </c>
      <c r="I6" s="181">
        <f t="shared" si="0"/>
        <v>2103.65</v>
      </c>
      <c r="J6" s="181">
        <f>J7</f>
        <v>500</v>
      </c>
      <c r="K6" s="118"/>
      <c r="L6" s="118"/>
      <c r="M6" s="118"/>
    </row>
    <row r="7" spans="1:13" ht="24" customHeight="1">
      <c r="A7" s="179" t="s">
        <v>4</v>
      </c>
      <c r="B7" s="161" t="s">
        <v>135</v>
      </c>
      <c r="C7" s="161"/>
      <c r="D7" s="161"/>
      <c r="E7" s="182" t="s">
        <v>44</v>
      </c>
      <c r="F7" s="180">
        <f>J7+I7+H7+G7</f>
        <v>4958.21</v>
      </c>
      <c r="G7" s="180">
        <f>G8+G13</f>
        <v>1983.9</v>
      </c>
      <c r="H7" s="180">
        <f>H8+H13</f>
        <v>2468.89</v>
      </c>
      <c r="I7" s="180">
        <f>I8+I12</f>
        <v>5.42</v>
      </c>
      <c r="J7" s="180">
        <f>J12</f>
        <v>500</v>
      </c>
      <c r="K7" s="34"/>
      <c r="L7" s="34"/>
      <c r="M7" s="34"/>
    </row>
    <row r="8" spans="1:13" ht="24" customHeight="1">
      <c r="A8" s="179"/>
      <c r="B8" s="161" t="s">
        <v>135</v>
      </c>
      <c r="C8" s="161" t="s">
        <v>136</v>
      </c>
      <c r="D8" s="161"/>
      <c r="E8" s="182" t="s">
        <v>46</v>
      </c>
      <c r="F8" s="180">
        <f aca="true" t="shared" si="1" ref="F8:I8">F9+F10+F11+F12</f>
        <v>3880.61</v>
      </c>
      <c r="G8" s="180">
        <f>G9+G12</f>
        <v>1235.72</v>
      </c>
      <c r="H8" s="180">
        <f t="shared" si="1"/>
        <v>2141.7</v>
      </c>
      <c r="I8" s="180">
        <f t="shared" si="1"/>
        <v>3.19</v>
      </c>
      <c r="J8" s="180"/>
      <c r="K8" s="34"/>
      <c r="L8" s="34"/>
      <c r="M8" s="34"/>
    </row>
    <row r="9" spans="1:13" ht="24" customHeight="1">
      <c r="A9" s="179"/>
      <c r="B9" s="161" t="s">
        <v>135</v>
      </c>
      <c r="C9" s="161" t="s">
        <v>136</v>
      </c>
      <c r="D9" s="183" t="s">
        <v>137</v>
      </c>
      <c r="E9" s="182" t="s">
        <v>48</v>
      </c>
      <c r="F9" s="180">
        <f aca="true" t="shared" si="2" ref="F9:F11">SUM(G9:J9)</f>
        <v>601.62</v>
      </c>
      <c r="G9" s="180">
        <v>483.28</v>
      </c>
      <c r="H9" s="180">
        <v>117.38</v>
      </c>
      <c r="I9" s="180">
        <v>0.96</v>
      </c>
      <c r="J9" s="180"/>
      <c r="K9" s="34"/>
      <c r="L9" s="34"/>
      <c r="M9" s="34"/>
    </row>
    <row r="10" spans="1:13" ht="24" customHeight="1">
      <c r="A10" s="179"/>
      <c r="B10" s="161"/>
      <c r="C10" s="161"/>
      <c r="D10" s="161" t="s">
        <v>138</v>
      </c>
      <c r="E10" s="182" t="s">
        <v>50</v>
      </c>
      <c r="F10" s="180">
        <f t="shared" si="2"/>
        <v>10</v>
      </c>
      <c r="G10" s="180"/>
      <c r="H10" s="180">
        <v>10</v>
      </c>
      <c r="I10" s="180"/>
      <c r="J10" s="180"/>
      <c r="K10" s="34"/>
      <c r="L10" s="34"/>
      <c r="M10" s="34"/>
    </row>
    <row r="11" spans="1:13" ht="24" customHeight="1">
      <c r="A11" s="179"/>
      <c r="B11" s="161"/>
      <c r="C11" s="161"/>
      <c r="D11" s="161" t="s">
        <v>139</v>
      </c>
      <c r="E11" s="182" t="s">
        <v>52</v>
      </c>
      <c r="F11" s="180">
        <f t="shared" si="2"/>
        <v>100</v>
      </c>
      <c r="G11" s="180"/>
      <c r="H11" s="180">
        <v>100</v>
      </c>
      <c r="I11" s="180"/>
      <c r="J11" s="180"/>
      <c r="K11" s="34"/>
      <c r="L11" s="34"/>
      <c r="M11" s="34"/>
    </row>
    <row r="12" spans="1:13" ht="24" customHeight="1">
      <c r="A12" s="179"/>
      <c r="B12" s="161"/>
      <c r="C12" s="161"/>
      <c r="D12" s="161" t="s">
        <v>140</v>
      </c>
      <c r="E12" s="182" t="s">
        <v>53</v>
      </c>
      <c r="F12" s="180">
        <f>G12+H12+I12+J12</f>
        <v>3168.9900000000002</v>
      </c>
      <c r="G12" s="180">
        <v>752.44</v>
      </c>
      <c r="H12" s="180">
        <v>1914.32</v>
      </c>
      <c r="I12" s="180">
        <v>2.23</v>
      </c>
      <c r="J12" s="180">
        <v>500</v>
      </c>
      <c r="K12" s="34"/>
      <c r="L12" s="34"/>
      <c r="M12" s="34"/>
    </row>
    <row r="13" spans="1:13" ht="24" customHeight="1">
      <c r="A13" s="179"/>
      <c r="B13" s="161" t="s">
        <v>135</v>
      </c>
      <c r="C13" s="161" t="s">
        <v>141</v>
      </c>
      <c r="D13" s="161"/>
      <c r="E13" s="182" t="s">
        <v>54</v>
      </c>
      <c r="F13" s="180">
        <f aca="true" t="shared" si="3" ref="F13:F22">SUM(G13:J13)</f>
        <v>1077.03</v>
      </c>
      <c r="G13" s="180">
        <v>748.18</v>
      </c>
      <c r="H13" s="180">
        <v>327.19</v>
      </c>
      <c r="I13" s="180">
        <v>1.66</v>
      </c>
      <c r="J13" s="180"/>
      <c r="K13" s="34"/>
      <c r="L13" s="34"/>
      <c r="M13" s="34"/>
    </row>
    <row r="14" spans="1:13" ht="24" customHeight="1">
      <c r="A14" s="179"/>
      <c r="B14" s="161" t="s">
        <v>142</v>
      </c>
      <c r="C14" s="161"/>
      <c r="D14" s="161"/>
      <c r="E14" s="182" t="s">
        <v>59</v>
      </c>
      <c r="F14" s="180">
        <f t="shared" si="3"/>
        <v>495.04999999999995</v>
      </c>
      <c r="G14" s="164">
        <f aca="true" t="shared" si="4" ref="G14:I14">G15</f>
        <v>365.58</v>
      </c>
      <c r="H14" s="164">
        <f t="shared" si="4"/>
        <v>127.97</v>
      </c>
      <c r="I14" s="164">
        <f t="shared" si="4"/>
        <v>1.5</v>
      </c>
      <c r="J14" s="164"/>
      <c r="K14" s="34"/>
      <c r="L14" s="34"/>
      <c r="M14" s="34"/>
    </row>
    <row r="15" spans="1:13" ht="24" customHeight="1">
      <c r="A15" s="179"/>
      <c r="B15" s="161"/>
      <c r="C15" s="161" t="s">
        <v>146</v>
      </c>
      <c r="D15" s="161" t="s">
        <v>137</v>
      </c>
      <c r="E15" s="182" t="s">
        <v>166</v>
      </c>
      <c r="F15" s="180">
        <f t="shared" si="3"/>
        <v>495.04999999999995</v>
      </c>
      <c r="G15" s="164">
        <v>365.58</v>
      </c>
      <c r="H15" s="164">
        <v>127.97</v>
      </c>
      <c r="I15" s="164">
        <v>1.5</v>
      </c>
      <c r="J15" s="164"/>
      <c r="K15" s="34"/>
      <c r="L15" s="34"/>
      <c r="M15" s="34"/>
    </row>
    <row r="16" spans="1:13" ht="24" customHeight="1">
      <c r="A16" s="179"/>
      <c r="B16" s="161" t="s">
        <v>144</v>
      </c>
      <c r="C16" s="161"/>
      <c r="D16" s="161"/>
      <c r="E16" s="182" t="s">
        <v>61</v>
      </c>
      <c r="F16" s="180">
        <f t="shared" si="3"/>
        <v>1563.9099999999999</v>
      </c>
      <c r="G16" s="164">
        <f aca="true" t="shared" si="5" ref="G16:I16">G17+G20+G23+G24+G25+G26+G27+G30+G32</f>
        <v>81.07</v>
      </c>
      <c r="H16" s="164">
        <f t="shared" si="5"/>
        <v>18.810000000000002</v>
      </c>
      <c r="I16" s="164">
        <f t="shared" si="5"/>
        <v>1464.03</v>
      </c>
      <c r="J16" s="164"/>
      <c r="K16" s="34"/>
      <c r="L16" s="34"/>
      <c r="M16" s="34"/>
    </row>
    <row r="17" spans="1:13" ht="24" customHeight="1">
      <c r="A17" s="179"/>
      <c r="B17" s="161"/>
      <c r="C17" s="161" t="s">
        <v>137</v>
      </c>
      <c r="D17" s="161"/>
      <c r="E17" s="182" t="s">
        <v>62</v>
      </c>
      <c r="F17" s="180">
        <f t="shared" si="3"/>
        <v>81.1</v>
      </c>
      <c r="G17" s="164"/>
      <c r="H17" s="164">
        <f>H18+H19</f>
        <v>0</v>
      </c>
      <c r="I17" s="164">
        <f>I18+I19</f>
        <v>81.1</v>
      </c>
      <c r="J17" s="164"/>
      <c r="K17" s="34"/>
      <c r="L17" s="34"/>
      <c r="M17" s="34"/>
    </row>
    <row r="18" spans="1:13" ht="22.5" customHeight="1">
      <c r="A18" s="179"/>
      <c r="B18" s="161"/>
      <c r="C18" s="161"/>
      <c r="D18" s="161" t="s">
        <v>139</v>
      </c>
      <c r="E18" s="182" t="s">
        <v>63</v>
      </c>
      <c r="F18" s="180">
        <f t="shared" si="3"/>
        <v>76.1</v>
      </c>
      <c r="G18" s="164"/>
      <c r="H18" s="164"/>
      <c r="I18" s="164">
        <v>76.1</v>
      </c>
      <c r="J18" s="164"/>
      <c r="K18" s="34"/>
      <c r="L18" s="34"/>
      <c r="M18" s="34"/>
    </row>
    <row r="19" spans="1:10" ht="27" customHeight="1">
      <c r="A19" s="179"/>
      <c r="B19" s="161"/>
      <c r="C19" s="161"/>
      <c r="D19" s="161" t="s">
        <v>141</v>
      </c>
      <c r="E19" s="182" t="s">
        <v>64</v>
      </c>
      <c r="F19" s="180">
        <f t="shared" si="3"/>
        <v>5</v>
      </c>
      <c r="G19" s="164"/>
      <c r="H19" s="164"/>
      <c r="I19" s="164">
        <v>5</v>
      </c>
      <c r="J19" s="164"/>
    </row>
    <row r="20" spans="1:13" ht="27" customHeight="1">
      <c r="A20" s="179"/>
      <c r="B20" s="161"/>
      <c r="C20" s="161" t="s">
        <v>145</v>
      </c>
      <c r="D20" s="161"/>
      <c r="E20" s="182" t="s">
        <v>65</v>
      </c>
      <c r="F20" s="180">
        <f t="shared" si="3"/>
        <v>525.88</v>
      </c>
      <c r="G20" s="164">
        <f aca="true" t="shared" si="6" ref="G20:I20">G21+G22</f>
        <v>81.07</v>
      </c>
      <c r="H20" s="164">
        <f t="shared" si="6"/>
        <v>8.81</v>
      </c>
      <c r="I20" s="164">
        <f t="shared" si="6"/>
        <v>436</v>
      </c>
      <c r="J20" s="164"/>
      <c r="K20" s="34"/>
      <c r="L20" s="34"/>
      <c r="M20" s="34"/>
    </row>
    <row r="21" spans="1:10" ht="27" customHeight="1">
      <c r="A21" s="179"/>
      <c r="B21" s="161"/>
      <c r="C21" s="161"/>
      <c r="D21" s="161" t="s">
        <v>146</v>
      </c>
      <c r="E21" s="182" t="s">
        <v>66</v>
      </c>
      <c r="F21" s="180">
        <f t="shared" si="3"/>
        <v>456.78</v>
      </c>
      <c r="G21" s="164">
        <v>24.97</v>
      </c>
      <c r="H21" s="164">
        <v>8.81</v>
      </c>
      <c r="I21" s="164">
        <v>423</v>
      </c>
      <c r="J21" s="164"/>
    </row>
    <row r="22" spans="1:10" ht="27" customHeight="1">
      <c r="A22" s="179"/>
      <c r="B22" s="161"/>
      <c r="C22" s="161"/>
      <c r="D22" s="161" t="s">
        <v>137</v>
      </c>
      <c r="E22" s="182" t="s">
        <v>68</v>
      </c>
      <c r="F22" s="180">
        <f t="shared" si="3"/>
        <v>69.1</v>
      </c>
      <c r="G22" s="164">
        <v>56.1</v>
      </c>
      <c r="H22" s="164"/>
      <c r="I22" s="164">
        <v>13</v>
      </c>
      <c r="J22" s="164"/>
    </row>
    <row r="23" spans="1:10" ht="27" customHeight="1">
      <c r="A23" s="179"/>
      <c r="B23" s="161"/>
      <c r="C23" s="161" t="s">
        <v>148</v>
      </c>
      <c r="D23" s="161"/>
      <c r="E23" s="182" t="s">
        <v>69</v>
      </c>
      <c r="F23" s="164">
        <f aca="true" t="shared" si="7" ref="F23:F62">G23+H23+I23</f>
        <v>10</v>
      </c>
      <c r="G23" s="164"/>
      <c r="H23" s="164">
        <v>10</v>
      </c>
      <c r="I23" s="164"/>
      <c r="J23" s="164"/>
    </row>
    <row r="24" spans="1:10" ht="27" customHeight="1">
      <c r="A24" s="179"/>
      <c r="B24" s="161"/>
      <c r="C24" s="161" t="s">
        <v>139</v>
      </c>
      <c r="D24" s="161"/>
      <c r="E24" s="182" t="s">
        <v>70</v>
      </c>
      <c r="F24" s="164">
        <f t="shared" si="7"/>
        <v>52.98</v>
      </c>
      <c r="G24" s="164"/>
      <c r="H24" s="164"/>
      <c r="I24" s="164">
        <v>52.98</v>
      </c>
      <c r="J24" s="164"/>
    </row>
    <row r="25" spans="1:10" ht="27" customHeight="1">
      <c r="A25" s="179"/>
      <c r="B25" s="161"/>
      <c r="C25" s="161" t="s">
        <v>149</v>
      </c>
      <c r="D25" s="161"/>
      <c r="E25" s="182" t="s">
        <v>71</v>
      </c>
      <c r="F25" s="164">
        <f t="shared" si="7"/>
        <v>10</v>
      </c>
      <c r="G25" s="164"/>
      <c r="H25" s="164"/>
      <c r="I25" s="164">
        <v>10</v>
      </c>
      <c r="J25" s="164"/>
    </row>
    <row r="26" spans="1:10" ht="27" customHeight="1">
      <c r="A26" s="179"/>
      <c r="B26" s="161"/>
      <c r="C26" s="161" t="s">
        <v>150</v>
      </c>
      <c r="D26" s="161"/>
      <c r="E26" s="182" t="s">
        <v>72</v>
      </c>
      <c r="F26" s="164">
        <f t="shared" si="7"/>
        <v>18.85</v>
      </c>
      <c r="G26" s="164"/>
      <c r="H26" s="164"/>
      <c r="I26" s="164">
        <v>18.85</v>
      </c>
      <c r="J26" s="164"/>
    </row>
    <row r="27" spans="1:10" ht="27" customHeight="1">
      <c r="A27" s="179"/>
      <c r="B27" s="161"/>
      <c r="C27" s="161" t="s">
        <v>151</v>
      </c>
      <c r="D27" s="161"/>
      <c r="E27" s="182" t="s">
        <v>73</v>
      </c>
      <c r="F27" s="164">
        <f t="shared" si="7"/>
        <v>113.5</v>
      </c>
      <c r="G27" s="164"/>
      <c r="H27" s="164"/>
      <c r="I27" s="164">
        <f>I28+I29</f>
        <v>113.5</v>
      </c>
      <c r="J27" s="164"/>
    </row>
    <row r="28" spans="1:10" ht="27" customHeight="1">
      <c r="A28" s="179"/>
      <c r="B28" s="161"/>
      <c r="C28" s="161"/>
      <c r="D28" s="161" t="s">
        <v>146</v>
      </c>
      <c r="E28" s="182" t="s">
        <v>74</v>
      </c>
      <c r="F28" s="164">
        <f t="shared" si="7"/>
        <v>21</v>
      </c>
      <c r="G28" s="164"/>
      <c r="H28" s="164"/>
      <c r="I28" s="164">
        <v>21</v>
      </c>
      <c r="J28" s="164"/>
    </row>
    <row r="29" spans="1:10" ht="27" customHeight="1">
      <c r="A29" s="179"/>
      <c r="B29" s="161"/>
      <c r="C29" s="161"/>
      <c r="D29" s="161" t="s">
        <v>137</v>
      </c>
      <c r="E29" s="182" t="s">
        <v>75</v>
      </c>
      <c r="F29" s="164">
        <f t="shared" si="7"/>
        <v>92.5</v>
      </c>
      <c r="G29" s="164"/>
      <c r="H29" s="164"/>
      <c r="I29" s="164">
        <v>92.5</v>
      </c>
      <c r="J29" s="164"/>
    </row>
    <row r="30" spans="1:10" ht="27" customHeight="1">
      <c r="A30" s="179"/>
      <c r="B30" s="161"/>
      <c r="C30" s="161" t="s">
        <v>145</v>
      </c>
      <c r="D30" s="161"/>
      <c r="E30" s="182" t="s">
        <v>76</v>
      </c>
      <c r="F30" s="164">
        <f t="shared" si="7"/>
        <v>729</v>
      </c>
      <c r="G30" s="164"/>
      <c r="H30" s="164"/>
      <c r="I30" s="164">
        <f>I31</f>
        <v>729</v>
      </c>
      <c r="J30" s="164"/>
    </row>
    <row r="31" spans="1:10" ht="27" customHeight="1">
      <c r="A31" s="179"/>
      <c r="B31" s="161"/>
      <c r="C31" s="161"/>
      <c r="D31" s="161" t="s">
        <v>137</v>
      </c>
      <c r="E31" s="182" t="s">
        <v>77</v>
      </c>
      <c r="F31" s="164">
        <f t="shared" si="7"/>
        <v>729</v>
      </c>
      <c r="G31" s="164"/>
      <c r="H31" s="164"/>
      <c r="I31" s="164">
        <v>729</v>
      </c>
      <c r="J31" s="164"/>
    </row>
    <row r="32" spans="1:10" ht="27" customHeight="1">
      <c r="A32" s="179"/>
      <c r="B32" s="161"/>
      <c r="C32" s="161" t="s">
        <v>152</v>
      </c>
      <c r="D32" s="161"/>
      <c r="E32" s="182" t="s">
        <v>78</v>
      </c>
      <c r="F32" s="164">
        <f t="shared" si="7"/>
        <v>22.6</v>
      </c>
      <c r="G32" s="164"/>
      <c r="H32" s="164"/>
      <c r="I32" s="164">
        <v>22.6</v>
      </c>
      <c r="J32" s="164"/>
    </row>
    <row r="33" spans="1:10" ht="27" customHeight="1">
      <c r="A33" s="179"/>
      <c r="B33" s="161" t="s">
        <v>153</v>
      </c>
      <c r="C33" s="161"/>
      <c r="D33" s="161"/>
      <c r="E33" s="182" t="s">
        <v>79</v>
      </c>
      <c r="F33" s="164">
        <f t="shared" si="7"/>
        <v>120.03000000000002</v>
      </c>
      <c r="G33" s="164">
        <f aca="true" t="shared" si="8" ref="G33:I33">G34+G38+G40</f>
        <v>6</v>
      </c>
      <c r="H33" s="164">
        <f t="shared" si="8"/>
        <v>0.14</v>
      </c>
      <c r="I33" s="164">
        <f t="shared" si="8"/>
        <v>113.89000000000001</v>
      </c>
      <c r="J33" s="164"/>
    </row>
    <row r="34" spans="1:10" ht="27" customHeight="1">
      <c r="A34" s="179"/>
      <c r="B34" s="161"/>
      <c r="C34" s="161" t="s">
        <v>154</v>
      </c>
      <c r="D34" s="161"/>
      <c r="E34" s="182" t="s">
        <v>80</v>
      </c>
      <c r="F34" s="164">
        <f t="shared" si="7"/>
        <v>25.430000000000003</v>
      </c>
      <c r="G34" s="164">
        <f aca="true" t="shared" si="9" ref="G34:I34">SUM(G35:G37)</f>
        <v>6</v>
      </c>
      <c r="H34" s="164">
        <f t="shared" si="9"/>
        <v>0.14</v>
      </c>
      <c r="I34" s="164">
        <f t="shared" si="9"/>
        <v>19.290000000000003</v>
      </c>
      <c r="J34" s="164"/>
    </row>
    <row r="35" spans="1:10" ht="27" customHeight="1">
      <c r="A35" s="179"/>
      <c r="B35" s="161"/>
      <c r="C35" s="161"/>
      <c r="D35" s="161" t="s">
        <v>137</v>
      </c>
      <c r="E35" s="182" t="s">
        <v>81</v>
      </c>
      <c r="F35" s="164">
        <f t="shared" si="7"/>
        <v>6.33</v>
      </c>
      <c r="G35" s="164">
        <v>6</v>
      </c>
      <c r="H35" s="164">
        <v>0.14</v>
      </c>
      <c r="I35" s="164">
        <v>0.19</v>
      </c>
      <c r="J35" s="164"/>
    </row>
    <row r="36" spans="1:10" ht="27" customHeight="1">
      <c r="A36" s="179"/>
      <c r="B36" s="161"/>
      <c r="C36" s="161"/>
      <c r="D36" s="161" t="s">
        <v>139</v>
      </c>
      <c r="E36" s="182" t="s">
        <v>82</v>
      </c>
      <c r="F36" s="164">
        <f t="shared" si="7"/>
        <v>19.1</v>
      </c>
      <c r="G36" s="164"/>
      <c r="H36" s="164"/>
      <c r="I36" s="164">
        <v>19.1</v>
      </c>
      <c r="J36" s="164"/>
    </row>
    <row r="37" spans="1:10" ht="27" customHeight="1">
      <c r="A37" s="179"/>
      <c r="B37" s="161"/>
      <c r="C37" s="161"/>
      <c r="D37" s="161" t="s">
        <v>149</v>
      </c>
      <c r="E37" s="182" t="s">
        <v>83</v>
      </c>
      <c r="F37" s="164">
        <f t="shared" si="7"/>
        <v>0</v>
      </c>
      <c r="G37" s="164"/>
      <c r="H37" s="164"/>
      <c r="I37" s="164"/>
      <c r="J37" s="164"/>
    </row>
    <row r="38" spans="1:10" ht="27" customHeight="1">
      <c r="A38" s="179"/>
      <c r="B38" s="161"/>
      <c r="C38" s="161" t="s">
        <v>138</v>
      </c>
      <c r="D38" s="161"/>
      <c r="E38" s="182" t="s">
        <v>84</v>
      </c>
      <c r="F38" s="164">
        <f t="shared" si="7"/>
        <v>78</v>
      </c>
      <c r="G38" s="164"/>
      <c r="H38" s="164"/>
      <c r="I38" s="164">
        <f aca="true" t="shared" si="10" ref="I38:I42">I39</f>
        <v>78</v>
      </c>
      <c r="J38" s="164"/>
    </row>
    <row r="39" spans="1:10" ht="27" customHeight="1">
      <c r="A39" s="179"/>
      <c r="B39" s="161"/>
      <c r="C39" s="161"/>
      <c r="D39" s="161" t="s">
        <v>155</v>
      </c>
      <c r="E39" s="182" t="s">
        <v>85</v>
      </c>
      <c r="F39" s="164">
        <f t="shared" si="7"/>
        <v>78</v>
      </c>
      <c r="G39" s="164"/>
      <c r="H39" s="164"/>
      <c r="I39" s="164">
        <v>78</v>
      </c>
      <c r="J39" s="164"/>
    </row>
    <row r="40" spans="1:10" ht="27" customHeight="1">
      <c r="A40" s="179"/>
      <c r="B40" s="161"/>
      <c r="C40" s="161" t="s">
        <v>148</v>
      </c>
      <c r="D40" s="161"/>
      <c r="E40" s="182" t="s">
        <v>86</v>
      </c>
      <c r="F40" s="164">
        <f t="shared" si="7"/>
        <v>16.6</v>
      </c>
      <c r="G40" s="164"/>
      <c r="H40" s="164"/>
      <c r="I40" s="164">
        <f t="shared" si="10"/>
        <v>16.6</v>
      </c>
      <c r="J40" s="164"/>
    </row>
    <row r="41" spans="1:10" ht="27" customHeight="1">
      <c r="A41" s="179"/>
      <c r="B41" s="161"/>
      <c r="C41" s="161"/>
      <c r="D41" s="161" t="s">
        <v>141</v>
      </c>
      <c r="E41" s="182" t="s">
        <v>87</v>
      </c>
      <c r="F41" s="164">
        <f t="shared" si="7"/>
        <v>16.6</v>
      </c>
      <c r="G41" s="164"/>
      <c r="H41" s="164"/>
      <c r="I41" s="164">
        <v>16.6</v>
      </c>
      <c r="J41" s="164"/>
    </row>
    <row r="42" spans="1:10" ht="27" customHeight="1">
      <c r="A42" s="179"/>
      <c r="B42" s="161" t="s">
        <v>156</v>
      </c>
      <c r="C42" s="161"/>
      <c r="D42" s="161"/>
      <c r="E42" s="182" t="s">
        <v>88</v>
      </c>
      <c r="F42" s="164">
        <f t="shared" si="7"/>
        <v>10</v>
      </c>
      <c r="G42" s="164"/>
      <c r="H42" s="164"/>
      <c r="I42" s="164">
        <f t="shared" si="10"/>
        <v>10</v>
      </c>
      <c r="J42" s="164"/>
    </row>
    <row r="43" spans="1:10" ht="27" customHeight="1">
      <c r="A43" s="179"/>
      <c r="B43" s="161"/>
      <c r="C43" s="161" t="s">
        <v>146</v>
      </c>
      <c r="D43" s="161"/>
      <c r="E43" s="182" t="s">
        <v>89</v>
      </c>
      <c r="F43" s="164">
        <f t="shared" si="7"/>
        <v>10</v>
      </c>
      <c r="G43" s="164"/>
      <c r="H43" s="164"/>
      <c r="I43" s="164">
        <v>10</v>
      </c>
      <c r="J43" s="164"/>
    </row>
    <row r="44" spans="1:10" ht="27" customHeight="1">
      <c r="A44" s="179"/>
      <c r="B44" s="161" t="s">
        <v>157</v>
      </c>
      <c r="C44" s="161"/>
      <c r="D44" s="161"/>
      <c r="E44" s="182" t="s">
        <v>90</v>
      </c>
      <c r="F44" s="164">
        <f t="shared" si="7"/>
        <v>2619.9500000000003</v>
      </c>
      <c r="G44" s="164">
        <f aca="true" t="shared" si="11" ref="G44:I44">G45+G46</f>
        <v>271.16999999999996</v>
      </c>
      <c r="H44" s="164">
        <f t="shared" si="11"/>
        <v>2347.63</v>
      </c>
      <c r="I44" s="164">
        <f t="shared" si="11"/>
        <v>1.15</v>
      </c>
      <c r="J44" s="164"/>
    </row>
    <row r="45" spans="1:10" ht="27" customHeight="1">
      <c r="A45" s="179"/>
      <c r="B45" s="161"/>
      <c r="C45" s="161" t="s">
        <v>137</v>
      </c>
      <c r="D45" s="161" t="s">
        <v>146</v>
      </c>
      <c r="E45" s="182" t="s">
        <v>92</v>
      </c>
      <c r="F45" s="164">
        <f t="shared" si="7"/>
        <v>2017.29</v>
      </c>
      <c r="G45" s="164">
        <v>54.97</v>
      </c>
      <c r="H45" s="164">
        <f>12.2+1950</f>
        <v>1962.2</v>
      </c>
      <c r="I45" s="164">
        <v>0.12</v>
      </c>
      <c r="J45" s="164"/>
    </row>
    <row r="46" spans="1:10" ht="27" customHeight="1">
      <c r="A46" s="179"/>
      <c r="B46" s="161"/>
      <c r="C46" s="161" t="s">
        <v>136</v>
      </c>
      <c r="D46" s="161"/>
      <c r="E46" s="182" t="s">
        <v>93</v>
      </c>
      <c r="F46" s="164">
        <f t="shared" si="7"/>
        <v>602.66</v>
      </c>
      <c r="G46" s="164">
        <v>216.2</v>
      </c>
      <c r="H46" s="164">
        <v>385.43</v>
      </c>
      <c r="I46" s="164">
        <v>1.03</v>
      </c>
      <c r="J46" s="164"/>
    </row>
    <row r="47" spans="1:10" ht="27" customHeight="1">
      <c r="A47" s="179"/>
      <c r="B47" s="161" t="s">
        <v>158</v>
      </c>
      <c r="C47" s="161"/>
      <c r="D47" s="161"/>
      <c r="E47" s="182" t="s">
        <v>94</v>
      </c>
      <c r="F47" s="164">
        <f t="shared" si="7"/>
        <v>1120.52</v>
      </c>
      <c r="G47" s="164">
        <f>G48</f>
        <v>483.57</v>
      </c>
      <c r="H47" s="164">
        <f>H48</f>
        <v>529.59</v>
      </c>
      <c r="I47" s="164">
        <f>I48+I51</f>
        <v>107.36</v>
      </c>
      <c r="J47" s="164"/>
    </row>
    <row r="48" spans="1:10" ht="27" customHeight="1">
      <c r="A48" s="179"/>
      <c r="B48" s="161"/>
      <c r="C48" s="161" t="s">
        <v>137</v>
      </c>
      <c r="D48" s="161"/>
      <c r="E48" s="182" t="s">
        <v>95</v>
      </c>
      <c r="F48" s="164">
        <f t="shared" si="7"/>
        <v>1014.5200000000001</v>
      </c>
      <c r="G48" s="164">
        <f aca="true" t="shared" si="12" ref="G48:I48">G49+G50</f>
        <v>483.57</v>
      </c>
      <c r="H48" s="164">
        <f t="shared" si="12"/>
        <v>529.59</v>
      </c>
      <c r="I48" s="164">
        <f t="shared" si="12"/>
        <v>1.36</v>
      </c>
      <c r="J48" s="164"/>
    </row>
    <row r="49" spans="1:10" ht="27" customHeight="1">
      <c r="A49" s="179"/>
      <c r="B49" s="161"/>
      <c r="C49" s="161"/>
      <c r="D49" s="161" t="s">
        <v>154</v>
      </c>
      <c r="E49" s="162" t="s">
        <v>96</v>
      </c>
      <c r="F49" s="164">
        <f t="shared" si="7"/>
        <v>667.3100000000001</v>
      </c>
      <c r="G49" s="164">
        <v>421.77</v>
      </c>
      <c r="H49" s="164">
        <v>244.18</v>
      </c>
      <c r="I49" s="164">
        <v>1.36</v>
      </c>
      <c r="J49" s="164"/>
    </row>
    <row r="50" spans="1:10" ht="27" customHeight="1">
      <c r="A50" s="179"/>
      <c r="B50" s="161"/>
      <c r="C50" s="161"/>
      <c r="D50" s="161" t="s">
        <v>141</v>
      </c>
      <c r="E50" s="182" t="s">
        <v>97</v>
      </c>
      <c r="F50" s="164">
        <f t="shared" si="7"/>
        <v>347.21000000000004</v>
      </c>
      <c r="G50" s="164">
        <v>61.8</v>
      </c>
      <c r="H50" s="164">
        <v>285.41</v>
      </c>
      <c r="I50" s="164"/>
      <c r="J50" s="164"/>
    </row>
    <row r="51" spans="1:10" ht="27" customHeight="1">
      <c r="A51" s="179"/>
      <c r="B51" s="161"/>
      <c r="C51" s="161" t="s">
        <v>148</v>
      </c>
      <c r="D51" s="161"/>
      <c r="E51" s="182" t="s">
        <v>98</v>
      </c>
      <c r="F51" s="164">
        <f t="shared" si="7"/>
        <v>106</v>
      </c>
      <c r="G51" s="164">
        <f aca="true" t="shared" si="13" ref="G51:I51">G52</f>
        <v>0</v>
      </c>
      <c r="H51" s="164">
        <f t="shared" si="13"/>
        <v>0</v>
      </c>
      <c r="I51" s="164">
        <f t="shared" si="13"/>
        <v>106</v>
      </c>
      <c r="J51" s="164"/>
    </row>
    <row r="52" spans="1:10" ht="27" customHeight="1">
      <c r="A52" s="179"/>
      <c r="B52" s="161"/>
      <c r="C52" s="161"/>
      <c r="D52" s="161" t="s">
        <v>155</v>
      </c>
      <c r="E52" s="182" t="s">
        <v>99</v>
      </c>
      <c r="F52" s="164">
        <f t="shared" si="7"/>
        <v>106</v>
      </c>
      <c r="G52" s="164"/>
      <c r="H52" s="164"/>
      <c r="I52" s="164">
        <v>106</v>
      </c>
      <c r="J52" s="164"/>
    </row>
    <row r="53" spans="1:10" ht="27" customHeight="1">
      <c r="A53" s="179"/>
      <c r="B53" s="161" t="s">
        <v>159</v>
      </c>
      <c r="C53" s="161"/>
      <c r="D53" s="161"/>
      <c r="E53" s="182" t="s">
        <v>100</v>
      </c>
      <c r="F53" s="164">
        <f t="shared" si="7"/>
        <v>30</v>
      </c>
      <c r="G53" s="164"/>
      <c r="H53" s="164">
        <f>H54</f>
        <v>30</v>
      </c>
      <c r="I53" s="164"/>
      <c r="J53" s="164"/>
    </row>
    <row r="54" spans="1:10" ht="27" customHeight="1">
      <c r="A54" s="179"/>
      <c r="B54" s="161"/>
      <c r="C54" s="161" t="s">
        <v>155</v>
      </c>
      <c r="D54" s="161" t="s">
        <v>141</v>
      </c>
      <c r="E54" s="182" t="s">
        <v>101</v>
      </c>
      <c r="F54" s="164">
        <f t="shared" si="7"/>
        <v>30</v>
      </c>
      <c r="G54" s="164"/>
      <c r="H54" s="164">
        <v>30</v>
      </c>
      <c r="I54" s="164"/>
      <c r="J54" s="164"/>
    </row>
    <row r="55" spans="1:10" ht="27" customHeight="1">
      <c r="A55" s="179"/>
      <c r="B55" s="161" t="s">
        <v>160</v>
      </c>
      <c r="C55" s="161"/>
      <c r="D55" s="161"/>
      <c r="E55" s="182" t="s">
        <v>102</v>
      </c>
      <c r="F55" s="164">
        <f t="shared" si="7"/>
        <v>10</v>
      </c>
      <c r="G55" s="164"/>
      <c r="H55" s="164">
        <f>H56</f>
        <v>10</v>
      </c>
      <c r="I55" s="164"/>
      <c r="J55" s="164"/>
    </row>
    <row r="56" spans="1:10" ht="27" customHeight="1">
      <c r="A56" s="179"/>
      <c r="B56" s="161"/>
      <c r="C56" s="161" t="s">
        <v>146</v>
      </c>
      <c r="D56" s="161" t="s">
        <v>137</v>
      </c>
      <c r="E56" s="182" t="s">
        <v>103</v>
      </c>
      <c r="F56" s="164">
        <f t="shared" si="7"/>
        <v>10</v>
      </c>
      <c r="G56" s="164"/>
      <c r="H56" s="164">
        <v>10</v>
      </c>
      <c r="I56" s="164"/>
      <c r="J56" s="164"/>
    </row>
    <row r="57" spans="1:10" ht="27" customHeight="1">
      <c r="A57" s="179"/>
      <c r="B57" s="161" t="s">
        <v>161</v>
      </c>
      <c r="C57" s="161"/>
      <c r="D57" s="161"/>
      <c r="E57" s="182" t="s">
        <v>104</v>
      </c>
      <c r="F57" s="164">
        <f t="shared" si="7"/>
        <v>400.3</v>
      </c>
      <c r="G57" s="164"/>
      <c r="H57" s="164"/>
      <c r="I57" s="164">
        <f>I58</f>
        <v>400.3</v>
      </c>
      <c r="J57" s="164"/>
    </row>
    <row r="58" spans="1:10" ht="27" customHeight="1">
      <c r="A58" s="179"/>
      <c r="B58" s="161"/>
      <c r="C58" s="161" t="s">
        <v>137</v>
      </c>
      <c r="D58" s="161"/>
      <c r="E58" s="182" t="s">
        <v>105</v>
      </c>
      <c r="F58" s="164">
        <f t="shared" si="7"/>
        <v>400.3</v>
      </c>
      <c r="G58" s="164">
        <f aca="true" t="shared" si="14" ref="G58:I58">G59+G60</f>
        <v>0</v>
      </c>
      <c r="H58" s="164">
        <f t="shared" si="14"/>
        <v>0</v>
      </c>
      <c r="I58" s="164">
        <f t="shared" si="14"/>
        <v>400.3</v>
      </c>
      <c r="J58" s="164"/>
    </row>
    <row r="59" spans="1:10" ht="27" customHeight="1">
      <c r="A59" s="179"/>
      <c r="B59" s="161"/>
      <c r="C59" s="161"/>
      <c r="D59" s="161" t="s">
        <v>146</v>
      </c>
      <c r="E59" s="182" t="s">
        <v>106</v>
      </c>
      <c r="F59" s="164">
        <f t="shared" si="7"/>
        <v>200.3</v>
      </c>
      <c r="G59" s="164"/>
      <c r="H59" s="164"/>
      <c r="I59" s="164">
        <v>200.3</v>
      </c>
      <c r="J59" s="164"/>
    </row>
    <row r="60" spans="1:10" ht="27" customHeight="1">
      <c r="A60" s="179"/>
      <c r="B60" s="161"/>
      <c r="C60" s="161"/>
      <c r="D60" s="161" t="s">
        <v>136</v>
      </c>
      <c r="E60" s="182" t="s">
        <v>107</v>
      </c>
      <c r="F60" s="164">
        <f t="shared" si="7"/>
        <v>200</v>
      </c>
      <c r="G60" s="164"/>
      <c r="H60" s="164"/>
      <c r="I60" s="164">
        <v>200</v>
      </c>
      <c r="J60" s="164"/>
    </row>
    <row r="61" spans="1:10" ht="27" customHeight="1">
      <c r="A61" s="179"/>
      <c r="B61" s="161" t="s">
        <v>162</v>
      </c>
      <c r="C61" s="161" t="s">
        <v>136</v>
      </c>
      <c r="D61" s="161" t="s">
        <v>146</v>
      </c>
      <c r="E61" s="182" t="s">
        <v>108</v>
      </c>
      <c r="F61" s="164">
        <f t="shared" si="7"/>
        <v>622</v>
      </c>
      <c r="G61" s="164"/>
      <c r="H61" s="164">
        <v>622</v>
      </c>
      <c r="I61" s="164"/>
      <c r="J61" s="164"/>
    </row>
    <row r="62" spans="1:10" ht="27" customHeight="1">
      <c r="A62" s="179"/>
      <c r="B62" s="161" t="s">
        <v>163</v>
      </c>
      <c r="C62" s="161"/>
      <c r="D62" s="161"/>
      <c r="E62" s="182" t="s">
        <v>109</v>
      </c>
      <c r="F62" s="164">
        <f t="shared" si="7"/>
        <v>300</v>
      </c>
      <c r="G62" s="164"/>
      <c r="H62" s="164">
        <v>300</v>
      </c>
      <c r="I62" s="164"/>
      <c r="J62" s="164"/>
    </row>
  </sheetData>
  <sheetProtection/>
  <mergeCells count="6">
    <mergeCell ref="A3:C3"/>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18"/>
  <sheetViews>
    <sheetView showGridLines="0" showZeros="0" workbookViewId="0" topLeftCell="A1">
      <selection activeCell="A17" sqref="A17"/>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174" customFormat="1" ht="40.5" customHeight="1">
      <c r="A1" s="105" t="s">
        <v>286</v>
      </c>
      <c r="B1" s="175"/>
      <c r="C1" s="175"/>
      <c r="D1" s="175"/>
      <c r="E1" s="175"/>
      <c r="F1" s="175"/>
      <c r="G1" s="175"/>
      <c r="H1" s="175"/>
      <c r="I1" s="175"/>
      <c r="J1" s="175"/>
    </row>
    <row r="2" spans="1:10" s="34" customFormat="1" ht="17.25" customHeight="1">
      <c r="A2" s="176"/>
      <c r="B2" s="177"/>
      <c r="C2" s="177"/>
      <c r="D2" s="177"/>
      <c r="E2" s="177"/>
      <c r="F2" s="177"/>
      <c r="G2" s="177"/>
      <c r="H2" s="177"/>
      <c r="I2" s="176"/>
      <c r="J2" s="178" t="s">
        <v>287</v>
      </c>
    </row>
    <row r="3" spans="1:13" ht="18.75" customHeight="1">
      <c r="A3" s="61" t="s">
        <v>35</v>
      </c>
      <c r="B3" s="61"/>
      <c r="C3" s="61"/>
      <c r="D3" s="155"/>
      <c r="E3" s="155"/>
      <c r="F3" s="155"/>
      <c r="G3" s="155"/>
      <c r="H3" s="155"/>
      <c r="I3" s="157" t="s">
        <v>36</v>
      </c>
      <c r="J3" s="157"/>
      <c r="K3" s="34"/>
      <c r="L3" s="34"/>
      <c r="M3" s="34"/>
    </row>
    <row r="4" spans="1:13" s="21" customFormat="1" ht="27" customHeight="1">
      <c r="A4" s="127" t="s">
        <v>114</v>
      </c>
      <c r="B4" s="127" t="s">
        <v>130</v>
      </c>
      <c r="C4" s="127"/>
      <c r="D4" s="127"/>
      <c r="E4" s="127" t="s">
        <v>131</v>
      </c>
      <c r="F4" s="140" t="s">
        <v>281</v>
      </c>
      <c r="G4" s="165"/>
      <c r="H4" s="165"/>
      <c r="I4" s="165"/>
      <c r="J4" s="170"/>
      <c r="K4" s="120"/>
      <c r="L4" s="120"/>
      <c r="M4" s="120"/>
    </row>
    <row r="5" spans="1:13" s="21" customFormat="1" ht="27" customHeight="1">
      <c r="A5" s="127"/>
      <c r="B5" s="126" t="s">
        <v>132</v>
      </c>
      <c r="C5" s="127" t="s">
        <v>133</v>
      </c>
      <c r="D5" s="127" t="s">
        <v>134</v>
      </c>
      <c r="E5" s="127"/>
      <c r="F5" s="126" t="s">
        <v>117</v>
      </c>
      <c r="G5" s="65" t="s">
        <v>124</v>
      </c>
      <c r="H5" s="65" t="s">
        <v>125</v>
      </c>
      <c r="I5" s="65" t="s">
        <v>126</v>
      </c>
      <c r="J5" s="65" t="s">
        <v>127</v>
      </c>
      <c r="K5" s="120"/>
      <c r="L5" s="120"/>
      <c r="M5" s="120"/>
    </row>
    <row r="6" spans="1:13" s="21" customFormat="1" ht="24" customHeight="1">
      <c r="A6" s="108"/>
      <c r="B6" s="69"/>
      <c r="C6" s="69"/>
      <c r="D6" s="69"/>
      <c r="E6" s="70" t="s">
        <v>117</v>
      </c>
      <c r="F6" s="101">
        <f>SUM(G6:J6)</f>
        <v>0</v>
      </c>
      <c r="G6" s="101"/>
      <c r="H6" s="101"/>
      <c r="I6" s="101"/>
      <c r="J6" s="159"/>
      <c r="K6" s="118"/>
      <c r="L6" s="118"/>
      <c r="M6" s="118"/>
    </row>
    <row r="7" spans="1:13" ht="24" customHeight="1">
      <c r="A7" s="95"/>
      <c r="B7" s="167"/>
      <c r="C7" s="167"/>
      <c r="D7" s="167"/>
      <c r="E7" s="96"/>
      <c r="F7" s="103">
        <f>SUM(G7:J7)</f>
        <v>0</v>
      </c>
      <c r="G7" s="103"/>
      <c r="H7" s="103"/>
      <c r="I7" s="103"/>
      <c r="J7" s="168"/>
      <c r="K7" s="34"/>
      <c r="L7" s="34"/>
      <c r="M7" s="34"/>
    </row>
    <row r="8" spans="1:13" ht="24" customHeight="1">
      <c r="A8" s="95"/>
      <c r="B8" s="167"/>
      <c r="C8" s="167"/>
      <c r="D8" s="167"/>
      <c r="E8" s="96"/>
      <c r="F8" s="103">
        <f aca="true" t="shared" si="0" ref="F8:F15">SUM(G8:J8)</f>
        <v>0</v>
      </c>
      <c r="G8" s="103"/>
      <c r="H8" s="103"/>
      <c r="I8" s="103"/>
      <c r="J8" s="168"/>
      <c r="K8" s="34"/>
      <c r="L8" s="34"/>
      <c r="M8" s="34"/>
    </row>
    <row r="9" spans="1:13" ht="24" customHeight="1">
      <c r="A9" s="95"/>
      <c r="B9" s="167"/>
      <c r="C9" s="167"/>
      <c r="D9" s="167"/>
      <c r="E9" s="96"/>
      <c r="F9" s="103">
        <f t="shared" si="0"/>
        <v>0</v>
      </c>
      <c r="G9" s="103"/>
      <c r="H9" s="103"/>
      <c r="I9" s="103"/>
      <c r="J9" s="168"/>
      <c r="K9" s="34"/>
      <c r="L9" s="34"/>
      <c r="M9" s="34"/>
    </row>
    <row r="10" spans="1:13" ht="24" customHeight="1">
      <c r="A10" s="95"/>
      <c r="B10" s="167"/>
      <c r="C10" s="167"/>
      <c r="D10" s="167"/>
      <c r="E10" s="96"/>
      <c r="F10" s="103">
        <f t="shared" si="0"/>
        <v>0</v>
      </c>
      <c r="G10" s="103"/>
      <c r="H10" s="103"/>
      <c r="I10" s="103"/>
      <c r="J10" s="168"/>
      <c r="K10" s="34"/>
      <c r="L10" s="34"/>
      <c r="M10" s="34"/>
    </row>
    <row r="11" spans="1:13" ht="24" customHeight="1">
      <c r="A11" s="95"/>
      <c r="B11" s="167"/>
      <c r="C11" s="167"/>
      <c r="D11" s="167"/>
      <c r="E11" s="96"/>
      <c r="F11" s="103">
        <f t="shared" si="0"/>
        <v>0</v>
      </c>
      <c r="G11" s="103"/>
      <c r="H11" s="103"/>
      <c r="I11" s="103"/>
      <c r="J11" s="168"/>
      <c r="K11" s="34"/>
      <c r="L11" s="34"/>
      <c r="M11" s="34"/>
    </row>
    <row r="12" spans="1:13" ht="24" customHeight="1">
      <c r="A12" s="95"/>
      <c r="B12" s="167"/>
      <c r="C12" s="167"/>
      <c r="D12" s="167"/>
      <c r="E12" s="96"/>
      <c r="F12" s="103">
        <f t="shared" si="0"/>
        <v>0</v>
      </c>
      <c r="G12" s="103"/>
      <c r="H12" s="103"/>
      <c r="I12" s="103"/>
      <c r="J12" s="168"/>
      <c r="K12" s="34"/>
      <c r="L12" s="34"/>
      <c r="M12" s="34"/>
    </row>
    <row r="13" spans="1:13" ht="24" customHeight="1">
      <c r="A13" s="95"/>
      <c r="B13" s="167"/>
      <c r="C13" s="167"/>
      <c r="D13" s="167"/>
      <c r="E13" s="96"/>
      <c r="F13" s="103">
        <f t="shared" si="0"/>
        <v>0</v>
      </c>
      <c r="G13" s="103"/>
      <c r="H13" s="103"/>
      <c r="I13" s="103"/>
      <c r="J13" s="168"/>
      <c r="K13" s="34"/>
      <c r="L13" s="34"/>
      <c r="M13" s="34"/>
    </row>
    <row r="14" spans="1:13" ht="24" customHeight="1">
      <c r="A14" s="95"/>
      <c r="B14" s="167"/>
      <c r="C14" s="167"/>
      <c r="D14" s="167"/>
      <c r="E14" s="96"/>
      <c r="F14" s="103">
        <f t="shared" si="0"/>
        <v>0</v>
      </c>
      <c r="G14" s="103"/>
      <c r="H14" s="103"/>
      <c r="I14" s="103"/>
      <c r="J14" s="168"/>
      <c r="K14" s="34"/>
      <c r="L14" s="34"/>
      <c r="M14" s="34"/>
    </row>
    <row r="15" spans="1:13" ht="24" customHeight="1">
      <c r="A15" s="95"/>
      <c r="B15" s="167"/>
      <c r="C15" s="167"/>
      <c r="D15" s="167"/>
      <c r="E15" s="96"/>
      <c r="F15" s="103">
        <f t="shared" si="0"/>
        <v>0</v>
      </c>
      <c r="G15" s="103"/>
      <c r="H15" s="103"/>
      <c r="I15" s="103"/>
      <c r="J15" s="168"/>
      <c r="K15" s="34"/>
      <c r="L15" s="34"/>
      <c r="M15" s="34"/>
    </row>
    <row r="16" spans="1:13" ht="22.5" customHeight="1">
      <c r="A16" s="33" t="s">
        <v>288</v>
      </c>
      <c r="B16" s="33"/>
      <c r="C16" s="33"/>
      <c r="D16" s="33"/>
      <c r="E16" s="33"/>
      <c r="F16" s="33"/>
      <c r="G16" s="33"/>
      <c r="H16" s="33"/>
      <c r="I16" s="33"/>
      <c r="J16" s="33"/>
      <c r="K16" s="34"/>
      <c r="L16" s="34"/>
      <c r="M16" s="34"/>
    </row>
    <row r="17" ht="12.75" customHeight="1">
      <c r="A17" t="s">
        <v>289</v>
      </c>
    </row>
    <row r="18" spans="1:13" ht="10.5" customHeight="1">
      <c r="A18" s="33"/>
      <c r="B18" s="34"/>
      <c r="C18" s="34"/>
      <c r="D18" s="34"/>
      <c r="E18" s="33"/>
      <c r="F18" s="34"/>
      <c r="G18" s="34"/>
      <c r="H18" s="34"/>
      <c r="I18" s="34"/>
      <c r="J18" s="34"/>
      <c r="K18" s="34"/>
      <c r="L18" s="34"/>
      <c r="M18" s="34"/>
    </row>
  </sheetData>
  <sheetProtection/>
  <mergeCells count="6">
    <mergeCell ref="A3:C3"/>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28"/>
  <sheetViews>
    <sheetView showGridLines="0" showZeros="0" workbookViewId="0" topLeftCell="A1">
      <selection activeCell="A17" sqref="A17"/>
    </sheetView>
  </sheetViews>
  <sheetFormatPr defaultColWidth="9.16015625" defaultRowHeight="11.25"/>
  <cols>
    <col min="1" max="1" width="34" style="34" customWidth="1"/>
    <col min="2" max="4" width="7.16015625" style="34" customWidth="1"/>
    <col min="5" max="5" width="27.66015625" style="34" customWidth="1"/>
    <col min="6" max="10" width="14.33203125" style="34" customWidth="1"/>
    <col min="11" max="16384" width="9.16015625" style="34" customWidth="1"/>
  </cols>
  <sheetData>
    <row r="1" spans="1:10" ht="35.25" customHeight="1">
      <c r="A1" s="154" t="s">
        <v>290</v>
      </c>
      <c r="B1" s="154"/>
      <c r="C1" s="154"/>
      <c r="D1" s="154"/>
      <c r="E1" s="154"/>
      <c r="F1" s="154"/>
      <c r="G1" s="154"/>
      <c r="H1" s="154"/>
      <c r="I1" s="154"/>
      <c r="J1" s="154"/>
    </row>
    <row r="2" spans="9:10" ht="15.75" customHeight="1">
      <c r="I2" s="136" t="s">
        <v>291</v>
      </c>
      <c r="J2" s="136"/>
    </row>
    <row r="3" spans="1:10" ht="22.5" customHeight="1">
      <c r="A3" s="61" t="s">
        <v>35</v>
      </c>
      <c r="B3" s="61"/>
      <c r="C3" s="61"/>
      <c r="D3" s="155"/>
      <c r="E3" s="155"/>
      <c r="F3" s="155"/>
      <c r="G3" s="155"/>
      <c r="H3" s="155"/>
      <c r="I3" s="157" t="s">
        <v>36</v>
      </c>
      <c r="J3" s="157"/>
    </row>
    <row r="4" spans="1:10" s="120" customFormat="1" ht="24" customHeight="1">
      <c r="A4" s="127" t="s">
        <v>114</v>
      </c>
      <c r="B4" s="126" t="s">
        <v>130</v>
      </c>
      <c r="C4" s="126"/>
      <c r="D4" s="126"/>
      <c r="E4" s="126" t="s">
        <v>131</v>
      </c>
      <c r="F4" s="140" t="s">
        <v>281</v>
      </c>
      <c r="G4" s="165"/>
      <c r="H4" s="165"/>
      <c r="I4" s="165"/>
      <c r="J4" s="170"/>
    </row>
    <row r="5" spans="1:10" s="120" customFormat="1" ht="40.5" customHeight="1">
      <c r="A5" s="127"/>
      <c r="B5" s="127" t="s">
        <v>132</v>
      </c>
      <c r="C5" s="126" t="s">
        <v>133</v>
      </c>
      <c r="D5" s="126" t="s">
        <v>134</v>
      </c>
      <c r="E5" s="126"/>
      <c r="F5" s="138" t="s">
        <v>117</v>
      </c>
      <c r="G5" s="107" t="s">
        <v>124</v>
      </c>
      <c r="H5" s="107" t="s">
        <v>125</v>
      </c>
      <c r="I5" s="107" t="s">
        <v>126</v>
      </c>
      <c r="J5" s="107" t="s">
        <v>127</v>
      </c>
    </row>
    <row r="6" spans="1:10" s="120" customFormat="1" ht="23.25" customHeight="1">
      <c r="A6" s="166"/>
      <c r="B6" s="166"/>
      <c r="C6" s="140"/>
      <c r="D6" s="140"/>
      <c r="E6" s="140"/>
      <c r="F6" s="126"/>
      <c r="G6" s="113"/>
      <c r="H6" s="106"/>
      <c r="I6" s="106"/>
      <c r="J6" s="65"/>
    </row>
    <row r="7" spans="1:10" s="120" customFormat="1" ht="23.25" customHeight="1">
      <c r="A7" s="166"/>
      <c r="B7" s="166"/>
      <c r="C7" s="140"/>
      <c r="D7" s="140"/>
      <c r="E7" s="140"/>
      <c r="F7" s="126"/>
      <c r="G7" s="113"/>
      <c r="H7" s="106"/>
      <c r="I7" s="106"/>
      <c r="J7" s="65"/>
    </row>
    <row r="8" spans="1:10" s="120" customFormat="1" ht="23.25" customHeight="1">
      <c r="A8" s="166"/>
      <c r="B8" s="166"/>
      <c r="C8" s="140"/>
      <c r="D8" s="140"/>
      <c r="E8" s="140"/>
      <c r="F8" s="126"/>
      <c r="G8" s="113"/>
      <c r="H8" s="106"/>
      <c r="I8" s="106"/>
      <c r="J8" s="65"/>
    </row>
    <row r="9" spans="1:10" s="120" customFormat="1" ht="23.25" customHeight="1">
      <c r="A9" s="166"/>
      <c r="B9" s="166"/>
      <c r="C9" s="140"/>
      <c r="D9" s="140"/>
      <c r="E9" s="140"/>
      <c r="F9" s="126"/>
      <c r="G9" s="113"/>
      <c r="H9" s="106"/>
      <c r="I9" s="106"/>
      <c r="J9" s="65"/>
    </row>
    <row r="10" spans="1:10" s="120" customFormat="1" ht="23.25" customHeight="1">
      <c r="A10" s="166"/>
      <c r="B10" s="166"/>
      <c r="C10" s="140"/>
      <c r="D10" s="140"/>
      <c r="E10" s="140"/>
      <c r="F10" s="126"/>
      <c r="G10" s="113"/>
      <c r="H10" s="106"/>
      <c r="I10" s="106"/>
      <c r="J10" s="65"/>
    </row>
    <row r="11" spans="1:10" s="120" customFormat="1" ht="23.25" customHeight="1">
      <c r="A11" s="166"/>
      <c r="B11" s="166"/>
      <c r="C11" s="140"/>
      <c r="D11" s="140"/>
      <c r="E11" s="140"/>
      <c r="F11" s="126"/>
      <c r="G11" s="113"/>
      <c r="H11" s="106"/>
      <c r="I11" s="106"/>
      <c r="J11" s="65"/>
    </row>
    <row r="12" spans="1:10" s="120" customFormat="1" ht="23.25" customHeight="1">
      <c r="A12" s="166"/>
      <c r="B12" s="166"/>
      <c r="C12" s="140"/>
      <c r="D12" s="140"/>
      <c r="E12" s="140"/>
      <c r="F12" s="126"/>
      <c r="G12" s="113"/>
      <c r="H12" s="106"/>
      <c r="I12" s="106"/>
      <c r="J12" s="65"/>
    </row>
    <row r="13" spans="1:10" s="120" customFormat="1" ht="23.25" customHeight="1">
      <c r="A13" s="166"/>
      <c r="B13" s="166"/>
      <c r="C13" s="140"/>
      <c r="D13" s="140"/>
      <c r="E13" s="140"/>
      <c r="F13" s="126"/>
      <c r="G13" s="113"/>
      <c r="H13" s="106"/>
      <c r="I13" s="106"/>
      <c r="J13" s="65"/>
    </row>
    <row r="14" spans="1:10" s="120" customFormat="1" ht="23.25" customHeight="1">
      <c r="A14" s="166"/>
      <c r="B14" s="166"/>
      <c r="C14" s="140"/>
      <c r="D14" s="140"/>
      <c r="E14" s="140"/>
      <c r="F14" s="126"/>
      <c r="G14" s="113"/>
      <c r="H14" s="106"/>
      <c r="I14" s="106"/>
      <c r="J14" s="65"/>
    </row>
    <row r="15" spans="1:11" ht="24.75" customHeight="1">
      <c r="A15" s="95"/>
      <c r="B15" s="167"/>
      <c r="C15" s="167"/>
      <c r="D15" s="167"/>
      <c r="E15" s="96"/>
      <c r="F15" s="168"/>
      <c r="G15" s="169"/>
      <c r="H15" s="103"/>
      <c r="I15" s="103"/>
      <c r="J15" s="168"/>
      <c r="K15" s="33"/>
    </row>
    <row r="16" spans="1:10" ht="22.5" customHeight="1">
      <c r="A16" s="33" t="s">
        <v>292</v>
      </c>
      <c r="B16" s="33"/>
      <c r="C16" s="33"/>
      <c r="D16" s="33"/>
      <c r="E16" s="33"/>
      <c r="F16" s="33"/>
      <c r="G16" s="33"/>
      <c r="H16" s="33"/>
      <c r="I16" s="33"/>
      <c r="J16" s="33"/>
    </row>
    <row r="17" spans="1:10" ht="12">
      <c r="A17" t="s">
        <v>289</v>
      </c>
      <c r="B17" s="33"/>
      <c r="C17" s="33"/>
      <c r="D17" s="33"/>
      <c r="E17" s="33"/>
      <c r="F17" s="33"/>
      <c r="G17" s="33"/>
      <c r="H17" s="33"/>
      <c r="I17" s="33"/>
      <c r="J17" s="33"/>
    </row>
    <row r="18" spans="1:10" ht="12">
      <c r="A18" s="33"/>
      <c r="B18" s="33"/>
      <c r="C18" s="33"/>
      <c r="D18" s="33"/>
      <c r="E18" s="33"/>
      <c r="F18" s="33"/>
      <c r="G18" s="33"/>
      <c r="H18" s="33"/>
      <c r="I18" s="33"/>
      <c r="J18" s="33"/>
    </row>
    <row r="19" spans="2:10" ht="12">
      <c r="B19" s="33"/>
      <c r="C19" s="33"/>
      <c r="D19" s="33"/>
      <c r="E19" s="33"/>
      <c r="F19" s="33"/>
      <c r="G19" s="33"/>
      <c r="H19" s="33"/>
      <c r="I19" s="33"/>
      <c r="J19" s="33"/>
    </row>
    <row r="20" spans="2:5" ht="12">
      <c r="B20" s="33"/>
      <c r="C20" s="33"/>
      <c r="D20" s="33"/>
      <c r="E20" s="33"/>
    </row>
    <row r="21" spans="3:5" ht="12">
      <c r="C21" s="33"/>
      <c r="D21" s="33"/>
      <c r="E21" s="33"/>
    </row>
    <row r="22" ht="12">
      <c r="D22" s="33"/>
    </row>
    <row r="23" ht="12">
      <c r="E23" s="33"/>
    </row>
    <row r="27" ht="12">
      <c r="G27" s="33"/>
    </row>
    <row r="28" ht="12">
      <c r="C28" s="33"/>
    </row>
  </sheetData>
  <sheetProtection/>
  <mergeCells count="8">
    <mergeCell ref="A1:J1"/>
    <mergeCell ref="I2:J2"/>
    <mergeCell ref="A3:C3"/>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8"/>
  <sheetViews>
    <sheetView showGridLines="0" showZeros="0" workbookViewId="0" topLeftCell="A1">
      <selection activeCell="A18" sqref="A18"/>
    </sheetView>
  </sheetViews>
  <sheetFormatPr defaultColWidth="9.16015625" defaultRowHeight="11.25"/>
  <cols>
    <col min="1" max="1" width="34" style="34" customWidth="1"/>
    <col min="2" max="4" width="7.16015625" style="34" customWidth="1"/>
    <col min="5" max="5" width="27.66015625" style="34" customWidth="1"/>
    <col min="6" max="10" width="14.33203125" style="34" customWidth="1"/>
    <col min="11" max="16384" width="9.16015625" style="34" customWidth="1"/>
  </cols>
  <sheetData>
    <row r="1" spans="1:10" ht="46.5" customHeight="1">
      <c r="A1" s="171" t="s">
        <v>293</v>
      </c>
      <c r="B1" s="171"/>
      <c r="C1" s="171"/>
      <c r="D1" s="171"/>
      <c r="E1" s="171"/>
      <c r="F1" s="171"/>
      <c r="G1" s="171"/>
      <c r="H1" s="171"/>
      <c r="I1" s="171"/>
      <c r="J1" s="171"/>
    </row>
    <row r="2" spans="9:10" ht="15.75" customHeight="1">
      <c r="I2" s="136" t="s">
        <v>294</v>
      </c>
      <c r="J2" s="136"/>
    </row>
    <row r="3" spans="1:10" ht="22.5" customHeight="1">
      <c r="A3" s="61" t="s">
        <v>35</v>
      </c>
      <c r="B3" s="61"/>
      <c r="C3" s="61"/>
      <c r="D3" s="155"/>
      <c r="E3" s="155"/>
      <c r="F3" s="155"/>
      <c r="G3" s="155"/>
      <c r="H3" s="155"/>
      <c r="I3" s="157" t="s">
        <v>36</v>
      </c>
      <c r="J3" s="157"/>
    </row>
    <row r="4" spans="1:10" s="120" customFormat="1" ht="24" customHeight="1">
      <c r="A4" s="127" t="s">
        <v>114</v>
      </c>
      <c r="B4" s="126" t="s">
        <v>130</v>
      </c>
      <c r="C4" s="126"/>
      <c r="D4" s="126"/>
      <c r="E4" s="126" t="s">
        <v>131</v>
      </c>
      <c r="F4" s="140" t="s">
        <v>281</v>
      </c>
      <c r="G4" s="165"/>
      <c r="H4" s="165"/>
      <c r="I4" s="165"/>
      <c r="J4" s="170"/>
    </row>
    <row r="5" spans="1:10" s="120" customFormat="1" ht="40.5" customHeight="1">
      <c r="A5" s="127"/>
      <c r="B5" s="127" t="s">
        <v>132</v>
      </c>
      <c r="C5" s="126" t="s">
        <v>133</v>
      </c>
      <c r="D5" s="126" t="s">
        <v>134</v>
      </c>
      <c r="E5" s="126"/>
      <c r="F5" s="138" t="s">
        <v>117</v>
      </c>
      <c r="G5" s="107" t="s">
        <v>124</v>
      </c>
      <c r="H5" s="107" t="s">
        <v>125</v>
      </c>
      <c r="I5" s="107" t="s">
        <v>126</v>
      </c>
      <c r="J5" s="107" t="s">
        <v>127</v>
      </c>
    </row>
    <row r="6" spans="1:10" s="120" customFormat="1" ht="23.25" customHeight="1">
      <c r="A6" s="166"/>
      <c r="B6" s="166"/>
      <c r="C6" s="140"/>
      <c r="D6" s="140"/>
      <c r="E6" s="140"/>
      <c r="F6" s="126"/>
      <c r="G6" s="113"/>
      <c r="H6" s="106"/>
      <c r="I6" s="106"/>
      <c r="J6" s="65"/>
    </row>
    <row r="7" spans="1:10" s="120" customFormat="1" ht="23.25" customHeight="1">
      <c r="A7" s="166"/>
      <c r="B7" s="166"/>
      <c r="C7" s="140"/>
      <c r="D7" s="140"/>
      <c r="E7" s="140"/>
      <c r="F7" s="126"/>
      <c r="G7" s="113"/>
      <c r="H7" s="106"/>
      <c r="I7" s="106"/>
      <c r="J7" s="65"/>
    </row>
    <row r="8" spans="1:10" s="120" customFormat="1" ht="23.25" customHeight="1">
      <c r="A8" s="166"/>
      <c r="B8" s="166"/>
      <c r="C8" s="140"/>
      <c r="D8" s="140"/>
      <c r="E8" s="140"/>
      <c r="F8" s="126"/>
      <c r="G8" s="113"/>
      <c r="H8" s="106"/>
      <c r="I8" s="106"/>
      <c r="J8" s="65"/>
    </row>
    <row r="9" spans="1:10" s="120" customFormat="1" ht="23.25" customHeight="1">
      <c r="A9" s="166"/>
      <c r="B9" s="166"/>
      <c r="C9" s="140"/>
      <c r="D9" s="140"/>
      <c r="E9" s="140"/>
      <c r="F9" s="126"/>
      <c r="G9" s="113"/>
      <c r="H9" s="106"/>
      <c r="I9" s="106"/>
      <c r="J9" s="65"/>
    </row>
    <row r="10" spans="1:10" s="120" customFormat="1" ht="23.25" customHeight="1">
      <c r="A10" s="166"/>
      <c r="B10" s="166"/>
      <c r="C10" s="140"/>
      <c r="D10" s="140"/>
      <c r="E10" s="140"/>
      <c r="F10" s="126"/>
      <c r="G10" s="113"/>
      <c r="H10" s="106"/>
      <c r="I10" s="106"/>
      <c r="J10" s="65"/>
    </row>
    <row r="11" spans="1:10" s="120" customFormat="1" ht="23.25" customHeight="1">
      <c r="A11" s="166"/>
      <c r="B11" s="166"/>
      <c r="C11" s="140"/>
      <c r="D11" s="140"/>
      <c r="E11" s="140"/>
      <c r="F11" s="126"/>
      <c r="G11" s="113"/>
      <c r="H11" s="106"/>
      <c r="I11" s="106"/>
      <c r="J11" s="65"/>
    </row>
    <row r="12" spans="1:10" s="120" customFormat="1" ht="23.25" customHeight="1">
      <c r="A12" s="166"/>
      <c r="B12" s="166"/>
      <c r="C12" s="140"/>
      <c r="D12" s="140"/>
      <c r="E12" s="140"/>
      <c r="F12" s="126"/>
      <c r="G12" s="113"/>
      <c r="H12" s="106"/>
      <c r="I12" s="106"/>
      <c r="J12" s="65"/>
    </row>
    <row r="13" spans="1:10" s="120" customFormat="1" ht="23.25" customHeight="1">
      <c r="A13" s="166"/>
      <c r="B13" s="166"/>
      <c r="C13" s="140"/>
      <c r="D13" s="140"/>
      <c r="E13" s="140"/>
      <c r="F13" s="126"/>
      <c r="G13" s="113"/>
      <c r="H13" s="106"/>
      <c r="I13" s="106"/>
      <c r="J13" s="65"/>
    </row>
    <row r="14" spans="1:10" s="120" customFormat="1" ht="23.25" customHeight="1">
      <c r="A14" s="166"/>
      <c r="B14" s="166"/>
      <c r="C14" s="140"/>
      <c r="D14" s="140"/>
      <c r="E14" s="140"/>
      <c r="F14" s="126"/>
      <c r="G14" s="113"/>
      <c r="H14" s="106"/>
      <c r="I14" s="106"/>
      <c r="J14" s="65"/>
    </row>
    <row r="15" spans="1:11" ht="24.75" customHeight="1">
      <c r="A15" s="95"/>
      <c r="B15" s="167"/>
      <c r="C15" s="167"/>
      <c r="D15" s="167"/>
      <c r="E15" s="96"/>
      <c r="F15" s="168"/>
      <c r="G15" s="169"/>
      <c r="H15" s="103"/>
      <c r="I15" s="103"/>
      <c r="J15" s="168"/>
      <c r="K15" s="33"/>
    </row>
    <row r="16" spans="1:10" ht="31.5" customHeight="1">
      <c r="A16" s="172" t="s">
        <v>295</v>
      </c>
      <c r="B16" s="172"/>
      <c r="C16" s="172"/>
      <c r="D16" s="172"/>
      <c r="E16" s="172"/>
      <c r="F16" s="172"/>
      <c r="G16" s="172"/>
      <c r="H16" s="172"/>
      <c r="I16" s="172"/>
      <c r="J16" s="172"/>
    </row>
    <row r="17" spans="1:10" ht="11.25">
      <c r="A17" s="173"/>
      <c r="B17" s="173"/>
      <c r="C17" s="173"/>
      <c r="D17" s="173"/>
      <c r="E17" s="173"/>
      <c r="F17" s="173"/>
      <c r="G17" s="173"/>
      <c r="H17" s="173"/>
      <c r="I17" s="173"/>
      <c r="J17" s="173"/>
    </row>
    <row r="18" spans="1:10" ht="12">
      <c r="A18" t="s">
        <v>289</v>
      </c>
      <c r="B18" s="33"/>
      <c r="C18" s="33"/>
      <c r="D18" s="33"/>
      <c r="E18" s="33"/>
      <c r="F18" s="33"/>
      <c r="G18" s="33"/>
      <c r="H18" s="33"/>
      <c r="I18" s="33"/>
      <c r="J18" s="33"/>
    </row>
    <row r="19" spans="2:10" ht="12">
      <c r="B19" s="33"/>
      <c r="C19" s="33"/>
      <c r="D19" s="33"/>
      <c r="E19" s="33"/>
      <c r="F19" s="33"/>
      <c r="G19" s="33"/>
      <c r="H19" s="33"/>
      <c r="I19" s="33"/>
      <c r="J19" s="33"/>
    </row>
    <row r="20" spans="2:5" ht="12">
      <c r="B20" s="33"/>
      <c r="C20" s="33"/>
      <c r="D20" s="33"/>
      <c r="E20" s="33"/>
    </row>
    <row r="21" spans="3:5" ht="12">
      <c r="C21" s="33"/>
      <c r="D21" s="33"/>
      <c r="E21" s="33"/>
    </row>
    <row r="22" ht="12">
      <c r="D22" s="33"/>
    </row>
    <row r="23" ht="12">
      <c r="E23" s="33"/>
    </row>
    <row r="27" ht="12">
      <c r="G27" s="33"/>
    </row>
    <row r="28" ht="12">
      <c r="C28" s="33"/>
    </row>
  </sheetData>
  <sheetProtection/>
  <mergeCells count="9">
    <mergeCell ref="A1:J1"/>
    <mergeCell ref="I2:J2"/>
    <mergeCell ref="A3:C3"/>
    <mergeCell ref="I3:J3"/>
    <mergeCell ref="B4:D4"/>
    <mergeCell ref="F4:J4"/>
    <mergeCell ref="A4:A5"/>
    <mergeCell ref="E4:E5"/>
    <mergeCell ref="A16:J17"/>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K28"/>
  <sheetViews>
    <sheetView showGridLines="0" showZeros="0" workbookViewId="0" topLeftCell="A1">
      <selection activeCell="A17" sqref="A17"/>
    </sheetView>
  </sheetViews>
  <sheetFormatPr defaultColWidth="9.16015625" defaultRowHeight="11.25"/>
  <cols>
    <col min="1" max="1" width="34" style="34" customWidth="1"/>
    <col min="2" max="4" width="7.16015625" style="34" customWidth="1"/>
    <col min="5" max="5" width="27.66015625" style="34" customWidth="1"/>
    <col min="6" max="10" width="14.33203125" style="34" customWidth="1"/>
    <col min="11" max="16384" width="9.16015625" style="34" customWidth="1"/>
  </cols>
  <sheetData>
    <row r="1" spans="1:10" ht="35.25" customHeight="1">
      <c r="A1" s="154" t="s">
        <v>296</v>
      </c>
      <c r="B1" s="154"/>
      <c r="C1" s="154"/>
      <c r="D1" s="154"/>
      <c r="E1" s="154"/>
      <c r="F1" s="154"/>
      <c r="G1" s="154"/>
      <c r="H1" s="154"/>
      <c r="I1" s="154"/>
      <c r="J1" s="154"/>
    </row>
    <row r="2" spans="9:10" ht="15.75" customHeight="1">
      <c r="I2" s="136" t="s">
        <v>297</v>
      </c>
      <c r="J2" s="136"/>
    </row>
    <row r="3" spans="1:10" ht="22.5" customHeight="1">
      <c r="A3" s="61" t="s">
        <v>35</v>
      </c>
      <c r="B3" s="61"/>
      <c r="C3" s="61"/>
      <c r="D3" s="155"/>
      <c r="E3" s="155"/>
      <c r="F3" s="155"/>
      <c r="G3" s="155"/>
      <c r="H3" s="155"/>
      <c r="I3" s="157" t="s">
        <v>36</v>
      </c>
      <c r="J3" s="157"/>
    </row>
    <row r="4" spans="1:10" s="120" customFormat="1" ht="24" customHeight="1">
      <c r="A4" s="127" t="s">
        <v>114</v>
      </c>
      <c r="B4" s="126" t="s">
        <v>130</v>
      </c>
      <c r="C4" s="126"/>
      <c r="D4" s="126"/>
      <c r="E4" s="126" t="s">
        <v>131</v>
      </c>
      <c r="F4" s="140" t="s">
        <v>281</v>
      </c>
      <c r="G4" s="165"/>
      <c r="H4" s="165"/>
      <c r="I4" s="165"/>
      <c r="J4" s="170"/>
    </row>
    <row r="5" spans="1:10" s="120" customFormat="1" ht="40.5" customHeight="1">
      <c r="A5" s="127"/>
      <c r="B5" s="127" t="s">
        <v>132</v>
      </c>
      <c r="C5" s="126" t="s">
        <v>133</v>
      </c>
      <c r="D5" s="126" t="s">
        <v>134</v>
      </c>
      <c r="E5" s="126"/>
      <c r="F5" s="138" t="s">
        <v>117</v>
      </c>
      <c r="G5" s="107" t="s">
        <v>124</v>
      </c>
      <c r="H5" s="107" t="s">
        <v>125</v>
      </c>
      <c r="I5" s="107" t="s">
        <v>126</v>
      </c>
      <c r="J5" s="107" t="s">
        <v>127</v>
      </c>
    </row>
    <row r="6" spans="1:10" s="120" customFormat="1" ht="23.25" customHeight="1">
      <c r="A6" s="166"/>
      <c r="B6" s="166"/>
      <c r="C6" s="140"/>
      <c r="D6" s="140"/>
      <c r="E6" s="140"/>
      <c r="F6" s="126"/>
      <c r="G6" s="113"/>
      <c r="H6" s="106"/>
      <c r="I6" s="106"/>
      <c r="J6" s="65"/>
    </row>
    <row r="7" spans="1:10" s="120" customFormat="1" ht="23.25" customHeight="1">
      <c r="A7" s="166"/>
      <c r="B7" s="166"/>
      <c r="C7" s="140"/>
      <c r="D7" s="140"/>
      <c r="E7" s="140"/>
      <c r="F7" s="126"/>
      <c r="G7" s="113"/>
      <c r="H7" s="106"/>
      <c r="I7" s="106"/>
      <c r="J7" s="65"/>
    </row>
    <row r="8" spans="1:10" s="120" customFormat="1" ht="23.25" customHeight="1">
      <c r="A8" s="166"/>
      <c r="B8" s="166"/>
      <c r="C8" s="140"/>
      <c r="D8" s="140"/>
      <c r="E8" s="140"/>
      <c r="F8" s="126"/>
      <c r="G8" s="113"/>
      <c r="H8" s="106"/>
      <c r="I8" s="106"/>
      <c r="J8" s="65"/>
    </row>
    <row r="9" spans="1:10" s="120" customFormat="1" ht="23.25" customHeight="1">
      <c r="A9" s="166"/>
      <c r="B9" s="166"/>
      <c r="C9" s="140"/>
      <c r="D9" s="140"/>
      <c r="E9" s="140"/>
      <c r="F9" s="126"/>
      <c r="G9" s="113"/>
      <c r="H9" s="106"/>
      <c r="I9" s="106"/>
      <c r="J9" s="65"/>
    </row>
    <row r="10" spans="1:10" s="120" customFormat="1" ht="23.25" customHeight="1">
      <c r="A10" s="166"/>
      <c r="B10" s="166"/>
      <c r="C10" s="140"/>
      <c r="D10" s="140"/>
      <c r="E10" s="140"/>
      <c r="F10" s="126"/>
      <c r="G10" s="113"/>
      <c r="H10" s="106"/>
      <c r="I10" s="106"/>
      <c r="J10" s="65"/>
    </row>
    <row r="11" spans="1:10" s="120" customFormat="1" ht="23.25" customHeight="1">
      <c r="A11" s="166"/>
      <c r="B11" s="166"/>
      <c r="C11" s="140"/>
      <c r="D11" s="140"/>
      <c r="E11" s="140"/>
      <c r="F11" s="126"/>
      <c r="G11" s="113"/>
      <c r="H11" s="106"/>
      <c r="I11" s="106"/>
      <c r="J11" s="65"/>
    </row>
    <row r="12" spans="1:10" s="120" customFormat="1" ht="23.25" customHeight="1">
      <c r="A12" s="166"/>
      <c r="B12" s="166"/>
      <c r="C12" s="140"/>
      <c r="D12" s="140"/>
      <c r="E12" s="140"/>
      <c r="F12" s="126"/>
      <c r="G12" s="113"/>
      <c r="H12" s="106"/>
      <c r="I12" s="106"/>
      <c r="J12" s="65"/>
    </row>
    <row r="13" spans="1:10" s="120" customFormat="1" ht="23.25" customHeight="1">
      <c r="A13" s="166"/>
      <c r="B13" s="166"/>
      <c r="C13" s="140"/>
      <c r="D13" s="140"/>
      <c r="E13" s="140"/>
      <c r="F13" s="126"/>
      <c r="G13" s="113"/>
      <c r="H13" s="106"/>
      <c r="I13" s="106"/>
      <c r="J13" s="65"/>
    </row>
    <row r="14" spans="1:10" s="120" customFormat="1" ht="23.25" customHeight="1">
      <c r="A14" s="166"/>
      <c r="B14" s="166"/>
      <c r="C14" s="140"/>
      <c r="D14" s="140"/>
      <c r="E14" s="140"/>
      <c r="F14" s="126"/>
      <c r="G14" s="113"/>
      <c r="H14" s="106"/>
      <c r="I14" s="106"/>
      <c r="J14" s="65"/>
    </row>
    <row r="15" spans="1:11" ht="24.75" customHeight="1">
      <c r="A15" s="95"/>
      <c r="B15" s="167"/>
      <c r="C15" s="167"/>
      <c r="D15" s="167"/>
      <c r="E15" s="96"/>
      <c r="F15" s="168"/>
      <c r="G15" s="169"/>
      <c r="H15" s="103"/>
      <c r="I15" s="103"/>
      <c r="J15" s="168"/>
      <c r="K15" s="33"/>
    </row>
    <row r="16" spans="1:10" ht="22.5" customHeight="1">
      <c r="A16" s="33" t="s">
        <v>298</v>
      </c>
      <c r="B16" s="33"/>
      <c r="C16" s="33"/>
      <c r="D16" s="33"/>
      <c r="E16" s="33"/>
      <c r="F16" s="33"/>
      <c r="G16" s="33"/>
      <c r="H16" s="33"/>
      <c r="I16" s="33"/>
      <c r="J16" s="33"/>
    </row>
    <row r="17" spans="1:10" ht="12">
      <c r="A17" t="s">
        <v>289</v>
      </c>
      <c r="B17" s="33"/>
      <c r="C17" s="33"/>
      <c r="D17" s="33"/>
      <c r="E17" s="33"/>
      <c r="F17" s="33"/>
      <c r="G17" s="33"/>
      <c r="H17" s="33"/>
      <c r="I17" s="33"/>
      <c r="J17" s="33"/>
    </row>
    <row r="18" spans="1:10" ht="12">
      <c r="A18" s="33"/>
      <c r="B18" s="33"/>
      <c r="C18" s="33"/>
      <c r="D18" s="33"/>
      <c r="E18" s="33"/>
      <c r="F18" s="33"/>
      <c r="G18" s="33"/>
      <c r="H18" s="33"/>
      <c r="I18" s="33"/>
      <c r="J18" s="33"/>
    </row>
    <row r="19" spans="2:10" ht="12">
      <c r="B19" s="33"/>
      <c r="C19" s="33"/>
      <c r="D19" s="33"/>
      <c r="E19" s="33"/>
      <c r="F19" s="33"/>
      <c r="G19" s="33"/>
      <c r="H19" s="33"/>
      <c r="I19" s="33"/>
      <c r="J19" s="33"/>
    </row>
    <row r="20" spans="2:5" ht="12">
      <c r="B20" s="33"/>
      <c r="C20" s="33"/>
      <c r="D20" s="33"/>
      <c r="E20" s="33"/>
    </row>
    <row r="21" spans="3:5" ht="12">
      <c r="C21" s="33"/>
      <c r="D21" s="33"/>
      <c r="E21" s="33"/>
    </row>
    <row r="22" ht="12">
      <c r="D22" s="33"/>
    </row>
    <row r="23" ht="12">
      <c r="E23" s="33"/>
    </row>
    <row r="27" ht="12">
      <c r="G27" s="33"/>
    </row>
    <row r="28" ht="12">
      <c r="C28" s="33"/>
    </row>
  </sheetData>
  <sheetProtection/>
  <mergeCells count="8">
    <mergeCell ref="A1:J1"/>
    <mergeCell ref="I2:J2"/>
    <mergeCell ref="A3:C3"/>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H64"/>
  <sheetViews>
    <sheetView showGridLines="0" showZeros="0" workbookViewId="0" topLeftCell="A1">
      <selection activeCell="I12" sqref="I12"/>
    </sheetView>
  </sheetViews>
  <sheetFormatPr defaultColWidth="9.16015625" defaultRowHeight="11.25"/>
  <cols>
    <col min="1" max="3" width="10.5" style="34" customWidth="1"/>
    <col min="4" max="4" width="46.5" style="34" customWidth="1"/>
    <col min="5" max="8" width="19" style="34" customWidth="1"/>
    <col min="9" max="252" width="9.16015625" style="34" customWidth="1"/>
    <col min="253" max="16384" width="9.16015625" style="34" customWidth="1"/>
  </cols>
  <sheetData>
    <row r="1" spans="1:8" ht="30" customHeight="1">
      <c r="A1" s="154" t="s">
        <v>299</v>
      </c>
      <c r="B1" s="154"/>
      <c r="C1" s="154"/>
      <c r="D1" s="154"/>
      <c r="E1" s="154"/>
      <c r="F1" s="154"/>
      <c r="G1" s="154"/>
      <c r="H1" s="154"/>
    </row>
    <row r="2" ht="15.75" customHeight="1">
      <c r="H2" s="136" t="s">
        <v>300</v>
      </c>
    </row>
    <row r="3" spans="1:8" ht="18" customHeight="1">
      <c r="A3" s="61" t="s">
        <v>35</v>
      </c>
      <c r="B3" s="155"/>
      <c r="C3" s="155"/>
      <c r="D3" s="155"/>
      <c r="E3" s="155"/>
      <c r="G3" s="156"/>
      <c r="H3" s="157" t="s">
        <v>36</v>
      </c>
    </row>
    <row r="4" spans="1:8" s="120" customFormat="1" ht="21.75" customHeight="1">
      <c r="A4" s="127" t="s">
        <v>130</v>
      </c>
      <c r="B4" s="127"/>
      <c r="C4" s="127"/>
      <c r="D4" s="126" t="s">
        <v>131</v>
      </c>
      <c r="E4" s="106" t="s">
        <v>169</v>
      </c>
      <c r="F4" s="113"/>
      <c r="G4" s="113"/>
      <c r="H4" s="114"/>
    </row>
    <row r="5" spans="1:8" s="120" customFormat="1" ht="40.5" customHeight="1">
      <c r="A5" s="127" t="s">
        <v>132</v>
      </c>
      <c r="B5" s="127" t="s">
        <v>133</v>
      </c>
      <c r="C5" s="126" t="s">
        <v>134</v>
      </c>
      <c r="D5" s="126"/>
      <c r="E5" s="107" t="s">
        <v>117</v>
      </c>
      <c r="F5" s="65" t="s">
        <v>118</v>
      </c>
      <c r="G5" s="65" t="s">
        <v>119</v>
      </c>
      <c r="H5" s="65" t="s">
        <v>123</v>
      </c>
    </row>
    <row r="6" spans="1:8" s="120" customFormat="1" ht="18" customHeight="1">
      <c r="A6" s="109"/>
      <c r="B6" s="109"/>
      <c r="C6" s="109"/>
      <c r="D6" s="158" t="s">
        <v>117</v>
      </c>
      <c r="E6" s="159">
        <f aca="true" t="shared" si="0" ref="E6:G6">E7+E14+E16+E34+E43+E45+E49+E55+E59+E63+E64+E57</f>
        <v>12250</v>
      </c>
      <c r="F6" s="159">
        <f t="shared" si="0"/>
        <v>12250</v>
      </c>
      <c r="G6" s="159">
        <f t="shared" si="0"/>
        <v>0</v>
      </c>
      <c r="H6" s="160"/>
    </row>
    <row r="7" spans="1:8" s="120" customFormat="1" ht="18" customHeight="1">
      <c r="A7" s="161" t="s">
        <v>135</v>
      </c>
      <c r="B7" s="161"/>
      <c r="C7" s="161"/>
      <c r="D7" s="162" t="s">
        <v>44</v>
      </c>
      <c r="E7" s="163">
        <f>E8+E13</f>
        <v>4957.65</v>
      </c>
      <c r="F7" s="163">
        <f>F8+F13</f>
        <v>4957.65</v>
      </c>
      <c r="G7" s="159"/>
      <c r="H7" s="160"/>
    </row>
    <row r="8" spans="1:8" s="120" customFormat="1" ht="18" customHeight="1">
      <c r="A8" s="161" t="s">
        <v>135</v>
      </c>
      <c r="B8" s="161" t="s">
        <v>136</v>
      </c>
      <c r="C8" s="161"/>
      <c r="D8" s="162" t="s">
        <v>46</v>
      </c>
      <c r="E8" s="163">
        <f>E9+E10+E11+E12</f>
        <v>3880.63</v>
      </c>
      <c r="F8" s="163">
        <f>F9+F10+F11+F12</f>
        <v>3880.63</v>
      </c>
      <c r="G8" s="159"/>
      <c r="H8" s="160"/>
    </row>
    <row r="9" spans="1:8" s="120" customFormat="1" ht="18" customHeight="1">
      <c r="A9" s="161" t="s">
        <v>135</v>
      </c>
      <c r="B9" s="161" t="s">
        <v>136</v>
      </c>
      <c r="C9" s="161" t="s">
        <v>137</v>
      </c>
      <c r="D9" s="162" t="s">
        <v>48</v>
      </c>
      <c r="E9" s="78">
        <v>601.63</v>
      </c>
      <c r="F9" s="78">
        <v>601.63</v>
      </c>
      <c r="G9" s="159"/>
      <c r="H9" s="160"/>
    </row>
    <row r="10" spans="1:8" s="120" customFormat="1" ht="18" customHeight="1">
      <c r="A10" s="161"/>
      <c r="B10" s="161"/>
      <c r="C10" s="161" t="s">
        <v>138</v>
      </c>
      <c r="D10" s="162" t="s">
        <v>50</v>
      </c>
      <c r="E10" s="79">
        <v>10</v>
      </c>
      <c r="F10" s="79">
        <v>10</v>
      </c>
      <c r="G10" s="159"/>
      <c r="H10" s="160"/>
    </row>
    <row r="11" spans="1:8" s="120" customFormat="1" ht="18" customHeight="1">
      <c r="A11" s="161"/>
      <c r="B11" s="161"/>
      <c r="C11" s="161" t="s">
        <v>139</v>
      </c>
      <c r="D11" s="162" t="s">
        <v>52</v>
      </c>
      <c r="E11" s="78">
        <v>100</v>
      </c>
      <c r="F11" s="78">
        <v>100</v>
      </c>
      <c r="G11" s="159"/>
      <c r="H11" s="160"/>
    </row>
    <row r="12" spans="1:8" s="120" customFormat="1" ht="18" customHeight="1">
      <c r="A12" s="161"/>
      <c r="B12" s="161"/>
      <c r="C12" s="161" t="s">
        <v>140</v>
      </c>
      <c r="D12" s="162" t="s">
        <v>53</v>
      </c>
      <c r="E12" s="78">
        <v>3169</v>
      </c>
      <c r="F12" s="78">
        <v>3169</v>
      </c>
      <c r="G12" s="159"/>
      <c r="H12" s="160"/>
    </row>
    <row r="13" spans="1:8" s="120" customFormat="1" ht="18" customHeight="1">
      <c r="A13" s="161" t="s">
        <v>135</v>
      </c>
      <c r="B13" s="161" t="s">
        <v>141</v>
      </c>
      <c r="C13" s="161"/>
      <c r="D13" s="162" t="s">
        <v>54</v>
      </c>
      <c r="E13" s="163">
        <v>1077.02</v>
      </c>
      <c r="F13" s="163">
        <v>1077.02</v>
      </c>
      <c r="G13" s="159"/>
      <c r="H13" s="160"/>
    </row>
    <row r="14" spans="1:8" s="120" customFormat="1" ht="18" customHeight="1">
      <c r="A14" s="161" t="s">
        <v>142</v>
      </c>
      <c r="B14" s="161"/>
      <c r="C14" s="161"/>
      <c r="D14" s="162" t="s">
        <v>59</v>
      </c>
      <c r="E14" s="163">
        <f>E15</f>
        <v>495.05</v>
      </c>
      <c r="F14" s="163">
        <f>F15</f>
        <v>495.05</v>
      </c>
      <c r="G14" s="159"/>
      <c r="H14" s="160"/>
    </row>
    <row r="15" spans="1:8" s="120" customFormat="1" ht="18" customHeight="1">
      <c r="A15" s="161"/>
      <c r="B15" s="161" t="s">
        <v>137</v>
      </c>
      <c r="C15" s="161" t="s">
        <v>137</v>
      </c>
      <c r="D15" s="162" t="s">
        <v>143</v>
      </c>
      <c r="E15" s="78">
        <v>495.05</v>
      </c>
      <c r="F15" s="78">
        <v>495.05</v>
      </c>
      <c r="G15" s="159"/>
      <c r="H15" s="160"/>
    </row>
    <row r="16" spans="1:8" s="120" customFormat="1" ht="18" customHeight="1">
      <c r="A16" s="161" t="s">
        <v>144</v>
      </c>
      <c r="B16" s="161"/>
      <c r="C16" s="161"/>
      <c r="D16" s="162" t="s">
        <v>61</v>
      </c>
      <c r="E16" s="163">
        <f>E17+E20+E24+E25+E26+E27+E28+E31+E33</f>
        <v>1564.51</v>
      </c>
      <c r="F16" s="163">
        <f>F17+F20+F24+F25+F26+F27+F28+F31+F33</f>
        <v>1564.51</v>
      </c>
      <c r="G16" s="159"/>
      <c r="H16" s="160"/>
    </row>
    <row r="17" spans="1:8" s="120" customFormat="1" ht="18" customHeight="1">
      <c r="A17" s="161"/>
      <c r="B17" s="161" t="s">
        <v>137</v>
      </c>
      <c r="C17" s="161"/>
      <c r="D17" s="162" t="s">
        <v>62</v>
      </c>
      <c r="E17" s="163">
        <f>E19+E18</f>
        <v>81.1</v>
      </c>
      <c r="F17" s="163">
        <f>F19+F18</f>
        <v>81.1</v>
      </c>
      <c r="G17" s="159"/>
      <c r="H17" s="160"/>
    </row>
    <row r="18" spans="1:8" s="120" customFormat="1" ht="18" customHeight="1">
      <c r="A18" s="161"/>
      <c r="B18" s="161"/>
      <c r="C18" s="161" t="s">
        <v>139</v>
      </c>
      <c r="D18" s="162" t="s">
        <v>63</v>
      </c>
      <c r="E18" s="86">
        <v>76.1</v>
      </c>
      <c r="F18" s="86">
        <v>76.1</v>
      </c>
      <c r="G18" s="159"/>
      <c r="H18" s="160"/>
    </row>
    <row r="19" spans="1:8" s="120" customFormat="1" ht="18" customHeight="1">
      <c r="A19" s="161"/>
      <c r="B19" s="161"/>
      <c r="C19" s="161" t="s">
        <v>141</v>
      </c>
      <c r="D19" s="162" t="s">
        <v>64</v>
      </c>
      <c r="E19" s="86">
        <v>5</v>
      </c>
      <c r="F19" s="86">
        <v>5</v>
      </c>
      <c r="G19" s="159"/>
      <c r="H19" s="160"/>
    </row>
    <row r="20" spans="1:8" s="120" customFormat="1" ht="18" customHeight="1">
      <c r="A20" s="161"/>
      <c r="B20" s="161" t="s">
        <v>145</v>
      </c>
      <c r="C20" s="161"/>
      <c r="D20" s="162" t="s">
        <v>65</v>
      </c>
      <c r="E20" s="163">
        <f>E21+E23</f>
        <v>525.88</v>
      </c>
      <c r="F20" s="163">
        <f>F21+F23</f>
        <v>525.88</v>
      </c>
      <c r="G20" s="159"/>
      <c r="H20" s="160"/>
    </row>
    <row r="21" spans="1:8" s="120" customFormat="1" ht="18" customHeight="1">
      <c r="A21" s="161"/>
      <c r="B21" s="161"/>
      <c r="C21" s="161" t="s">
        <v>146</v>
      </c>
      <c r="D21" s="162" t="s">
        <v>66</v>
      </c>
      <c r="E21" s="87">
        <v>456.78</v>
      </c>
      <c r="F21" s="87">
        <v>456.78</v>
      </c>
      <c r="G21" s="159"/>
      <c r="H21" s="160"/>
    </row>
    <row r="22" spans="1:8" s="120" customFormat="1" ht="18" customHeight="1">
      <c r="A22" s="161"/>
      <c r="B22" s="161"/>
      <c r="C22" s="161"/>
      <c r="D22" s="162" t="s">
        <v>147</v>
      </c>
      <c r="E22" s="86">
        <v>456.78</v>
      </c>
      <c r="F22" s="86">
        <v>456.78</v>
      </c>
      <c r="G22" s="159"/>
      <c r="H22" s="160"/>
    </row>
    <row r="23" spans="1:8" s="120" customFormat="1" ht="18" customHeight="1">
      <c r="A23" s="161"/>
      <c r="B23" s="161"/>
      <c r="C23" s="161" t="s">
        <v>137</v>
      </c>
      <c r="D23" s="162" t="s">
        <v>68</v>
      </c>
      <c r="E23" s="87">
        <v>69.1</v>
      </c>
      <c r="F23" s="87">
        <v>69.1</v>
      </c>
      <c r="G23" s="159"/>
      <c r="H23" s="160"/>
    </row>
    <row r="24" spans="1:8" s="120" customFormat="1" ht="18" customHeight="1">
      <c r="A24" s="161"/>
      <c r="B24" s="161" t="s">
        <v>148</v>
      </c>
      <c r="C24" s="161"/>
      <c r="D24" s="162" t="s">
        <v>69</v>
      </c>
      <c r="E24" s="86">
        <v>10</v>
      </c>
      <c r="F24" s="86">
        <v>10</v>
      </c>
      <c r="G24" s="159"/>
      <c r="H24" s="160"/>
    </row>
    <row r="25" spans="1:8" s="120" customFormat="1" ht="18" customHeight="1">
      <c r="A25" s="161"/>
      <c r="B25" s="161" t="s">
        <v>139</v>
      </c>
      <c r="C25" s="161"/>
      <c r="D25" s="162" t="s">
        <v>70</v>
      </c>
      <c r="E25" s="86">
        <v>52.98</v>
      </c>
      <c r="F25" s="86">
        <v>52.98</v>
      </c>
      <c r="G25" s="159"/>
      <c r="H25" s="160"/>
    </row>
    <row r="26" spans="1:8" s="120" customFormat="1" ht="18" customHeight="1">
      <c r="A26" s="161"/>
      <c r="B26" s="161" t="s">
        <v>149</v>
      </c>
      <c r="C26" s="161"/>
      <c r="D26" s="162" t="s">
        <v>71</v>
      </c>
      <c r="E26" s="86">
        <v>10</v>
      </c>
      <c r="F26" s="86">
        <v>10</v>
      </c>
      <c r="G26" s="159"/>
      <c r="H26" s="160"/>
    </row>
    <row r="27" spans="1:8" s="120" customFormat="1" ht="18" customHeight="1">
      <c r="A27" s="161"/>
      <c r="B27" s="161" t="s">
        <v>150</v>
      </c>
      <c r="C27" s="161"/>
      <c r="D27" s="162" t="s">
        <v>72</v>
      </c>
      <c r="E27" s="86">
        <v>18.85</v>
      </c>
      <c r="F27" s="86">
        <v>18.85</v>
      </c>
      <c r="G27" s="159"/>
      <c r="H27" s="160"/>
    </row>
    <row r="28" spans="1:8" s="120" customFormat="1" ht="18" customHeight="1">
      <c r="A28" s="161"/>
      <c r="B28" s="161" t="s">
        <v>151</v>
      </c>
      <c r="C28" s="161"/>
      <c r="D28" s="162" t="s">
        <v>73</v>
      </c>
      <c r="E28" s="164">
        <f>E29+E30</f>
        <v>113.5</v>
      </c>
      <c r="F28" s="164">
        <f>F29+F30</f>
        <v>113.5</v>
      </c>
      <c r="G28" s="159"/>
      <c r="H28" s="160"/>
    </row>
    <row r="29" spans="1:8" s="120" customFormat="1" ht="18" customHeight="1">
      <c r="A29" s="161"/>
      <c r="B29" s="161"/>
      <c r="C29" s="161" t="s">
        <v>146</v>
      </c>
      <c r="D29" s="162" t="s">
        <v>74</v>
      </c>
      <c r="E29" s="86">
        <v>21</v>
      </c>
      <c r="F29" s="86">
        <v>21</v>
      </c>
      <c r="G29" s="159"/>
      <c r="H29" s="160"/>
    </row>
    <row r="30" spans="1:8" s="120" customFormat="1" ht="18" customHeight="1">
      <c r="A30" s="161"/>
      <c r="B30" s="161"/>
      <c r="C30" s="161" t="s">
        <v>137</v>
      </c>
      <c r="D30" s="162" t="s">
        <v>75</v>
      </c>
      <c r="E30" s="86">
        <v>92.5</v>
      </c>
      <c r="F30" s="86">
        <v>92.5</v>
      </c>
      <c r="G30" s="159"/>
      <c r="H30" s="160"/>
    </row>
    <row r="31" spans="1:8" s="120" customFormat="1" ht="18" customHeight="1">
      <c r="A31" s="161"/>
      <c r="B31" s="161" t="s">
        <v>145</v>
      </c>
      <c r="C31" s="161"/>
      <c r="D31" s="162" t="s">
        <v>76</v>
      </c>
      <c r="E31" s="164">
        <f>E32</f>
        <v>729.6</v>
      </c>
      <c r="F31" s="164">
        <f>F32</f>
        <v>729.6</v>
      </c>
      <c r="G31" s="159"/>
      <c r="H31" s="160"/>
    </row>
    <row r="32" spans="1:8" s="120" customFormat="1" ht="18" customHeight="1">
      <c r="A32" s="161"/>
      <c r="B32" s="161"/>
      <c r="C32" s="161" t="s">
        <v>137</v>
      </c>
      <c r="D32" s="162" t="s">
        <v>77</v>
      </c>
      <c r="E32" s="86">
        <v>729.6</v>
      </c>
      <c r="F32" s="86">
        <v>729.6</v>
      </c>
      <c r="G32" s="159"/>
      <c r="H32" s="160"/>
    </row>
    <row r="33" spans="1:8" s="120" customFormat="1" ht="18" customHeight="1">
      <c r="A33" s="161"/>
      <c r="B33" s="161" t="s">
        <v>152</v>
      </c>
      <c r="C33" s="161"/>
      <c r="D33" s="162" t="s">
        <v>78</v>
      </c>
      <c r="E33" s="86">
        <v>22.6</v>
      </c>
      <c r="F33" s="86">
        <v>22.6</v>
      </c>
      <c r="G33" s="159"/>
      <c r="H33" s="160"/>
    </row>
    <row r="34" spans="1:8" s="120" customFormat="1" ht="18" customHeight="1">
      <c r="A34" s="161" t="s">
        <v>153</v>
      </c>
      <c r="B34" s="161"/>
      <c r="C34" s="161"/>
      <c r="D34" s="162" t="s">
        <v>79</v>
      </c>
      <c r="E34" s="164">
        <f>E35+E39+E41</f>
        <v>120.02000000000001</v>
      </c>
      <c r="F34" s="164">
        <f>F35+F39+F41</f>
        <v>120.02000000000001</v>
      </c>
      <c r="G34" s="159"/>
      <c r="H34" s="160"/>
    </row>
    <row r="35" spans="1:8" s="120" customFormat="1" ht="18" customHeight="1">
      <c r="A35" s="161"/>
      <c r="B35" s="161" t="s">
        <v>154</v>
      </c>
      <c r="C35" s="161"/>
      <c r="D35" s="162" t="s">
        <v>80</v>
      </c>
      <c r="E35" s="164">
        <f>E36+E37</f>
        <v>25.42</v>
      </c>
      <c r="F35" s="164">
        <f>F36+F37</f>
        <v>25.42</v>
      </c>
      <c r="G35" s="159"/>
      <c r="H35" s="160"/>
    </row>
    <row r="36" spans="1:8" s="120" customFormat="1" ht="18" customHeight="1">
      <c r="A36" s="161"/>
      <c r="B36" s="161"/>
      <c r="C36" s="161" t="s">
        <v>137</v>
      </c>
      <c r="D36" s="162" t="s">
        <v>81</v>
      </c>
      <c r="E36" s="86">
        <v>6.32</v>
      </c>
      <c r="F36" s="86">
        <v>6.32</v>
      </c>
      <c r="G36" s="159"/>
      <c r="H36" s="160"/>
    </row>
    <row r="37" spans="1:8" s="120" customFormat="1" ht="18" customHeight="1">
      <c r="A37" s="161"/>
      <c r="B37" s="161"/>
      <c r="C37" s="161" t="s">
        <v>139</v>
      </c>
      <c r="D37" s="162" t="s">
        <v>82</v>
      </c>
      <c r="E37" s="86">
        <v>19.1</v>
      </c>
      <c r="F37" s="86">
        <v>19.1</v>
      </c>
      <c r="G37" s="159"/>
      <c r="H37" s="160"/>
    </row>
    <row r="38" spans="1:8" s="120" customFormat="1" ht="18" customHeight="1">
      <c r="A38" s="161"/>
      <c r="B38" s="161"/>
      <c r="C38" s="161" t="s">
        <v>149</v>
      </c>
      <c r="D38" s="162" t="s">
        <v>83</v>
      </c>
      <c r="E38" s="164"/>
      <c r="F38" s="164"/>
      <c r="G38" s="159"/>
      <c r="H38" s="160"/>
    </row>
    <row r="39" spans="1:8" s="120" customFormat="1" ht="18" customHeight="1">
      <c r="A39" s="161"/>
      <c r="B39" s="161" t="s">
        <v>138</v>
      </c>
      <c r="C39" s="161"/>
      <c r="D39" s="162" t="s">
        <v>84</v>
      </c>
      <c r="E39" s="164">
        <f aca="true" t="shared" si="1" ref="E39:E43">E40</f>
        <v>78</v>
      </c>
      <c r="F39" s="164">
        <f aca="true" t="shared" si="2" ref="F39:F43">F40</f>
        <v>78</v>
      </c>
      <c r="G39" s="159"/>
      <c r="H39" s="160"/>
    </row>
    <row r="40" spans="1:8" s="120" customFormat="1" ht="18" customHeight="1">
      <c r="A40" s="161"/>
      <c r="B40" s="161"/>
      <c r="C40" s="161" t="s">
        <v>155</v>
      </c>
      <c r="D40" s="162" t="s">
        <v>85</v>
      </c>
      <c r="E40" s="86">
        <v>78</v>
      </c>
      <c r="F40" s="86">
        <v>78</v>
      </c>
      <c r="G40" s="159"/>
      <c r="H40" s="160"/>
    </row>
    <row r="41" spans="1:8" s="120" customFormat="1" ht="18" customHeight="1">
      <c r="A41" s="161"/>
      <c r="B41" s="161" t="s">
        <v>148</v>
      </c>
      <c r="C41" s="161"/>
      <c r="D41" s="162" t="s">
        <v>86</v>
      </c>
      <c r="E41" s="164">
        <f t="shared" si="1"/>
        <v>16.6</v>
      </c>
      <c r="F41" s="164">
        <f t="shared" si="2"/>
        <v>16.6</v>
      </c>
      <c r="G41" s="159"/>
      <c r="H41" s="160"/>
    </row>
    <row r="42" spans="1:8" s="120" customFormat="1" ht="18" customHeight="1">
      <c r="A42" s="161"/>
      <c r="B42" s="161"/>
      <c r="C42" s="161" t="s">
        <v>141</v>
      </c>
      <c r="D42" s="162" t="s">
        <v>87</v>
      </c>
      <c r="E42" s="164">
        <v>16.6</v>
      </c>
      <c r="F42" s="164">
        <v>16.6</v>
      </c>
      <c r="G42" s="159"/>
      <c r="H42" s="160"/>
    </row>
    <row r="43" spans="1:8" s="120" customFormat="1" ht="18" customHeight="1">
      <c r="A43" s="161" t="s">
        <v>156</v>
      </c>
      <c r="B43" s="161"/>
      <c r="C43" s="161"/>
      <c r="D43" s="162" t="s">
        <v>88</v>
      </c>
      <c r="E43" s="164">
        <f t="shared" si="1"/>
        <v>10</v>
      </c>
      <c r="F43" s="164">
        <f t="shared" si="2"/>
        <v>10</v>
      </c>
      <c r="G43" s="159"/>
      <c r="H43" s="160"/>
    </row>
    <row r="44" spans="1:8" s="120" customFormat="1" ht="18" customHeight="1">
      <c r="A44" s="161"/>
      <c r="B44" s="161" t="s">
        <v>146</v>
      </c>
      <c r="C44" s="161"/>
      <c r="D44" s="162" t="s">
        <v>89</v>
      </c>
      <c r="E44" s="164">
        <v>10</v>
      </c>
      <c r="F44" s="164">
        <v>10</v>
      </c>
      <c r="G44" s="159"/>
      <c r="H44" s="160"/>
    </row>
    <row r="45" spans="1:8" s="120" customFormat="1" ht="18" customHeight="1">
      <c r="A45" s="161" t="s">
        <v>157</v>
      </c>
      <c r="B45" s="161"/>
      <c r="C45" s="161"/>
      <c r="D45" s="162" t="s">
        <v>90</v>
      </c>
      <c r="E45" s="164">
        <f>E46+E47+E48</f>
        <v>2619.95</v>
      </c>
      <c r="F45" s="164">
        <f>F46+F47+F48</f>
        <v>2619.95</v>
      </c>
      <c r="G45" s="159"/>
      <c r="H45" s="160"/>
    </row>
    <row r="46" spans="1:8" s="120" customFormat="1" ht="18" customHeight="1">
      <c r="A46" s="161"/>
      <c r="B46" s="161" t="s">
        <v>146</v>
      </c>
      <c r="C46" s="161" t="s">
        <v>154</v>
      </c>
      <c r="D46" s="162" t="s">
        <v>91</v>
      </c>
      <c r="E46" s="164">
        <v>67.29</v>
      </c>
      <c r="F46" s="164">
        <v>67.29</v>
      </c>
      <c r="G46" s="159"/>
      <c r="H46" s="160"/>
    </row>
    <row r="47" spans="1:8" s="120" customFormat="1" ht="18" customHeight="1">
      <c r="A47" s="161"/>
      <c r="B47" s="161" t="s">
        <v>137</v>
      </c>
      <c r="C47" s="161" t="s">
        <v>146</v>
      </c>
      <c r="D47" s="162" t="s">
        <v>92</v>
      </c>
      <c r="E47" s="164">
        <v>1950</v>
      </c>
      <c r="F47" s="164">
        <v>1950</v>
      </c>
      <c r="G47" s="159"/>
      <c r="H47" s="160"/>
    </row>
    <row r="48" spans="1:8" s="120" customFormat="1" ht="18" customHeight="1">
      <c r="A48" s="161"/>
      <c r="B48" s="161" t="s">
        <v>136</v>
      </c>
      <c r="C48" s="161"/>
      <c r="D48" s="162" t="s">
        <v>93</v>
      </c>
      <c r="E48" s="164">
        <v>602.66</v>
      </c>
      <c r="F48" s="164">
        <v>602.66</v>
      </c>
      <c r="G48" s="159"/>
      <c r="H48" s="160"/>
    </row>
    <row r="49" spans="1:8" s="120" customFormat="1" ht="18" customHeight="1">
      <c r="A49" s="161" t="s">
        <v>158</v>
      </c>
      <c r="B49" s="161"/>
      <c r="C49" s="161"/>
      <c r="D49" s="162" t="s">
        <v>94</v>
      </c>
      <c r="E49" s="164">
        <f>E50+E53</f>
        <v>1120.52</v>
      </c>
      <c r="F49" s="164">
        <f>F50+F53</f>
        <v>1120.52</v>
      </c>
      <c r="G49" s="159"/>
      <c r="H49" s="160"/>
    </row>
    <row r="50" spans="1:8" s="120" customFormat="1" ht="18" customHeight="1">
      <c r="A50" s="161"/>
      <c r="B50" s="161" t="s">
        <v>137</v>
      </c>
      <c r="C50" s="161"/>
      <c r="D50" s="162" t="s">
        <v>95</v>
      </c>
      <c r="E50" s="164">
        <f>E51+E52</f>
        <v>1014.52</v>
      </c>
      <c r="F50" s="164">
        <f>F51+F52</f>
        <v>1014.52</v>
      </c>
      <c r="G50" s="159"/>
      <c r="H50" s="160"/>
    </row>
    <row r="51" spans="1:8" s="120" customFormat="1" ht="18" customHeight="1">
      <c r="A51" s="161"/>
      <c r="B51" s="161"/>
      <c r="C51" s="161" t="s">
        <v>154</v>
      </c>
      <c r="D51" s="162" t="s">
        <v>96</v>
      </c>
      <c r="E51" s="86">
        <v>667.31</v>
      </c>
      <c r="F51" s="86">
        <v>667.31</v>
      </c>
      <c r="G51" s="159"/>
      <c r="H51" s="160"/>
    </row>
    <row r="52" spans="1:8" s="120" customFormat="1" ht="18" customHeight="1">
      <c r="A52" s="161"/>
      <c r="B52" s="161"/>
      <c r="C52" s="161" t="s">
        <v>141</v>
      </c>
      <c r="D52" s="162" t="s">
        <v>97</v>
      </c>
      <c r="E52" s="86">
        <v>347.21</v>
      </c>
      <c r="F52" s="86">
        <v>347.21</v>
      </c>
      <c r="G52" s="159"/>
      <c r="H52" s="160"/>
    </row>
    <row r="53" spans="1:8" s="120" customFormat="1" ht="18" customHeight="1">
      <c r="A53" s="161"/>
      <c r="B53" s="161" t="s">
        <v>148</v>
      </c>
      <c r="C53" s="161"/>
      <c r="D53" s="162" t="s">
        <v>98</v>
      </c>
      <c r="E53" s="164">
        <f aca="true" t="shared" si="3" ref="E53:E57">E54</f>
        <v>106</v>
      </c>
      <c r="F53" s="164">
        <f aca="true" t="shared" si="4" ref="F53:F57">F54</f>
        <v>106</v>
      </c>
      <c r="G53" s="159"/>
      <c r="H53" s="160"/>
    </row>
    <row r="54" spans="1:8" s="120" customFormat="1" ht="18" customHeight="1">
      <c r="A54" s="161"/>
      <c r="B54" s="161"/>
      <c r="C54" s="161" t="s">
        <v>155</v>
      </c>
      <c r="D54" s="162" t="s">
        <v>99</v>
      </c>
      <c r="E54" s="164">
        <v>106</v>
      </c>
      <c r="F54" s="164">
        <v>106</v>
      </c>
      <c r="G54" s="159"/>
      <c r="H54" s="160"/>
    </row>
    <row r="55" spans="1:8" s="120" customFormat="1" ht="18" customHeight="1">
      <c r="A55" s="161" t="s">
        <v>159</v>
      </c>
      <c r="B55" s="161"/>
      <c r="C55" s="161"/>
      <c r="D55" s="162" t="s">
        <v>100</v>
      </c>
      <c r="E55" s="164">
        <f t="shared" si="3"/>
        <v>30</v>
      </c>
      <c r="F55" s="164">
        <f t="shared" si="4"/>
        <v>30</v>
      </c>
      <c r="G55" s="159"/>
      <c r="H55" s="160"/>
    </row>
    <row r="56" spans="1:8" s="120" customFormat="1" ht="18" customHeight="1">
      <c r="A56" s="161"/>
      <c r="B56" s="161" t="s">
        <v>155</v>
      </c>
      <c r="C56" s="161" t="s">
        <v>141</v>
      </c>
      <c r="D56" s="162" t="s">
        <v>101</v>
      </c>
      <c r="E56" s="86">
        <v>30</v>
      </c>
      <c r="F56" s="86">
        <v>30</v>
      </c>
      <c r="G56" s="159"/>
      <c r="H56" s="160"/>
    </row>
    <row r="57" spans="1:8" s="120" customFormat="1" ht="18" customHeight="1">
      <c r="A57" s="161" t="s">
        <v>160</v>
      </c>
      <c r="B57" s="161"/>
      <c r="C57" s="161"/>
      <c r="D57" s="162" t="s">
        <v>102</v>
      </c>
      <c r="E57" s="164">
        <f t="shared" si="3"/>
        <v>10</v>
      </c>
      <c r="F57" s="164">
        <f t="shared" si="4"/>
        <v>10</v>
      </c>
      <c r="G57" s="159"/>
      <c r="H57" s="160"/>
    </row>
    <row r="58" spans="1:8" s="120" customFormat="1" ht="18" customHeight="1">
      <c r="A58" s="161"/>
      <c r="B58" s="161" t="s">
        <v>146</v>
      </c>
      <c r="C58" s="161" t="s">
        <v>137</v>
      </c>
      <c r="D58" s="162" t="s">
        <v>103</v>
      </c>
      <c r="E58" s="164">
        <v>10</v>
      </c>
      <c r="F58" s="164">
        <v>10</v>
      </c>
      <c r="G58" s="159"/>
      <c r="H58" s="160"/>
    </row>
    <row r="59" spans="1:8" s="120" customFormat="1" ht="18" customHeight="1">
      <c r="A59" s="161" t="s">
        <v>161</v>
      </c>
      <c r="B59" s="161"/>
      <c r="C59" s="161"/>
      <c r="D59" s="162" t="s">
        <v>104</v>
      </c>
      <c r="E59" s="164">
        <f>E60</f>
        <v>400.3</v>
      </c>
      <c r="F59" s="164">
        <f>F60</f>
        <v>400.3</v>
      </c>
      <c r="G59" s="159"/>
      <c r="H59" s="160"/>
    </row>
    <row r="60" spans="1:8" s="120" customFormat="1" ht="18" customHeight="1">
      <c r="A60" s="161"/>
      <c r="B60" s="161" t="s">
        <v>137</v>
      </c>
      <c r="C60" s="161"/>
      <c r="D60" s="162" t="s">
        <v>105</v>
      </c>
      <c r="E60" s="164">
        <f>E61+E62</f>
        <v>400.3</v>
      </c>
      <c r="F60" s="164">
        <f>F61+F62</f>
        <v>400.3</v>
      </c>
      <c r="G60" s="159"/>
      <c r="H60" s="160"/>
    </row>
    <row r="61" spans="1:8" s="120" customFormat="1" ht="18" customHeight="1">
      <c r="A61" s="161"/>
      <c r="B61" s="161"/>
      <c r="C61" s="161" t="s">
        <v>146</v>
      </c>
      <c r="D61" s="162" t="s">
        <v>106</v>
      </c>
      <c r="E61" s="164">
        <v>200.3</v>
      </c>
      <c r="F61" s="164">
        <v>200.3</v>
      </c>
      <c r="G61" s="159"/>
      <c r="H61" s="160"/>
    </row>
    <row r="62" spans="1:8" s="120" customFormat="1" ht="18" customHeight="1">
      <c r="A62" s="161"/>
      <c r="B62" s="161"/>
      <c r="C62" s="161" t="s">
        <v>136</v>
      </c>
      <c r="D62" s="162" t="s">
        <v>107</v>
      </c>
      <c r="E62" s="164">
        <v>200</v>
      </c>
      <c r="F62" s="164">
        <v>200</v>
      </c>
      <c r="G62" s="159"/>
      <c r="H62" s="160"/>
    </row>
    <row r="63" spans="1:8" s="120" customFormat="1" ht="18" customHeight="1">
      <c r="A63" s="161" t="s">
        <v>162</v>
      </c>
      <c r="B63" s="161" t="s">
        <v>136</v>
      </c>
      <c r="C63" s="161" t="s">
        <v>146</v>
      </c>
      <c r="D63" s="162" t="s">
        <v>108</v>
      </c>
      <c r="E63" s="164">
        <v>622</v>
      </c>
      <c r="F63" s="164">
        <v>622</v>
      </c>
      <c r="G63" s="159"/>
      <c r="H63" s="160"/>
    </row>
    <row r="64" spans="1:8" s="120" customFormat="1" ht="18" customHeight="1">
      <c r="A64" s="161" t="s">
        <v>163</v>
      </c>
      <c r="B64" s="161"/>
      <c r="C64" s="161"/>
      <c r="D64" s="162" t="s">
        <v>109</v>
      </c>
      <c r="E64" s="164">
        <v>300</v>
      </c>
      <c r="F64" s="164">
        <v>300</v>
      </c>
      <c r="G64" s="159"/>
      <c r="H64" s="160"/>
    </row>
    <row r="65" ht="17.25" customHeight="1"/>
  </sheetData>
  <sheetProtection/>
  <mergeCells count="4">
    <mergeCell ref="A1:H1"/>
    <mergeCell ref="A4:C4"/>
    <mergeCell ref="E4:H4"/>
    <mergeCell ref="D4:D5"/>
  </mergeCells>
  <printOptions horizontalCentered="1"/>
  <pageMargins left="0.7479166666666667" right="0.7479166666666667" top="0.7868055555555555" bottom="0.7868055555555555" header="0.5111111111111111" footer="0.511111111111111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H36"/>
  <sheetViews>
    <sheetView showGridLines="0" showZeros="0" workbookViewId="0" topLeftCell="A1">
      <selection activeCell="D6" sqref="D6"/>
    </sheetView>
  </sheetViews>
  <sheetFormatPr defaultColWidth="9.16015625" defaultRowHeight="12.75" customHeight="1"/>
  <cols>
    <col min="1" max="2" width="13" style="134" customWidth="1"/>
    <col min="3" max="3" width="60" style="0" customWidth="1"/>
    <col min="4" max="4" width="44.5" style="0" customWidth="1"/>
  </cols>
  <sheetData>
    <row r="1" spans="1:4" ht="24.75" customHeight="1">
      <c r="A1" s="135" t="s">
        <v>301</v>
      </c>
      <c r="B1" s="135"/>
      <c r="C1" s="135"/>
      <c r="D1" s="135"/>
    </row>
    <row r="2" spans="1:4" ht="15.75" customHeight="1">
      <c r="A2" s="135"/>
      <c r="B2" s="135"/>
      <c r="C2" s="135"/>
      <c r="D2" s="136" t="s">
        <v>302</v>
      </c>
    </row>
    <row r="3" spans="1:4" s="34" customFormat="1" ht="15.75" customHeight="1">
      <c r="A3" s="61" t="s">
        <v>35</v>
      </c>
      <c r="B3" s="61"/>
      <c r="C3" s="61"/>
      <c r="D3" s="136" t="s">
        <v>36</v>
      </c>
    </row>
    <row r="4" spans="1:4" s="120" customFormat="1" ht="15" customHeight="1">
      <c r="A4" s="137" t="s">
        <v>172</v>
      </c>
      <c r="B4" s="137"/>
      <c r="C4" s="138" t="s">
        <v>131</v>
      </c>
      <c r="D4" s="126" t="s">
        <v>303</v>
      </c>
    </row>
    <row r="5" spans="1:4" s="120" customFormat="1" ht="15" customHeight="1">
      <c r="A5" s="137" t="s">
        <v>132</v>
      </c>
      <c r="B5" s="137" t="s">
        <v>133</v>
      </c>
      <c r="C5" s="139"/>
      <c r="D5" s="126"/>
    </row>
    <row r="6" spans="1:4" s="120" customFormat="1" ht="15" customHeight="1">
      <c r="A6" s="137"/>
      <c r="B6" s="137"/>
      <c r="C6" s="140" t="s">
        <v>304</v>
      </c>
      <c r="D6" s="141">
        <f>D23+D27</f>
        <v>12448.84</v>
      </c>
    </row>
    <row r="7" spans="1:4" s="34" customFormat="1" ht="15" customHeight="1">
      <c r="A7" s="152" t="s">
        <v>174</v>
      </c>
      <c r="B7" s="152"/>
      <c r="C7" s="153" t="s">
        <v>175</v>
      </c>
      <c r="D7" s="141">
        <f>SUM(D8:D20)</f>
        <v>0</v>
      </c>
    </row>
    <row r="8" spans="1:6" s="34" customFormat="1" ht="15" customHeight="1">
      <c r="A8" s="152"/>
      <c r="B8" s="152" t="s">
        <v>146</v>
      </c>
      <c r="C8" s="153" t="s">
        <v>176</v>
      </c>
      <c r="D8" s="141"/>
      <c r="E8" s="33"/>
      <c r="F8" s="33"/>
    </row>
    <row r="9" spans="1:5" s="34" customFormat="1" ht="15" customHeight="1">
      <c r="A9" s="152"/>
      <c r="B9" s="152" t="s">
        <v>177</v>
      </c>
      <c r="C9" s="153" t="s">
        <v>178</v>
      </c>
      <c r="D9" s="141"/>
      <c r="E9" s="33"/>
    </row>
    <row r="10" spans="1:6" s="34" customFormat="1" ht="15" customHeight="1">
      <c r="A10" s="152"/>
      <c r="B10" s="152" t="s">
        <v>179</v>
      </c>
      <c r="C10" s="153" t="s">
        <v>180</v>
      </c>
      <c r="D10" s="141"/>
      <c r="E10" s="33"/>
      <c r="F10" s="33"/>
    </row>
    <row r="11" spans="1:6" s="34" customFormat="1" ht="15" customHeight="1">
      <c r="A11" s="152"/>
      <c r="B11" s="152" t="s">
        <v>181</v>
      </c>
      <c r="C11" s="153" t="s">
        <v>182</v>
      </c>
      <c r="D11" s="141"/>
      <c r="E11" s="33"/>
      <c r="F11" s="33"/>
    </row>
    <row r="12" spans="1:6" s="34" customFormat="1" ht="15" customHeight="1">
      <c r="A12" s="152" t="s">
        <v>183</v>
      </c>
      <c r="B12" s="152"/>
      <c r="C12" s="153" t="s">
        <v>184</v>
      </c>
      <c r="D12" s="141"/>
      <c r="E12" s="33"/>
      <c r="F12" s="33"/>
    </row>
    <row r="13" spans="1:6" s="34" customFormat="1" ht="15" customHeight="1">
      <c r="A13" s="152"/>
      <c r="B13" s="152" t="s">
        <v>146</v>
      </c>
      <c r="C13" s="153" t="s">
        <v>185</v>
      </c>
      <c r="D13" s="141"/>
      <c r="E13" s="33"/>
      <c r="F13" s="33"/>
    </row>
    <row r="14" spans="1:6" s="34" customFormat="1" ht="15" customHeight="1">
      <c r="A14" s="152"/>
      <c r="B14" s="152" t="s">
        <v>177</v>
      </c>
      <c r="C14" s="153" t="s">
        <v>186</v>
      </c>
      <c r="D14" s="145"/>
      <c r="E14" s="33"/>
      <c r="F14" s="33"/>
    </row>
    <row r="15" spans="1:6" s="34" customFormat="1" ht="15" customHeight="1">
      <c r="A15" s="152"/>
      <c r="B15" s="152" t="s">
        <v>179</v>
      </c>
      <c r="C15" s="153" t="s">
        <v>187</v>
      </c>
      <c r="D15" s="145"/>
      <c r="E15" s="33"/>
      <c r="F15" s="33"/>
    </row>
    <row r="16" spans="1:6" s="34" customFormat="1" ht="15" customHeight="1">
      <c r="A16" s="152"/>
      <c r="B16" s="152" t="s">
        <v>188</v>
      </c>
      <c r="C16" s="153" t="s">
        <v>189</v>
      </c>
      <c r="D16" s="145"/>
      <c r="E16" s="33"/>
      <c r="F16" s="33"/>
    </row>
    <row r="17" spans="1:6" s="34" customFormat="1" ht="15" customHeight="1">
      <c r="A17" s="152"/>
      <c r="B17" s="152" t="s">
        <v>190</v>
      </c>
      <c r="C17" s="153" t="s">
        <v>191</v>
      </c>
      <c r="D17" s="145"/>
      <c r="E17" s="33"/>
      <c r="F17" s="33"/>
    </row>
    <row r="18" spans="1:6" s="34" customFormat="1" ht="15" customHeight="1">
      <c r="A18" s="152"/>
      <c r="B18" s="152" t="s">
        <v>192</v>
      </c>
      <c r="C18" s="153" t="s">
        <v>193</v>
      </c>
      <c r="D18" s="145"/>
      <c r="E18" s="33"/>
      <c r="F18" s="33"/>
    </row>
    <row r="19" spans="1:6" s="34" customFormat="1" ht="15" customHeight="1">
      <c r="A19" s="152"/>
      <c r="B19" s="152" t="s">
        <v>194</v>
      </c>
      <c r="C19" s="153" t="s">
        <v>195</v>
      </c>
      <c r="D19" s="145"/>
      <c r="E19" s="33"/>
      <c r="F19" s="33"/>
    </row>
    <row r="20" spans="1:6" s="34" customFormat="1" ht="15" customHeight="1">
      <c r="A20" s="152"/>
      <c r="B20" s="152" t="s">
        <v>139</v>
      </c>
      <c r="C20" s="153" t="s">
        <v>196</v>
      </c>
      <c r="D20" s="145">
        <v>0</v>
      </c>
      <c r="E20" s="33"/>
      <c r="F20" s="33"/>
    </row>
    <row r="21" spans="1:6" s="34" customFormat="1" ht="15" customHeight="1">
      <c r="A21" s="152"/>
      <c r="B21" s="152" t="s">
        <v>149</v>
      </c>
      <c r="C21" s="153" t="s">
        <v>197</v>
      </c>
      <c r="D21" s="145"/>
      <c r="E21" s="33"/>
      <c r="F21" s="33"/>
    </row>
    <row r="22" spans="1:4" s="34" customFormat="1" ht="15" customHeight="1">
      <c r="A22" s="152"/>
      <c r="B22" s="152" t="s">
        <v>141</v>
      </c>
      <c r="C22" s="153" t="s">
        <v>198</v>
      </c>
      <c r="D22" s="145"/>
    </row>
    <row r="23" spans="1:4" s="34" customFormat="1" ht="15" customHeight="1">
      <c r="A23" s="142" t="s">
        <v>305</v>
      </c>
      <c r="B23" s="142"/>
      <c r="C23" s="133" t="s">
        <v>200</v>
      </c>
      <c r="D23" s="141">
        <f>D24+D25</f>
        <v>10814.84</v>
      </c>
    </row>
    <row r="24" spans="1:4" s="34" customFormat="1" ht="15" customHeight="1">
      <c r="A24" s="142"/>
      <c r="B24" s="152" t="s">
        <v>146</v>
      </c>
      <c r="C24" s="133" t="s">
        <v>201</v>
      </c>
      <c r="D24" s="141">
        <v>3536.6</v>
      </c>
    </row>
    <row r="25" spans="1:4" s="34" customFormat="1" ht="15" customHeight="1">
      <c r="A25" s="142"/>
      <c r="B25" s="152" t="s">
        <v>177</v>
      </c>
      <c r="C25" s="133" t="s">
        <v>306</v>
      </c>
      <c r="D25" s="141">
        <v>7278.24</v>
      </c>
    </row>
    <row r="26" spans="1:4" s="34" customFormat="1" ht="15" customHeight="1">
      <c r="A26" s="142"/>
      <c r="B26" s="152" t="s">
        <v>141</v>
      </c>
      <c r="C26" s="133" t="s">
        <v>307</v>
      </c>
      <c r="D26" s="141"/>
    </row>
    <row r="27" spans="1:6" s="34" customFormat="1" ht="15" customHeight="1">
      <c r="A27" s="142" t="s">
        <v>308</v>
      </c>
      <c r="B27" s="142"/>
      <c r="C27" s="143" t="s">
        <v>126</v>
      </c>
      <c r="D27" s="141">
        <f>D30+D32</f>
        <v>1634</v>
      </c>
      <c r="E27" s="33"/>
      <c r="F27" s="33"/>
    </row>
    <row r="28" spans="1:6" s="34" customFormat="1" ht="15" customHeight="1">
      <c r="A28" s="142"/>
      <c r="B28" s="142" t="s">
        <v>146</v>
      </c>
      <c r="C28" s="143" t="s">
        <v>204</v>
      </c>
      <c r="D28" s="141"/>
      <c r="E28" s="33"/>
      <c r="F28" s="33"/>
    </row>
    <row r="29" spans="1:4" s="34" customFormat="1" ht="15" customHeight="1">
      <c r="A29" s="142"/>
      <c r="B29" s="142" t="s">
        <v>137</v>
      </c>
      <c r="C29" s="143" t="s">
        <v>264</v>
      </c>
      <c r="D29" s="141"/>
    </row>
    <row r="30" spans="1:6" s="34" customFormat="1" ht="15" customHeight="1">
      <c r="A30" s="142"/>
      <c r="B30" s="142" t="s">
        <v>136</v>
      </c>
      <c r="C30" s="143" t="s">
        <v>309</v>
      </c>
      <c r="D30" s="151">
        <v>155.7</v>
      </c>
      <c r="E30" s="33"/>
      <c r="F30" s="33"/>
    </row>
    <row r="31" spans="1:6" s="34" customFormat="1" ht="15" customHeight="1">
      <c r="A31" s="142"/>
      <c r="B31" s="142" t="s">
        <v>190</v>
      </c>
      <c r="C31" s="143" t="s">
        <v>310</v>
      </c>
      <c r="D31" s="141"/>
      <c r="E31" s="33"/>
      <c r="F31" s="33"/>
    </row>
    <row r="32" spans="1:5" s="34" customFormat="1" ht="15" customHeight="1">
      <c r="A32" s="142"/>
      <c r="B32" s="142" t="s">
        <v>141</v>
      </c>
      <c r="C32" s="143" t="s">
        <v>311</v>
      </c>
      <c r="D32" s="145">
        <v>1478.3</v>
      </c>
      <c r="E32" s="33"/>
    </row>
    <row r="33" spans="5:8" ht="12.75" customHeight="1">
      <c r="E33" s="35"/>
      <c r="H33" s="35"/>
    </row>
    <row r="34" spans="5:8" ht="12.75" customHeight="1">
      <c r="E34" s="35"/>
      <c r="G34" s="35"/>
      <c r="H34" s="35"/>
    </row>
    <row r="35" spans="5:7" ht="12.75" customHeight="1">
      <c r="E35" s="35"/>
      <c r="F35" s="35"/>
      <c r="G35" s="35"/>
    </row>
    <row r="36" ht="12.75" customHeight="1">
      <c r="F36" s="35"/>
    </row>
  </sheetData>
  <sheetProtection/>
  <mergeCells count="5">
    <mergeCell ref="A1:D1"/>
    <mergeCell ref="A3:C3"/>
    <mergeCell ref="A4:B4"/>
    <mergeCell ref="C4:C5"/>
    <mergeCell ref="D4:D5"/>
  </mergeCells>
  <printOptions horizontalCentered="1"/>
  <pageMargins left="0.3541666666666667" right="0.3541666666666667" top="0.5902777777777778" bottom="0.5902777777777778" header="0.5111111111111111" footer="0.3145833333333333"/>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H64"/>
  <sheetViews>
    <sheetView showGridLines="0" showZeros="0" workbookViewId="0" topLeftCell="A1">
      <selection activeCell="D6" sqref="D6"/>
    </sheetView>
  </sheetViews>
  <sheetFormatPr defaultColWidth="9.16015625" defaultRowHeight="12.75" customHeight="1"/>
  <cols>
    <col min="1" max="2" width="13" style="134" customWidth="1"/>
    <col min="3" max="3" width="60" style="0" customWidth="1"/>
    <col min="4" max="4" width="44.5" style="0" customWidth="1"/>
  </cols>
  <sheetData>
    <row r="1" spans="1:4" ht="24.75" customHeight="1">
      <c r="A1" s="135" t="s">
        <v>312</v>
      </c>
      <c r="B1" s="135"/>
      <c r="C1" s="135"/>
      <c r="D1" s="135"/>
    </row>
    <row r="2" spans="1:4" ht="15.75" customHeight="1">
      <c r="A2" s="135"/>
      <c r="B2" s="135"/>
      <c r="C2" s="135"/>
      <c r="D2" s="136" t="s">
        <v>313</v>
      </c>
    </row>
    <row r="3" spans="1:4" s="34" customFormat="1" ht="15.75" customHeight="1">
      <c r="A3" s="61" t="s">
        <v>35</v>
      </c>
      <c r="B3" s="61"/>
      <c r="C3" s="61"/>
      <c r="D3" s="136" t="s">
        <v>36</v>
      </c>
    </row>
    <row r="4" spans="1:4" s="120" customFormat="1" ht="15" customHeight="1">
      <c r="A4" s="137" t="s">
        <v>172</v>
      </c>
      <c r="B4" s="137"/>
      <c r="C4" s="138" t="s">
        <v>131</v>
      </c>
      <c r="D4" s="126" t="s">
        <v>303</v>
      </c>
    </row>
    <row r="5" spans="1:4" s="120" customFormat="1" ht="15" customHeight="1">
      <c r="A5" s="137" t="s">
        <v>132</v>
      </c>
      <c r="B5" s="137" t="s">
        <v>133</v>
      </c>
      <c r="C5" s="139"/>
      <c r="D5" s="126"/>
    </row>
    <row r="6" spans="1:4" s="120" customFormat="1" ht="15" customHeight="1">
      <c r="A6" s="137"/>
      <c r="B6" s="137"/>
      <c r="C6" s="140" t="s">
        <v>304</v>
      </c>
      <c r="D6" s="141">
        <f>D7+D21+D50</f>
        <v>12448.84</v>
      </c>
    </row>
    <row r="7" spans="1:4" s="34" customFormat="1" ht="15" customHeight="1">
      <c r="A7" s="142">
        <v>301</v>
      </c>
      <c r="B7" s="142"/>
      <c r="C7" s="143" t="s">
        <v>124</v>
      </c>
      <c r="D7" s="141">
        <f>SUM(D8:D20)</f>
        <v>3536.6000000000004</v>
      </c>
    </row>
    <row r="8" spans="1:6" s="34" customFormat="1" ht="15" customHeight="1">
      <c r="A8" s="142"/>
      <c r="B8" s="142" t="s">
        <v>146</v>
      </c>
      <c r="C8" s="143" t="s">
        <v>314</v>
      </c>
      <c r="D8" s="141">
        <v>1264.5</v>
      </c>
      <c r="E8" s="33"/>
      <c r="F8" s="33"/>
    </row>
    <row r="9" spans="1:5" s="34" customFormat="1" ht="15" customHeight="1">
      <c r="A9" s="142"/>
      <c r="B9" s="142" t="s">
        <v>137</v>
      </c>
      <c r="C9" s="143" t="s">
        <v>315</v>
      </c>
      <c r="D9" s="141">
        <v>785.7</v>
      </c>
      <c r="E9" s="33"/>
    </row>
    <row r="10" spans="1:6" s="34" customFormat="1" ht="15" customHeight="1">
      <c r="A10" s="142"/>
      <c r="B10" s="142" t="s">
        <v>136</v>
      </c>
      <c r="C10" s="143" t="s">
        <v>316</v>
      </c>
      <c r="D10" s="141"/>
      <c r="E10" s="33"/>
      <c r="F10" s="33"/>
    </row>
    <row r="11" spans="1:6" s="34" customFormat="1" ht="15" customHeight="1">
      <c r="A11" s="142"/>
      <c r="B11" s="142" t="s">
        <v>155</v>
      </c>
      <c r="C11" s="143" t="s">
        <v>317</v>
      </c>
      <c r="D11" s="141">
        <v>162.3</v>
      </c>
      <c r="E11" s="33"/>
      <c r="F11" s="33"/>
    </row>
    <row r="12" spans="1:6" s="34" customFormat="1" ht="15" customHeight="1">
      <c r="A12" s="142"/>
      <c r="B12" s="142" t="s">
        <v>148</v>
      </c>
      <c r="C12" s="143" t="s">
        <v>318</v>
      </c>
      <c r="D12" s="141"/>
      <c r="E12" s="33"/>
      <c r="F12" s="33"/>
    </row>
    <row r="13" spans="1:6" s="34" customFormat="1" ht="15" customHeight="1">
      <c r="A13" s="142"/>
      <c r="B13" s="142" t="s">
        <v>139</v>
      </c>
      <c r="C13" s="143" t="s">
        <v>319</v>
      </c>
      <c r="D13" s="141">
        <v>868.9</v>
      </c>
      <c r="E13" s="33"/>
      <c r="F13" s="33"/>
    </row>
    <row r="14" spans="1:6" s="34" customFormat="1" ht="15" customHeight="1">
      <c r="A14" s="142"/>
      <c r="B14" s="142" t="s">
        <v>149</v>
      </c>
      <c r="C14" s="144" t="s">
        <v>320</v>
      </c>
      <c r="D14" s="145"/>
      <c r="E14" s="33"/>
      <c r="F14" s="33"/>
    </row>
    <row r="15" spans="1:6" s="34" customFormat="1" ht="15" customHeight="1">
      <c r="A15" s="142"/>
      <c r="B15" s="142" t="s">
        <v>150</v>
      </c>
      <c r="C15" s="144" t="s">
        <v>321</v>
      </c>
      <c r="D15" s="145"/>
      <c r="E15" s="33"/>
      <c r="F15" s="33"/>
    </row>
    <row r="16" spans="1:6" s="34" customFormat="1" ht="15" customHeight="1">
      <c r="A16" s="142"/>
      <c r="B16" s="142" t="s">
        <v>216</v>
      </c>
      <c r="C16" s="144" t="s">
        <v>322</v>
      </c>
      <c r="D16" s="145"/>
      <c r="E16" s="33"/>
      <c r="F16" s="33"/>
    </row>
    <row r="17" spans="1:6" s="34" customFormat="1" ht="15" customHeight="1">
      <c r="A17" s="142"/>
      <c r="B17" s="142" t="s">
        <v>218</v>
      </c>
      <c r="C17" s="144" t="s">
        <v>323</v>
      </c>
      <c r="D17" s="145"/>
      <c r="E17" s="33"/>
      <c r="F17" s="33"/>
    </row>
    <row r="18" spans="1:6" s="34" customFormat="1" ht="15" customHeight="1">
      <c r="A18" s="142"/>
      <c r="B18" s="142" t="s">
        <v>220</v>
      </c>
      <c r="C18" s="144" t="s">
        <v>106</v>
      </c>
      <c r="D18" s="145">
        <v>403.9</v>
      </c>
      <c r="E18" s="33"/>
      <c r="F18" s="33"/>
    </row>
    <row r="19" spans="1:6" s="34" customFormat="1" ht="15" customHeight="1">
      <c r="A19" s="142"/>
      <c r="B19" s="142" t="s">
        <v>221</v>
      </c>
      <c r="C19" s="144" t="s">
        <v>324</v>
      </c>
      <c r="D19" s="145"/>
      <c r="E19" s="33"/>
      <c r="F19" s="33"/>
    </row>
    <row r="20" spans="1:6" s="34" customFormat="1" ht="15" customHeight="1">
      <c r="A20" s="142"/>
      <c r="B20" s="142" t="s">
        <v>141</v>
      </c>
      <c r="C20" s="144" t="s">
        <v>325</v>
      </c>
      <c r="D20" s="145">
        <v>51.3</v>
      </c>
      <c r="E20" s="33"/>
      <c r="F20" s="33"/>
    </row>
    <row r="21" spans="1:6" s="34" customFormat="1" ht="15" customHeight="1">
      <c r="A21" s="142" t="s">
        <v>223</v>
      </c>
      <c r="B21" s="142"/>
      <c r="C21" s="144" t="s">
        <v>125</v>
      </c>
      <c r="D21" s="145">
        <f>SUM(D22:D49)</f>
        <v>7278.24</v>
      </c>
      <c r="E21" s="33"/>
      <c r="F21" s="33"/>
    </row>
    <row r="22" spans="1:4" s="34" customFormat="1" ht="15" customHeight="1">
      <c r="A22" s="142"/>
      <c r="B22" s="142" t="s">
        <v>146</v>
      </c>
      <c r="C22" s="144" t="s">
        <v>326</v>
      </c>
      <c r="D22" s="145">
        <v>143.5</v>
      </c>
    </row>
    <row r="23" spans="1:4" s="34" customFormat="1" ht="15" customHeight="1">
      <c r="A23" s="142"/>
      <c r="B23" s="142" t="s">
        <v>137</v>
      </c>
      <c r="C23" s="144" t="s">
        <v>327</v>
      </c>
      <c r="D23" s="145">
        <v>313.3</v>
      </c>
    </row>
    <row r="24" spans="1:4" s="34" customFormat="1" ht="15" customHeight="1">
      <c r="A24" s="142"/>
      <c r="B24" s="142" t="s">
        <v>136</v>
      </c>
      <c r="C24" s="144" t="s">
        <v>328</v>
      </c>
      <c r="D24" s="145">
        <v>30.7</v>
      </c>
    </row>
    <row r="25" spans="1:4" s="34" customFormat="1" ht="15" customHeight="1">
      <c r="A25" s="142"/>
      <c r="B25" s="142" t="s">
        <v>154</v>
      </c>
      <c r="C25" s="144" t="s">
        <v>329</v>
      </c>
      <c r="D25" s="145">
        <v>60.5</v>
      </c>
    </row>
    <row r="26" spans="1:4" s="34" customFormat="1" ht="15" customHeight="1">
      <c r="A26" s="142"/>
      <c r="B26" s="142" t="s">
        <v>138</v>
      </c>
      <c r="C26" s="144" t="s">
        <v>330</v>
      </c>
      <c r="D26" s="145"/>
    </row>
    <row r="27" spans="1:4" s="34" customFormat="1" ht="15" customHeight="1">
      <c r="A27" s="142"/>
      <c r="B27" s="142" t="s">
        <v>155</v>
      </c>
      <c r="C27" s="144" t="s">
        <v>331</v>
      </c>
      <c r="D27" s="145">
        <v>140.5</v>
      </c>
    </row>
    <row r="28" spans="1:4" s="34" customFormat="1" ht="15" customHeight="1">
      <c r="A28" s="142"/>
      <c r="B28" s="142" t="s">
        <v>148</v>
      </c>
      <c r="C28" s="144" t="s">
        <v>332</v>
      </c>
      <c r="D28" s="145"/>
    </row>
    <row r="29" spans="1:4" s="34" customFormat="1" ht="15" customHeight="1">
      <c r="A29" s="142"/>
      <c r="B29" s="142" t="s">
        <v>139</v>
      </c>
      <c r="C29" s="144" t="s">
        <v>333</v>
      </c>
      <c r="D29" s="145">
        <v>38.1</v>
      </c>
    </row>
    <row r="30" spans="1:4" s="34" customFormat="1" ht="15" customHeight="1">
      <c r="A30" s="142"/>
      <c r="B30" s="142" t="s">
        <v>149</v>
      </c>
      <c r="C30" s="144" t="s">
        <v>334</v>
      </c>
      <c r="D30" s="145">
        <v>147.46</v>
      </c>
    </row>
    <row r="31" spans="1:4" s="34" customFormat="1" ht="15" customHeight="1">
      <c r="A31" s="142"/>
      <c r="B31" s="142" t="s">
        <v>150</v>
      </c>
      <c r="C31" s="144" t="s">
        <v>335</v>
      </c>
      <c r="D31" s="145"/>
    </row>
    <row r="32" spans="1:4" s="34" customFormat="1" ht="15" customHeight="1">
      <c r="A32" s="142"/>
      <c r="B32" s="142" t="s">
        <v>216</v>
      </c>
      <c r="C32" s="144" t="s">
        <v>336</v>
      </c>
      <c r="D32" s="145"/>
    </row>
    <row r="33" spans="1:4" s="34" customFormat="1" ht="15" customHeight="1">
      <c r="A33" s="142"/>
      <c r="B33" s="142" t="s">
        <v>218</v>
      </c>
      <c r="C33" s="144" t="s">
        <v>337</v>
      </c>
      <c r="D33" s="145">
        <v>54.1</v>
      </c>
    </row>
    <row r="34" spans="1:4" s="34" customFormat="1" ht="15" customHeight="1">
      <c r="A34" s="142"/>
      <c r="B34" s="142" t="s">
        <v>220</v>
      </c>
      <c r="C34" s="144" t="s">
        <v>338</v>
      </c>
      <c r="D34" s="145"/>
    </row>
    <row r="35" spans="1:4" s="34" customFormat="1" ht="15" customHeight="1">
      <c r="A35" s="142"/>
      <c r="B35" s="142" t="s">
        <v>221</v>
      </c>
      <c r="C35" s="144" t="s">
        <v>339</v>
      </c>
      <c r="D35" s="145">
        <v>52</v>
      </c>
    </row>
    <row r="36" spans="1:4" s="34" customFormat="1" ht="15" customHeight="1">
      <c r="A36" s="142"/>
      <c r="B36" s="142" t="s">
        <v>236</v>
      </c>
      <c r="C36" s="144" t="s">
        <v>340</v>
      </c>
      <c r="D36" s="145">
        <v>115</v>
      </c>
    </row>
    <row r="37" spans="1:4" s="34" customFormat="1" ht="15" customHeight="1">
      <c r="A37" s="142"/>
      <c r="B37" s="142" t="s">
        <v>237</v>
      </c>
      <c r="C37" s="144" t="s">
        <v>341</v>
      </c>
      <c r="D37" s="145">
        <v>10</v>
      </c>
    </row>
    <row r="38" spans="1:4" s="34" customFormat="1" ht="15" customHeight="1">
      <c r="A38" s="142"/>
      <c r="B38" s="142" t="s">
        <v>238</v>
      </c>
      <c r="C38" s="144" t="s">
        <v>342</v>
      </c>
      <c r="D38" s="145">
        <v>32</v>
      </c>
    </row>
    <row r="39" spans="1:4" s="34" customFormat="1" ht="15" customHeight="1">
      <c r="A39" s="142"/>
      <c r="B39" s="142" t="s">
        <v>239</v>
      </c>
      <c r="C39" s="143" t="s">
        <v>343</v>
      </c>
      <c r="D39" s="141">
        <v>8</v>
      </c>
    </row>
    <row r="40" spans="1:4" s="34" customFormat="1" ht="15" customHeight="1">
      <c r="A40" s="142"/>
      <c r="B40" s="142" t="s">
        <v>151</v>
      </c>
      <c r="C40" s="146" t="s">
        <v>344</v>
      </c>
      <c r="D40" s="141">
        <v>12.6</v>
      </c>
    </row>
    <row r="41" spans="1:4" s="34" customFormat="1" ht="15" customHeight="1">
      <c r="A41" s="142"/>
      <c r="B41" s="147" t="s">
        <v>345</v>
      </c>
      <c r="C41" s="148" t="s">
        <v>346</v>
      </c>
      <c r="D41" s="149">
        <v>1135.9</v>
      </c>
    </row>
    <row r="42" spans="1:4" s="34" customFormat="1" ht="15" customHeight="1">
      <c r="A42" s="142"/>
      <c r="B42" s="142" t="s">
        <v>347</v>
      </c>
      <c r="C42" s="150" t="s">
        <v>348</v>
      </c>
      <c r="D42" s="141">
        <v>40</v>
      </c>
    </row>
    <row r="43" spans="1:4" s="34" customFormat="1" ht="15" customHeight="1">
      <c r="A43" s="142"/>
      <c r="B43" s="142" t="s">
        <v>349</v>
      </c>
      <c r="C43" s="133" t="s">
        <v>350</v>
      </c>
      <c r="D43" s="141">
        <v>9.7</v>
      </c>
    </row>
    <row r="44" spans="1:4" s="34" customFormat="1" ht="15" customHeight="1">
      <c r="A44" s="142"/>
      <c r="B44" s="142" t="s">
        <v>351</v>
      </c>
      <c r="C44" s="133" t="s">
        <v>352</v>
      </c>
      <c r="D44" s="141">
        <v>1544.3</v>
      </c>
    </row>
    <row r="45" spans="1:4" s="34" customFormat="1" ht="15" customHeight="1">
      <c r="A45" s="142"/>
      <c r="B45" s="142" t="s">
        <v>241</v>
      </c>
      <c r="C45" s="133" t="s">
        <v>353</v>
      </c>
      <c r="D45" s="141"/>
    </row>
    <row r="46" spans="1:4" s="34" customFormat="1" ht="15" customHeight="1">
      <c r="A46" s="142"/>
      <c r="B46" s="142" t="s">
        <v>145</v>
      </c>
      <c r="C46" s="144" t="s">
        <v>354</v>
      </c>
      <c r="D46" s="141">
        <v>621</v>
      </c>
    </row>
    <row r="47" spans="1:4" s="34" customFormat="1" ht="15" customHeight="1">
      <c r="A47" s="142"/>
      <c r="B47" s="142" t="s">
        <v>152</v>
      </c>
      <c r="C47" s="144" t="s">
        <v>355</v>
      </c>
      <c r="D47" s="141">
        <v>516.5</v>
      </c>
    </row>
    <row r="48" spans="1:7" s="34" customFormat="1" ht="15" customHeight="1">
      <c r="A48" s="142"/>
      <c r="B48" s="142" t="s">
        <v>250</v>
      </c>
      <c r="C48" s="143" t="s">
        <v>356</v>
      </c>
      <c r="D48" s="141">
        <v>246.3</v>
      </c>
      <c r="E48" s="33"/>
      <c r="F48" s="33"/>
      <c r="G48" s="33"/>
    </row>
    <row r="49" spans="1:6" s="34" customFormat="1" ht="15" customHeight="1">
      <c r="A49" s="142"/>
      <c r="B49" s="142" t="s">
        <v>141</v>
      </c>
      <c r="C49" s="143" t="s">
        <v>355</v>
      </c>
      <c r="D49" s="141">
        <v>2006.78</v>
      </c>
      <c r="E49" s="33"/>
      <c r="F49" s="33"/>
    </row>
    <row r="50" spans="1:6" s="34" customFormat="1" ht="15" customHeight="1">
      <c r="A50" s="142" t="s">
        <v>255</v>
      </c>
      <c r="B50" s="142"/>
      <c r="C50" s="143" t="s">
        <v>256</v>
      </c>
      <c r="D50" s="141">
        <f>SUM(D51:D61)</f>
        <v>1634</v>
      </c>
      <c r="E50" s="33"/>
      <c r="F50" s="33"/>
    </row>
    <row r="51" spans="1:4" s="34" customFormat="1" ht="15" customHeight="1">
      <c r="A51" s="142"/>
      <c r="B51" s="142" t="s">
        <v>146</v>
      </c>
      <c r="C51" s="143" t="s">
        <v>357</v>
      </c>
      <c r="D51" s="141">
        <v>363.1</v>
      </c>
    </row>
    <row r="52" spans="1:6" s="34" customFormat="1" ht="15" customHeight="1">
      <c r="A52" s="142"/>
      <c r="B52" s="142" t="s">
        <v>137</v>
      </c>
      <c r="C52" s="143" t="s">
        <v>358</v>
      </c>
      <c r="D52" s="141"/>
      <c r="E52" s="33"/>
      <c r="F52" s="33"/>
    </row>
    <row r="53" spans="1:6" s="34" customFormat="1" ht="15" customHeight="1">
      <c r="A53" s="142"/>
      <c r="B53" s="142" t="s">
        <v>136</v>
      </c>
      <c r="C53" s="143" t="s">
        <v>359</v>
      </c>
      <c r="D53" s="141">
        <v>10</v>
      </c>
      <c r="E53" s="33"/>
      <c r="F53" s="33"/>
    </row>
    <row r="54" spans="1:6" s="34" customFormat="1" ht="15" customHeight="1">
      <c r="A54" s="142"/>
      <c r="B54" s="142" t="s">
        <v>154</v>
      </c>
      <c r="C54" s="143" t="s">
        <v>360</v>
      </c>
      <c r="D54" s="141">
        <v>51</v>
      </c>
      <c r="E54" s="33"/>
      <c r="F54" s="33"/>
    </row>
    <row r="55" spans="1:6" s="34" customFormat="1" ht="15" customHeight="1">
      <c r="A55" s="142"/>
      <c r="B55" s="142" t="s">
        <v>138</v>
      </c>
      <c r="C55" s="143" t="s">
        <v>361</v>
      </c>
      <c r="D55" s="145">
        <v>12.9</v>
      </c>
      <c r="E55" s="33"/>
      <c r="F55" s="33"/>
    </row>
    <row r="56" spans="1:6" s="34" customFormat="1" ht="15" customHeight="1">
      <c r="A56" s="142"/>
      <c r="B56" s="142" t="s">
        <v>155</v>
      </c>
      <c r="C56" s="143" t="s">
        <v>362</v>
      </c>
      <c r="D56" s="151">
        <v>922.7</v>
      </c>
      <c r="E56" s="33"/>
      <c r="F56" s="33"/>
    </row>
    <row r="57" spans="1:6" s="34" customFormat="1" ht="15" customHeight="1">
      <c r="A57" s="142"/>
      <c r="B57" s="142" t="s">
        <v>148</v>
      </c>
      <c r="C57" s="143" t="s">
        <v>363</v>
      </c>
      <c r="D57" s="151">
        <v>98.5</v>
      </c>
      <c r="E57" s="33"/>
      <c r="F57" s="33"/>
    </row>
    <row r="58" spans="1:6" s="34" customFormat="1" ht="15" customHeight="1">
      <c r="A58" s="142"/>
      <c r="B58" s="142" t="s">
        <v>139</v>
      </c>
      <c r="C58" s="143" t="s">
        <v>364</v>
      </c>
      <c r="D58" s="151"/>
      <c r="E58" s="33"/>
      <c r="F58" s="33"/>
    </row>
    <row r="59" spans="1:6" s="34" customFormat="1" ht="15" customHeight="1">
      <c r="A59" s="142"/>
      <c r="B59" s="142" t="s">
        <v>149</v>
      </c>
      <c r="C59" s="143" t="s">
        <v>365</v>
      </c>
      <c r="D59" s="151">
        <v>0</v>
      </c>
      <c r="E59" s="33"/>
      <c r="F59" s="33"/>
    </row>
    <row r="60" spans="1:5" s="34" customFormat="1" ht="15" customHeight="1">
      <c r="A60" s="142"/>
      <c r="B60" s="142" t="s">
        <v>150</v>
      </c>
      <c r="C60" s="143" t="s">
        <v>366</v>
      </c>
      <c r="D60" s="151">
        <v>155.7</v>
      </c>
      <c r="E60" s="33"/>
    </row>
    <row r="61" spans="1:8" ht="12.75" customHeight="1">
      <c r="A61" s="142"/>
      <c r="B61" s="142" t="s">
        <v>141</v>
      </c>
      <c r="C61" s="143" t="s">
        <v>367</v>
      </c>
      <c r="D61" s="145">
        <v>20.1</v>
      </c>
      <c r="E61" s="35"/>
      <c r="H61" s="35"/>
    </row>
    <row r="62" spans="5:8" ht="12.75" customHeight="1">
      <c r="E62" s="35"/>
      <c r="G62" s="35"/>
      <c r="H62" s="35"/>
    </row>
    <row r="63" spans="5:7" ht="12.75" customHeight="1">
      <c r="E63" s="35"/>
      <c r="F63" s="35"/>
      <c r="G63" s="35"/>
    </row>
    <row r="64" ht="12.75" customHeight="1">
      <c r="F64" s="35"/>
    </row>
  </sheetData>
  <sheetProtection/>
  <mergeCells count="5">
    <mergeCell ref="A1:D1"/>
    <mergeCell ref="A3:C3"/>
    <mergeCell ref="A4:B4"/>
    <mergeCell ref="C4:C5"/>
    <mergeCell ref="D4:D5"/>
  </mergeCells>
  <printOptions horizontalCentered="1"/>
  <pageMargins left="0.3541666666666667" right="0.3541666666666667" top="0.5902777777777778" bottom="0.5902777777777778" header="0.5111111111111111" footer="0.3145833333333333"/>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P11"/>
  <sheetViews>
    <sheetView showGridLines="0" showZeros="0" workbookViewId="0" topLeftCell="A1">
      <selection activeCell="C11" sqref="C11"/>
    </sheetView>
  </sheetViews>
  <sheetFormatPr defaultColWidth="9.16015625" defaultRowHeight="12.75" customHeight="1"/>
  <cols>
    <col min="1" max="1" width="62" style="0" customWidth="1"/>
    <col min="2" max="3" width="35.5" style="0" customWidth="1"/>
  </cols>
  <sheetData>
    <row r="1" spans="1:3" ht="35.25" customHeight="1">
      <c r="A1" s="121" t="s">
        <v>368</v>
      </c>
      <c r="B1" s="121"/>
      <c r="C1" s="121"/>
    </row>
    <row r="2" spans="1:3" ht="21" customHeight="1">
      <c r="A2" s="121"/>
      <c r="B2" s="121"/>
      <c r="C2" s="111" t="s">
        <v>369</v>
      </c>
    </row>
    <row r="3" spans="1:3" ht="24.75" customHeight="1">
      <c r="A3" s="61" t="s">
        <v>35</v>
      </c>
      <c r="B3" s="61"/>
      <c r="C3" s="122" t="s">
        <v>36</v>
      </c>
    </row>
    <row r="4" spans="1:16" s="120" customFormat="1" ht="21.75" customHeight="1">
      <c r="A4" s="123" t="s">
        <v>370</v>
      </c>
      <c r="B4" s="124" t="s">
        <v>371</v>
      </c>
      <c r="C4" s="125"/>
      <c r="F4" s="118"/>
      <c r="P4" s="118"/>
    </row>
    <row r="5" spans="1:16" s="120" customFormat="1" ht="43.5" customHeight="1">
      <c r="A5" s="123"/>
      <c r="B5" s="126" t="s">
        <v>372</v>
      </c>
      <c r="C5" s="127" t="s">
        <v>373</v>
      </c>
      <c r="E5" s="128">
        <v>3.6</v>
      </c>
      <c r="F5" s="129">
        <v>0</v>
      </c>
      <c r="G5" s="129">
        <v>0.6</v>
      </c>
      <c r="H5" s="128">
        <v>3</v>
      </c>
      <c r="I5" s="129">
        <v>0</v>
      </c>
      <c r="J5" s="128">
        <v>3</v>
      </c>
      <c r="K5" s="128">
        <v>9.4</v>
      </c>
      <c r="L5" s="129">
        <v>0</v>
      </c>
      <c r="M5" s="129">
        <v>0.7</v>
      </c>
      <c r="N5" s="128">
        <v>8.7</v>
      </c>
      <c r="O5" s="129">
        <v>0</v>
      </c>
      <c r="P5" s="128">
        <v>8.7</v>
      </c>
    </row>
    <row r="6" spans="1:16" s="120" customFormat="1" ht="34.5" customHeight="1">
      <c r="A6" s="130" t="s">
        <v>374</v>
      </c>
      <c r="B6" s="119">
        <f>SUM(B7:B9)</f>
        <v>258</v>
      </c>
      <c r="C6" s="119">
        <f>SUM(C7:C9)</f>
        <v>264.3</v>
      </c>
      <c r="E6" s="118"/>
      <c r="G6" s="118"/>
      <c r="I6" s="118"/>
      <c r="J6" s="118"/>
      <c r="K6" s="118"/>
      <c r="L6" s="118"/>
      <c r="M6" s="118"/>
      <c r="N6" s="118"/>
      <c r="O6" s="118"/>
      <c r="P6" s="118"/>
    </row>
    <row r="7" spans="1:16" s="34" customFormat="1" ht="34.5" customHeight="1">
      <c r="A7" s="131" t="s">
        <v>375</v>
      </c>
      <c r="B7" s="119">
        <v>10</v>
      </c>
      <c r="C7" s="119">
        <v>10</v>
      </c>
      <c r="D7" s="33"/>
      <c r="E7" s="33"/>
      <c r="F7" s="33"/>
      <c r="G7" s="33"/>
      <c r="H7" s="33"/>
      <c r="I7" s="33"/>
      <c r="J7" s="33"/>
      <c r="K7" s="33"/>
      <c r="L7" s="33"/>
      <c r="M7" s="33"/>
      <c r="O7" s="33"/>
      <c r="P7" s="33"/>
    </row>
    <row r="8" spans="1:16" s="34" customFormat="1" ht="34.5" customHeight="1">
      <c r="A8" s="132" t="s">
        <v>376</v>
      </c>
      <c r="B8" s="119">
        <v>8</v>
      </c>
      <c r="C8" s="133">
        <v>8</v>
      </c>
      <c r="D8" s="33"/>
      <c r="E8" s="33"/>
      <c r="G8" s="33"/>
      <c r="H8" s="33"/>
      <c r="I8" s="33"/>
      <c r="J8" s="33"/>
      <c r="K8" s="33"/>
      <c r="L8" s="33"/>
      <c r="M8" s="33"/>
      <c r="O8" s="33"/>
      <c r="P8" s="33"/>
    </row>
    <row r="9" spans="1:16" s="34" customFormat="1" ht="34.5" customHeight="1">
      <c r="A9" s="132" t="s">
        <v>377</v>
      </c>
      <c r="B9" s="119">
        <f>SUM(B10:B11)</f>
        <v>240</v>
      </c>
      <c r="C9" s="119">
        <f>SUM(C10:C11)</f>
        <v>246.3</v>
      </c>
      <c r="D9" s="33"/>
      <c r="E9" s="33"/>
      <c r="H9" s="33"/>
      <c r="I9" s="33"/>
      <c r="L9" s="33"/>
      <c r="N9" s="33"/>
      <c r="P9" s="33"/>
    </row>
    <row r="10" spans="1:9" s="34" customFormat="1" ht="34.5" customHeight="1">
      <c r="A10" s="132" t="s">
        <v>378</v>
      </c>
      <c r="B10" s="119"/>
      <c r="C10" s="119"/>
      <c r="D10" s="33"/>
      <c r="E10" s="33"/>
      <c r="F10" s="33"/>
      <c r="G10" s="33"/>
      <c r="H10" s="33"/>
      <c r="I10" s="33"/>
    </row>
    <row r="11" spans="1:8" s="34" customFormat="1" ht="34.5" customHeight="1">
      <c r="A11" s="132" t="s">
        <v>379</v>
      </c>
      <c r="B11" s="119">
        <v>240</v>
      </c>
      <c r="C11" s="119">
        <v>246.3</v>
      </c>
      <c r="D11" s="33"/>
      <c r="E11" s="33"/>
      <c r="F11" s="33"/>
      <c r="G11" s="33"/>
      <c r="H11" s="33"/>
    </row>
  </sheetData>
  <sheetProtection/>
  <mergeCells count="1">
    <mergeCell ref="A4:A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O26"/>
  <sheetViews>
    <sheetView showGridLines="0" showZeros="0" workbookViewId="0" topLeftCell="A1">
      <selection activeCell="H7" sqref="H7"/>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105" t="s">
        <v>380</v>
      </c>
      <c r="B1" s="105"/>
      <c r="C1" s="105"/>
      <c r="D1" s="105"/>
      <c r="E1" s="105"/>
      <c r="F1" s="105"/>
      <c r="G1" s="105"/>
      <c r="H1" s="105"/>
      <c r="I1" s="105"/>
      <c r="J1" s="105"/>
      <c r="K1" s="105"/>
      <c r="L1" s="105"/>
      <c r="M1" s="105"/>
      <c r="N1" s="34"/>
      <c r="O1" s="34"/>
    </row>
    <row r="2" spans="1:14" ht="18" customHeight="1">
      <c r="A2" s="34"/>
      <c r="B2" s="34"/>
      <c r="C2" s="34"/>
      <c r="D2" s="34"/>
      <c r="E2" s="34"/>
      <c r="F2" s="34"/>
      <c r="G2" s="34"/>
      <c r="H2" s="34"/>
      <c r="I2" s="34"/>
      <c r="J2" s="34"/>
      <c r="K2" s="34"/>
      <c r="L2" s="34"/>
      <c r="M2" s="34"/>
      <c r="N2" s="111" t="s">
        <v>381</v>
      </c>
    </row>
    <row r="3" spans="1:15" ht="21" customHeight="1">
      <c r="A3" s="61" t="s">
        <v>35</v>
      </c>
      <c r="B3" s="61"/>
      <c r="C3" s="61"/>
      <c r="D3" s="34"/>
      <c r="E3" s="34"/>
      <c r="F3" s="34"/>
      <c r="G3" s="34"/>
      <c r="H3" s="34"/>
      <c r="I3" s="34"/>
      <c r="J3" s="34"/>
      <c r="K3" s="34"/>
      <c r="L3" s="34"/>
      <c r="M3" s="34"/>
      <c r="N3" s="112" t="s">
        <v>36</v>
      </c>
      <c r="O3" s="34"/>
    </row>
    <row r="4" spans="1:15" s="21" customFormat="1" ht="29.25" customHeight="1">
      <c r="A4" s="67" t="s">
        <v>114</v>
      </c>
      <c r="B4" s="65" t="s">
        <v>130</v>
      </c>
      <c r="C4" s="65"/>
      <c r="D4" s="65"/>
      <c r="E4" s="65" t="s">
        <v>131</v>
      </c>
      <c r="F4" s="65" t="s">
        <v>382</v>
      </c>
      <c r="G4" s="65" t="s">
        <v>383</v>
      </c>
      <c r="H4" s="106" t="s">
        <v>169</v>
      </c>
      <c r="I4" s="113"/>
      <c r="J4" s="113"/>
      <c r="K4" s="113"/>
      <c r="L4" s="113"/>
      <c r="M4" s="113"/>
      <c r="N4" s="114"/>
      <c r="O4" s="115"/>
    </row>
    <row r="5" spans="1:15" s="21" customFormat="1" ht="74.25" customHeight="1">
      <c r="A5" s="67"/>
      <c r="B5" s="67" t="s">
        <v>132</v>
      </c>
      <c r="C5" s="65" t="s">
        <v>133</v>
      </c>
      <c r="D5" s="65" t="s">
        <v>134</v>
      </c>
      <c r="E5" s="65"/>
      <c r="F5" s="65"/>
      <c r="G5" s="65"/>
      <c r="H5" s="107" t="s">
        <v>117</v>
      </c>
      <c r="I5" s="107" t="s">
        <v>118</v>
      </c>
      <c r="J5" s="107" t="s">
        <v>119</v>
      </c>
      <c r="K5" s="107" t="s">
        <v>120</v>
      </c>
      <c r="L5" s="107" t="s">
        <v>121</v>
      </c>
      <c r="M5" s="107" t="s">
        <v>122</v>
      </c>
      <c r="N5" s="116" t="s">
        <v>123</v>
      </c>
      <c r="O5" s="115"/>
    </row>
    <row r="6" spans="1:15" s="21" customFormat="1" ht="28.5" customHeight="1">
      <c r="A6" s="108"/>
      <c r="B6" s="109"/>
      <c r="C6" s="109"/>
      <c r="D6" s="109"/>
      <c r="E6" s="70" t="s">
        <v>117</v>
      </c>
      <c r="F6" s="108"/>
      <c r="G6" s="108" t="s">
        <v>384</v>
      </c>
      <c r="H6" s="110">
        <f>SUM(H7:H16)</f>
        <v>500</v>
      </c>
      <c r="I6" s="110">
        <f>SUM(I7:I16)</f>
        <v>500</v>
      </c>
      <c r="J6" s="110">
        <v>0</v>
      </c>
      <c r="K6" s="110">
        <v>0</v>
      </c>
      <c r="L6" s="110">
        <v>0</v>
      </c>
      <c r="M6" s="110"/>
      <c r="N6" s="117">
        <v>0</v>
      </c>
      <c r="O6" s="118"/>
    </row>
    <row r="7" spans="1:15" ht="28.5" customHeight="1">
      <c r="A7" s="95" t="s">
        <v>4</v>
      </c>
      <c r="B7" s="89" t="s">
        <v>135</v>
      </c>
      <c r="C7" s="89" t="s">
        <v>136</v>
      </c>
      <c r="D7" s="89" t="s">
        <v>140</v>
      </c>
      <c r="E7" s="96" t="s">
        <v>385</v>
      </c>
      <c r="F7" s="95"/>
      <c r="G7" s="95" t="s">
        <v>384</v>
      </c>
      <c r="H7" s="104">
        <f>I7</f>
        <v>500</v>
      </c>
      <c r="I7" s="104">
        <v>500</v>
      </c>
      <c r="J7" s="98"/>
      <c r="K7" s="98"/>
      <c r="L7" s="98"/>
      <c r="M7" s="98"/>
      <c r="N7" s="98"/>
      <c r="O7" s="34"/>
    </row>
    <row r="8" spans="1:15" ht="28.5" customHeight="1">
      <c r="A8" s="95"/>
      <c r="B8" s="89"/>
      <c r="C8" s="89"/>
      <c r="D8" s="89"/>
      <c r="E8" s="96"/>
      <c r="F8" s="95"/>
      <c r="G8" s="95"/>
      <c r="H8" s="104"/>
      <c r="I8" s="104"/>
      <c r="J8" s="98"/>
      <c r="K8" s="98"/>
      <c r="L8" s="98"/>
      <c r="M8" s="98"/>
      <c r="N8" s="98"/>
      <c r="O8" s="34"/>
    </row>
    <row r="9" spans="1:15" ht="28.5" customHeight="1">
      <c r="A9" s="95"/>
      <c r="B9" s="89"/>
      <c r="C9" s="89"/>
      <c r="D9" s="89"/>
      <c r="E9" s="96"/>
      <c r="F9" s="95"/>
      <c r="G9" s="95"/>
      <c r="H9" s="104"/>
      <c r="I9" s="104"/>
      <c r="J9" s="98"/>
      <c r="K9" s="98"/>
      <c r="L9" s="98"/>
      <c r="M9" s="98"/>
      <c r="N9" s="98"/>
      <c r="O9" s="34"/>
    </row>
    <row r="10" spans="1:15" ht="28.5" customHeight="1">
      <c r="A10" s="95"/>
      <c r="B10" s="89"/>
      <c r="C10" s="89"/>
      <c r="D10" s="89"/>
      <c r="E10" s="96"/>
      <c r="F10" s="95"/>
      <c r="G10" s="95"/>
      <c r="H10" s="104"/>
      <c r="I10" s="104"/>
      <c r="J10" s="98"/>
      <c r="K10" s="98"/>
      <c r="L10" s="98"/>
      <c r="M10" s="98"/>
      <c r="N10" s="98"/>
      <c r="O10" s="34"/>
    </row>
    <row r="11" spans="1:15" ht="28.5" customHeight="1">
      <c r="A11" s="95"/>
      <c r="B11" s="89"/>
      <c r="C11" s="89"/>
      <c r="D11" s="89"/>
      <c r="E11" s="96"/>
      <c r="F11" s="95"/>
      <c r="G11" s="95"/>
      <c r="H11" s="104"/>
      <c r="I11" s="104"/>
      <c r="J11" s="98"/>
      <c r="K11" s="98"/>
      <c r="L11" s="98"/>
      <c r="M11" s="98"/>
      <c r="N11" s="98"/>
      <c r="O11" s="34"/>
    </row>
    <row r="12" spans="1:15" ht="28.5" customHeight="1">
      <c r="A12" s="95"/>
      <c r="B12" s="89"/>
      <c r="C12" s="89"/>
      <c r="D12" s="89"/>
      <c r="E12" s="96"/>
      <c r="F12" s="95"/>
      <c r="G12" s="95" t="s">
        <v>384</v>
      </c>
      <c r="H12" s="104"/>
      <c r="I12" s="104"/>
      <c r="J12" s="98"/>
      <c r="K12" s="98"/>
      <c r="L12" s="98"/>
      <c r="M12" s="98"/>
      <c r="N12" s="98"/>
      <c r="O12" s="34"/>
    </row>
    <row r="13" spans="1:15" ht="28.5" customHeight="1">
      <c r="A13" s="95"/>
      <c r="B13" s="89"/>
      <c r="C13" s="89"/>
      <c r="D13" s="89"/>
      <c r="E13" s="96"/>
      <c r="F13" s="95"/>
      <c r="G13" s="95" t="s">
        <v>384</v>
      </c>
      <c r="H13" s="104"/>
      <c r="I13" s="104"/>
      <c r="J13" s="119"/>
      <c r="K13" s="119"/>
      <c r="L13" s="119"/>
      <c r="M13" s="119"/>
      <c r="N13" s="119"/>
      <c r="O13" s="34"/>
    </row>
    <row r="14" spans="1:15" ht="28.5" customHeight="1">
      <c r="A14" s="95"/>
      <c r="B14" s="89"/>
      <c r="C14" s="89"/>
      <c r="D14" s="89"/>
      <c r="E14" s="96"/>
      <c r="F14" s="95"/>
      <c r="G14" s="95" t="s">
        <v>384</v>
      </c>
      <c r="H14" s="104"/>
      <c r="I14" s="104"/>
      <c r="J14" s="119"/>
      <c r="K14" s="119"/>
      <c r="L14" s="119"/>
      <c r="M14" s="119"/>
      <c r="N14" s="119"/>
      <c r="O14" s="34"/>
    </row>
    <row r="15" spans="1:15" ht="28.5" customHeight="1">
      <c r="A15" s="95"/>
      <c r="B15" s="89"/>
      <c r="C15" s="89"/>
      <c r="D15" s="89"/>
      <c r="E15" s="96"/>
      <c r="F15" s="95"/>
      <c r="G15" s="95" t="s">
        <v>384</v>
      </c>
      <c r="H15" s="104"/>
      <c r="I15" s="104"/>
      <c r="J15" s="119"/>
      <c r="K15" s="119"/>
      <c r="L15" s="119"/>
      <c r="M15" s="119"/>
      <c r="N15" s="119"/>
      <c r="O15" s="34"/>
    </row>
    <row r="16" spans="1:15" ht="28.5" customHeight="1">
      <c r="A16" s="95"/>
      <c r="B16" s="89"/>
      <c r="C16" s="89"/>
      <c r="D16" s="89"/>
      <c r="E16" s="96"/>
      <c r="F16" s="95"/>
      <c r="G16" s="95" t="s">
        <v>384</v>
      </c>
      <c r="H16" s="104"/>
      <c r="I16" s="104"/>
      <c r="J16" s="119"/>
      <c r="K16" s="119"/>
      <c r="L16" s="119"/>
      <c r="M16" s="119"/>
      <c r="N16" s="119"/>
      <c r="O16" s="34"/>
    </row>
    <row r="17" spans="1:15" ht="10.5" customHeight="1">
      <c r="A17" s="34"/>
      <c r="B17" s="34"/>
      <c r="C17" s="34"/>
      <c r="D17" s="34"/>
      <c r="E17" s="33"/>
      <c r="F17" s="34"/>
      <c r="G17" s="34"/>
      <c r="H17" s="34"/>
      <c r="I17" s="34"/>
      <c r="J17" s="33"/>
      <c r="K17" s="33"/>
      <c r="L17" s="33"/>
      <c r="M17" s="33"/>
      <c r="N17" s="33"/>
      <c r="O17" s="34"/>
    </row>
    <row r="18" spans="1:15" ht="10.5" customHeight="1">
      <c r="A18" s="34"/>
      <c r="B18" s="34"/>
      <c r="C18" s="34"/>
      <c r="D18" s="34"/>
      <c r="E18" s="34"/>
      <c r="F18" s="34"/>
      <c r="G18" s="34"/>
      <c r="H18" s="34"/>
      <c r="I18" s="34"/>
      <c r="J18" s="33"/>
      <c r="K18" s="33"/>
      <c r="L18" s="33"/>
      <c r="M18" s="33"/>
      <c r="N18" s="33"/>
      <c r="O18" s="34"/>
    </row>
    <row r="19" spans="1:15" ht="10.5" customHeight="1">
      <c r="A19" s="34"/>
      <c r="B19" s="34"/>
      <c r="C19" s="34"/>
      <c r="D19" s="34"/>
      <c r="E19" s="33"/>
      <c r="F19" s="34"/>
      <c r="G19" s="34"/>
      <c r="H19" s="34"/>
      <c r="I19" s="34"/>
      <c r="J19" s="33"/>
      <c r="K19" s="34"/>
      <c r="L19" s="34"/>
      <c r="M19" s="34"/>
      <c r="N19" s="33"/>
      <c r="O19" s="34"/>
    </row>
    <row r="20" spans="1:15" ht="10.5" customHeight="1">
      <c r="A20" s="34"/>
      <c r="B20" s="34"/>
      <c r="C20" s="34"/>
      <c r="D20" s="34"/>
      <c r="E20" s="34"/>
      <c r="F20" s="34"/>
      <c r="G20" s="34"/>
      <c r="H20" s="34"/>
      <c r="I20" s="34"/>
      <c r="J20" s="34"/>
      <c r="K20" s="34"/>
      <c r="L20" s="34"/>
      <c r="M20" s="34"/>
      <c r="N20" s="33"/>
      <c r="O20" s="34"/>
    </row>
    <row r="21" ht="12.75" customHeight="1">
      <c r="N21" s="35"/>
    </row>
    <row r="22" spans="11:14" ht="12.75" customHeight="1">
      <c r="K22" s="35"/>
      <c r="N22" s="35"/>
    </row>
    <row r="23" spans="11:14" ht="12.75" customHeight="1">
      <c r="K23" s="35"/>
      <c r="L23" s="35"/>
      <c r="M23" s="35"/>
      <c r="N23" s="35"/>
    </row>
    <row r="24" spans="1:15" ht="10.5" customHeight="1">
      <c r="A24" s="34"/>
      <c r="B24" s="34"/>
      <c r="C24" s="34"/>
      <c r="D24" s="34"/>
      <c r="E24" s="34"/>
      <c r="F24" s="34"/>
      <c r="G24" s="33"/>
      <c r="H24" s="34"/>
      <c r="I24" s="34"/>
      <c r="J24" s="34"/>
      <c r="K24" s="34"/>
      <c r="L24" s="33"/>
      <c r="M24" s="33"/>
      <c r="N24" s="34"/>
      <c r="O24" s="34"/>
    </row>
    <row r="26" spans="1:15" ht="10.5" customHeight="1">
      <c r="A26" s="34"/>
      <c r="B26" s="34"/>
      <c r="C26" s="34"/>
      <c r="D26" s="34"/>
      <c r="E26" s="34"/>
      <c r="F26" s="34"/>
      <c r="G26" s="33"/>
      <c r="H26" s="34"/>
      <c r="I26" s="34"/>
      <c r="J26" s="34"/>
      <c r="K26" s="34"/>
      <c r="L26" s="34"/>
      <c r="M26" s="34"/>
      <c r="N26" s="34"/>
      <c r="O26" s="34"/>
    </row>
  </sheetData>
  <sheetProtection/>
  <mergeCells count="7">
    <mergeCell ref="A3:C3"/>
    <mergeCell ref="B4:D4"/>
    <mergeCell ref="H4:N4"/>
    <mergeCell ref="A4:A5"/>
    <mergeCell ref="E4:E5"/>
    <mergeCell ref="F4:F5"/>
    <mergeCell ref="G4:G5"/>
  </mergeCells>
  <printOptions horizontalCentered="1"/>
  <pageMargins left="0.3541666666666667" right="0.3541666666666667" top="0.9840277777777777" bottom="0.9840277777777777" header="0.5111111111111111" footer="0.5111111111111111"/>
  <pageSetup horizontalDpi="600" verticalDpi="600" orientation="landscape" paperSize="9" scale="85"/>
</worksheet>
</file>

<file path=xl/worksheets/sheet44.xml><?xml version="1.0" encoding="utf-8"?>
<worksheet xmlns="http://schemas.openxmlformats.org/spreadsheetml/2006/main" xmlns:r="http://schemas.openxmlformats.org/officeDocument/2006/relationships">
  <dimension ref="A1:O26"/>
  <sheetViews>
    <sheetView showGridLines="0" showZeros="0" workbookViewId="0" topLeftCell="A1">
      <selection activeCell="A18" sqref="A18"/>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105" t="s">
        <v>386</v>
      </c>
      <c r="B1" s="105"/>
      <c r="C1" s="105"/>
      <c r="D1" s="105"/>
      <c r="E1" s="105"/>
      <c r="F1" s="105"/>
      <c r="G1" s="105"/>
      <c r="H1" s="105"/>
      <c r="I1" s="105"/>
      <c r="J1" s="105"/>
      <c r="K1" s="105"/>
      <c r="L1" s="105"/>
      <c r="M1" s="105"/>
      <c r="N1" s="34"/>
      <c r="O1" s="34"/>
    </row>
    <row r="2" spans="1:14" ht="18" customHeight="1">
      <c r="A2" s="34"/>
      <c r="B2" s="34"/>
      <c r="C2" s="34"/>
      <c r="D2" s="34"/>
      <c r="E2" s="34"/>
      <c r="F2" s="34"/>
      <c r="G2" s="34"/>
      <c r="H2" s="34"/>
      <c r="I2" s="34"/>
      <c r="J2" s="34"/>
      <c r="K2" s="34"/>
      <c r="L2" s="34"/>
      <c r="M2" s="34"/>
      <c r="N2" s="111" t="s">
        <v>387</v>
      </c>
    </row>
    <row r="3" spans="1:15" ht="21" customHeight="1">
      <c r="A3" s="61" t="s">
        <v>35</v>
      </c>
      <c r="B3" s="61"/>
      <c r="C3" s="61"/>
      <c r="D3" s="34"/>
      <c r="E3" s="34"/>
      <c r="F3" s="34"/>
      <c r="G3" s="34"/>
      <c r="H3" s="34"/>
      <c r="I3" s="34"/>
      <c r="J3" s="34"/>
      <c r="K3" s="34"/>
      <c r="L3" s="34"/>
      <c r="M3" s="34"/>
      <c r="N3" s="112" t="s">
        <v>36</v>
      </c>
      <c r="O3" s="34"/>
    </row>
    <row r="4" spans="1:15" s="21" customFormat="1" ht="29.25" customHeight="1">
      <c r="A4" s="67" t="s">
        <v>114</v>
      </c>
      <c r="B4" s="65" t="s">
        <v>130</v>
      </c>
      <c r="C4" s="65"/>
      <c r="D4" s="65"/>
      <c r="E4" s="65" t="s">
        <v>131</v>
      </c>
      <c r="F4" s="65" t="s">
        <v>382</v>
      </c>
      <c r="G4" s="65" t="s">
        <v>383</v>
      </c>
      <c r="H4" s="106" t="s">
        <v>169</v>
      </c>
      <c r="I4" s="113"/>
      <c r="J4" s="113"/>
      <c r="K4" s="113"/>
      <c r="L4" s="113"/>
      <c r="M4" s="113"/>
      <c r="N4" s="114"/>
      <c r="O4" s="115"/>
    </row>
    <row r="5" spans="1:15" s="21" customFormat="1" ht="74.25" customHeight="1">
      <c r="A5" s="67"/>
      <c r="B5" s="67" t="s">
        <v>132</v>
      </c>
      <c r="C5" s="65" t="s">
        <v>133</v>
      </c>
      <c r="D5" s="65" t="s">
        <v>134</v>
      </c>
      <c r="E5" s="65"/>
      <c r="F5" s="65"/>
      <c r="G5" s="65"/>
      <c r="H5" s="107" t="s">
        <v>117</v>
      </c>
      <c r="I5" s="107" t="s">
        <v>118</v>
      </c>
      <c r="J5" s="107" t="s">
        <v>119</v>
      </c>
      <c r="K5" s="107" t="s">
        <v>120</v>
      </c>
      <c r="L5" s="107" t="s">
        <v>121</v>
      </c>
      <c r="M5" s="107" t="s">
        <v>122</v>
      </c>
      <c r="N5" s="116" t="s">
        <v>123</v>
      </c>
      <c r="O5" s="115"/>
    </row>
    <row r="6" spans="1:15" s="21" customFormat="1" ht="28.5" customHeight="1">
      <c r="A6" s="108"/>
      <c r="B6" s="109"/>
      <c r="C6" s="109"/>
      <c r="D6" s="109"/>
      <c r="E6" s="70" t="s">
        <v>117</v>
      </c>
      <c r="F6" s="108"/>
      <c r="G6" s="108" t="s">
        <v>384</v>
      </c>
      <c r="H6" s="110">
        <f>SUM(H7:H16)</f>
        <v>0</v>
      </c>
      <c r="I6" s="110">
        <f>SUM(I7:I16)</f>
        <v>0</v>
      </c>
      <c r="J6" s="110">
        <v>0</v>
      </c>
      <c r="K6" s="110">
        <v>0</v>
      </c>
      <c r="L6" s="110">
        <v>0</v>
      </c>
      <c r="M6" s="110"/>
      <c r="N6" s="117">
        <v>0</v>
      </c>
      <c r="O6" s="118"/>
    </row>
    <row r="7" spans="1:15" ht="28.5" customHeight="1">
      <c r="A7" s="95"/>
      <c r="B7" s="89"/>
      <c r="C7" s="89"/>
      <c r="D7" s="89"/>
      <c r="E7" s="96"/>
      <c r="F7" s="95"/>
      <c r="G7" s="95" t="s">
        <v>384</v>
      </c>
      <c r="H7" s="104"/>
      <c r="I7" s="104"/>
      <c r="J7" s="98"/>
      <c r="K7" s="98"/>
      <c r="L7" s="98"/>
      <c r="M7" s="98"/>
      <c r="N7" s="98"/>
      <c r="O7" s="34"/>
    </row>
    <row r="8" spans="1:15" ht="28.5" customHeight="1">
      <c r="A8" s="95"/>
      <c r="B8" s="89"/>
      <c r="C8" s="89"/>
      <c r="D8" s="89"/>
      <c r="E8" s="96"/>
      <c r="F8" s="95"/>
      <c r="G8" s="95"/>
      <c r="H8" s="104"/>
      <c r="I8" s="104"/>
      <c r="J8" s="98"/>
      <c r="K8" s="98"/>
      <c r="L8" s="98"/>
      <c r="M8" s="98"/>
      <c r="N8" s="98"/>
      <c r="O8" s="34"/>
    </row>
    <row r="9" spans="1:15" ht="28.5" customHeight="1">
      <c r="A9" s="95"/>
      <c r="B9" s="89"/>
      <c r="C9" s="89"/>
      <c r="D9" s="89"/>
      <c r="E9" s="96"/>
      <c r="F9" s="95"/>
      <c r="G9" s="95"/>
      <c r="H9" s="104"/>
      <c r="I9" s="104"/>
      <c r="J9" s="98"/>
      <c r="K9" s="98"/>
      <c r="L9" s="98"/>
      <c r="M9" s="98"/>
      <c r="N9" s="98"/>
      <c r="O9" s="34"/>
    </row>
    <row r="10" spans="1:15" ht="28.5" customHeight="1">
      <c r="A10" s="95"/>
      <c r="B10" s="89"/>
      <c r="C10" s="89"/>
      <c r="D10" s="89"/>
      <c r="E10" s="96"/>
      <c r="F10" s="95"/>
      <c r="G10" s="95"/>
      <c r="H10" s="104"/>
      <c r="I10" s="104"/>
      <c r="J10" s="98"/>
      <c r="K10" s="98"/>
      <c r="L10" s="98"/>
      <c r="M10" s="98"/>
      <c r="N10" s="98"/>
      <c r="O10" s="34"/>
    </row>
    <row r="11" spans="1:15" ht="28.5" customHeight="1">
      <c r="A11" s="95"/>
      <c r="B11" s="89"/>
      <c r="C11" s="89"/>
      <c r="D11" s="89"/>
      <c r="E11" s="96"/>
      <c r="F11" s="95"/>
      <c r="G11" s="95"/>
      <c r="H11" s="104"/>
      <c r="I11" s="104"/>
      <c r="J11" s="98"/>
      <c r="K11" s="98"/>
      <c r="L11" s="98"/>
      <c r="M11" s="98"/>
      <c r="N11" s="98"/>
      <c r="O11" s="34"/>
    </row>
    <row r="12" spans="1:15" ht="28.5" customHeight="1">
      <c r="A12" s="95"/>
      <c r="B12" s="89"/>
      <c r="C12" s="89"/>
      <c r="D12" s="89"/>
      <c r="E12" s="96"/>
      <c r="F12" s="95"/>
      <c r="G12" s="95" t="s">
        <v>384</v>
      </c>
      <c r="H12" s="104"/>
      <c r="I12" s="104"/>
      <c r="J12" s="98"/>
      <c r="K12" s="98"/>
      <c r="L12" s="98"/>
      <c r="M12" s="98"/>
      <c r="N12" s="98"/>
      <c r="O12" s="34"/>
    </row>
    <row r="13" spans="1:15" ht="28.5" customHeight="1">
      <c r="A13" s="95"/>
      <c r="B13" s="89"/>
      <c r="C13" s="89"/>
      <c r="D13" s="89"/>
      <c r="E13" s="96"/>
      <c r="F13" s="95"/>
      <c r="G13" s="95" t="s">
        <v>384</v>
      </c>
      <c r="H13" s="104"/>
      <c r="I13" s="104"/>
      <c r="J13" s="119"/>
      <c r="K13" s="119"/>
      <c r="L13" s="119"/>
      <c r="M13" s="119"/>
      <c r="N13" s="119"/>
      <c r="O13" s="34"/>
    </row>
    <row r="14" spans="1:15" ht="28.5" customHeight="1">
      <c r="A14" s="95"/>
      <c r="B14" s="89"/>
      <c r="C14" s="89"/>
      <c r="D14" s="89"/>
      <c r="E14" s="96"/>
      <c r="F14" s="95"/>
      <c r="G14" s="95" t="s">
        <v>384</v>
      </c>
      <c r="H14" s="104"/>
      <c r="I14" s="104"/>
      <c r="J14" s="119"/>
      <c r="K14" s="119"/>
      <c r="L14" s="119"/>
      <c r="M14" s="119"/>
      <c r="N14" s="119"/>
      <c r="O14" s="34"/>
    </row>
    <row r="15" spans="1:15" ht="28.5" customHeight="1">
      <c r="A15" s="95"/>
      <c r="B15" s="89"/>
      <c r="C15" s="89"/>
      <c r="D15" s="89"/>
      <c r="E15" s="96"/>
      <c r="F15" s="95"/>
      <c r="G15" s="95" t="s">
        <v>384</v>
      </c>
      <c r="H15" s="104"/>
      <c r="I15" s="104"/>
      <c r="J15" s="119"/>
      <c r="K15" s="119"/>
      <c r="L15" s="119"/>
      <c r="M15" s="119"/>
      <c r="N15" s="119"/>
      <c r="O15" s="34"/>
    </row>
    <row r="16" spans="1:15" ht="28.5" customHeight="1">
      <c r="A16" s="95"/>
      <c r="B16" s="89"/>
      <c r="C16" s="89"/>
      <c r="D16" s="89"/>
      <c r="E16" s="96"/>
      <c r="F16" s="95"/>
      <c r="G16" s="95" t="s">
        <v>384</v>
      </c>
      <c r="H16" s="104"/>
      <c r="I16" s="104"/>
      <c r="J16" s="119"/>
      <c r="K16" s="119"/>
      <c r="L16" s="119"/>
      <c r="M16" s="119"/>
      <c r="N16" s="119"/>
      <c r="O16" s="34"/>
    </row>
    <row r="17" spans="1:15" ht="15.75" customHeight="1">
      <c r="A17" s="33" t="s">
        <v>388</v>
      </c>
      <c r="B17" s="34"/>
      <c r="C17" s="34"/>
      <c r="D17" s="34"/>
      <c r="E17" s="33"/>
      <c r="F17" s="34"/>
      <c r="G17" s="34"/>
      <c r="H17" s="34"/>
      <c r="I17" s="34"/>
      <c r="J17" s="33"/>
      <c r="K17" s="33"/>
      <c r="L17" s="33"/>
      <c r="M17" s="33"/>
      <c r="N17" s="33"/>
      <c r="O17" s="34"/>
    </row>
    <row r="18" spans="1:15" ht="10.5" customHeight="1">
      <c r="A18" s="34" t="s">
        <v>289</v>
      </c>
      <c r="B18" s="34"/>
      <c r="C18" s="34"/>
      <c r="D18" s="34"/>
      <c r="E18" s="34"/>
      <c r="F18" s="34"/>
      <c r="G18" s="34"/>
      <c r="H18" s="34"/>
      <c r="I18" s="34"/>
      <c r="J18" s="33"/>
      <c r="K18" s="33"/>
      <c r="L18" s="33"/>
      <c r="M18" s="33"/>
      <c r="N18" s="33"/>
      <c r="O18" s="34"/>
    </row>
    <row r="19" spans="1:15" ht="10.5" customHeight="1">
      <c r="A19" s="34"/>
      <c r="B19" s="34"/>
      <c r="C19" s="34"/>
      <c r="D19" s="34"/>
      <c r="E19" s="33"/>
      <c r="F19" s="34"/>
      <c r="G19" s="34"/>
      <c r="H19" s="34"/>
      <c r="I19" s="34"/>
      <c r="J19" s="33"/>
      <c r="K19" s="34"/>
      <c r="L19" s="34"/>
      <c r="M19" s="34"/>
      <c r="N19" s="33"/>
      <c r="O19" s="34"/>
    </row>
    <row r="20" spans="1:15" ht="10.5" customHeight="1">
      <c r="A20" s="34"/>
      <c r="B20" s="34"/>
      <c r="C20" s="34"/>
      <c r="D20" s="34"/>
      <c r="E20" s="34"/>
      <c r="F20" s="34"/>
      <c r="G20" s="34"/>
      <c r="H20" s="34"/>
      <c r="I20" s="34"/>
      <c r="J20" s="34"/>
      <c r="K20" s="34"/>
      <c r="L20" s="34"/>
      <c r="M20" s="34"/>
      <c r="N20" s="33"/>
      <c r="O20" s="34"/>
    </row>
    <row r="21" ht="12.75" customHeight="1">
      <c r="N21" s="35"/>
    </row>
    <row r="22" spans="11:14" ht="12.75" customHeight="1">
      <c r="K22" s="35"/>
      <c r="N22" s="35"/>
    </row>
    <row r="23" spans="11:14" ht="12.75" customHeight="1">
      <c r="K23" s="35"/>
      <c r="L23" s="35"/>
      <c r="M23" s="35"/>
      <c r="N23" s="35"/>
    </row>
    <row r="24" spans="1:15" ht="10.5" customHeight="1">
      <c r="A24" s="34"/>
      <c r="B24" s="34"/>
      <c r="C24" s="34"/>
      <c r="D24" s="34"/>
      <c r="E24" s="34"/>
      <c r="F24" s="34"/>
      <c r="G24" s="33"/>
      <c r="H24" s="34"/>
      <c r="I24" s="34"/>
      <c r="J24" s="34"/>
      <c r="K24" s="34"/>
      <c r="L24" s="33"/>
      <c r="M24" s="33"/>
      <c r="N24" s="34"/>
      <c r="O24" s="34"/>
    </row>
    <row r="26" spans="1:15" ht="10.5" customHeight="1">
      <c r="A26" s="34"/>
      <c r="B26" s="34"/>
      <c r="C26" s="34"/>
      <c r="D26" s="34"/>
      <c r="E26" s="34"/>
      <c r="F26" s="34"/>
      <c r="G26" s="33"/>
      <c r="H26" s="34"/>
      <c r="I26" s="34"/>
      <c r="J26" s="34"/>
      <c r="K26" s="34"/>
      <c r="L26" s="34"/>
      <c r="M26" s="34"/>
      <c r="N26" s="34"/>
      <c r="O26" s="34"/>
    </row>
  </sheetData>
  <sheetProtection/>
  <mergeCells count="7">
    <mergeCell ref="A3:C3"/>
    <mergeCell ref="B4:D4"/>
    <mergeCell ref="H4:N4"/>
    <mergeCell ref="A4:A5"/>
    <mergeCell ref="E4:E5"/>
    <mergeCell ref="F4:F5"/>
    <mergeCell ref="G4:G5"/>
  </mergeCells>
  <printOptions horizontalCentered="1"/>
  <pageMargins left="0.3541666666666667" right="0.3541666666666667" top="0.9840277777777777" bottom="0.9840277777777777" header="0.5111111111111111" footer="0.5111111111111111"/>
  <pageSetup horizontalDpi="600" verticalDpi="600" orientation="landscape" paperSize="9" scale="85"/>
</worksheet>
</file>

<file path=xl/worksheets/sheet45.xml><?xml version="1.0" encoding="utf-8"?>
<worksheet xmlns="http://schemas.openxmlformats.org/spreadsheetml/2006/main" xmlns:r="http://schemas.openxmlformats.org/officeDocument/2006/relationships">
  <dimension ref="A1:N16"/>
  <sheetViews>
    <sheetView showGridLines="0" showZeros="0" workbookViewId="0" topLeftCell="A1">
      <selection activeCell="A16" sqref="A16"/>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389</v>
      </c>
      <c r="B1" s="22"/>
      <c r="C1" s="22"/>
      <c r="D1" s="22"/>
      <c r="E1" s="22"/>
      <c r="F1" s="22"/>
      <c r="G1" s="22"/>
      <c r="H1" s="22"/>
      <c r="I1" s="22"/>
      <c r="J1" s="22"/>
      <c r="K1" s="22"/>
      <c r="L1" s="22"/>
    </row>
    <row r="2" spans="1:12" ht="22.5" customHeight="1">
      <c r="A2" s="22"/>
      <c r="B2" s="22"/>
      <c r="C2" s="22"/>
      <c r="D2" s="22"/>
      <c r="E2" s="22"/>
      <c r="F2" s="22"/>
      <c r="G2" s="22"/>
      <c r="H2" s="22"/>
      <c r="I2" s="22"/>
      <c r="J2" s="22"/>
      <c r="K2" s="22"/>
      <c r="L2" s="42" t="s">
        <v>390</v>
      </c>
    </row>
    <row r="3" spans="1:12" ht="20.25" customHeight="1">
      <c r="A3" s="61" t="s">
        <v>35</v>
      </c>
      <c r="L3" s="43" t="s">
        <v>36</v>
      </c>
    </row>
    <row r="4" spans="1:12" s="21" customFormat="1" ht="30.75" customHeight="1">
      <c r="A4" s="27" t="s">
        <v>114</v>
      </c>
      <c r="B4" s="27" t="s">
        <v>391</v>
      </c>
      <c r="C4" s="27" t="s">
        <v>392</v>
      </c>
      <c r="D4" s="27" t="s">
        <v>393</v>
      </c>
      <c r="E4" s="27" t="s">
        <v>394</v>
      </c>
      <c r="F4" s="25" t="s">
        <v>169</v>
      </c>
      <c r="G4" s="26"/>
      <c r="H4" s="26"/>
      <c r="I4" s="26"/>
      <c r="J4" s="26"/>
      <c r="K4" s="26"/>
      <c r="L4" s="36"/>
    </row>
    <row r="5" spans="1:12" s="21" customFormat="1" ht="64.5" customHeight="1">
      <c r="A5" s="99"/>
      <c r="B5" s="99"/>
      <c r="C5" s="99"/>
      <c r="D5" s="99"/>
      <c r="E5" s="99"/>
      <c r="F5" s="24" t="s">
        <v>117</v>
      </c>
      <c r="G5" s="37" t="s">
        <v>118</v>
      </c>
      <c r="H5" s="37" t="s">
        <v>395</v>
      </c>
      <c r="I5" s="37" t="s">
        <v>396</v>
      </c>
      <c r="J5" s="37" t="s">
        <v>397</v>
      </c>
      <c r="K5" s="37" t="s">
        <v>122</v>
      </c>
      <c r="L5" s="41" t="s">
        <v>123</v>
      </c>
    </row>
    <row r="6" spans="1:12" s="21" customFormat="1" ht="26.25" customHeight="1">
      <c r="A6" s="24" t="s">
        <v>117</v>
      </c>
      <c r="B6" s="37"/>
      <c r="C6" s="37"/>
      <c r="D6" s="100">
        <f>SUM(D7:D14)</f>
        <v>0</v>
      </c>
      <c r="E6" s="37"/>
      <c r="F6" s="101"/>
      <c r="G6" s="101">
        <f>SUM(G7:G14)</f>
        <v>0</v>
      </c>
      <c r="H6" s="37"/>
      <c r="I6" s="37"/>
      <c r="J6" s="37"/>
      <c r="K6" s="37"/>
      <c r="L6" s="41"/>
    </row>
    <row r="7" spans="1:12" s="21" customFormat="1" ht="26.25" customHeight="1">
      <c r="A7" s="95"/>
      <c r="B7" s="96"/>
      <c r="C7" s="95"/>
      <c r="D7" s="102">
        <f>SUM(D11:D16)</f>
        <v>0</v>
      </c>
      <c r="E7" s="95" t="s">
        <v>384</v>
      </c>
      <c r="F7" s="103"/>
      <c r="G7" s="104"/>
      <c r="H7" s="37"/>
      <c r="I7" s="37"/>
      <c r="J7" s="37"/>
      <c r="K7" s="37"/>
      <c r="L7" s="41"/>
    </row>
    <row r="8" spans="1:12" s="21" customFormat="1" ht="26.25" customHeight="1">
      <c r="A8" s="95"/>
      <c r="B8" s="96"/>
      <c r="C8" s="95"/>
      <c r="D8" s="102"/>
      <c r="E8" s="95"/>
      <c r="F8" s="103"/>
      <c r="G8" s="104"/>
      <c r="H8" s="37"/>
      <c r="I8" s="37"/>
      <c r="J8" s="37"/>
      <c r="K8" s="37"/>
      <c r="L8" s="41"/>
    </row>
    <row r="9" spans="1:12" s="21" customFormat="1" ht="26.25" customHeight="1">
      <c r="A9" s="95"/>
      <c r="B9" s="96"/>
      <c r="C9" s="95"/>
      <c r="D9" s="102"/>
      <c r="E9" s="95"/>
      <c r="F9" s="103"/>
      <c r="G9" s="104"/>
      <c r="H9" s="37"/>
      <c r="I9" s="37"/>
      <c r="J9" s="37"/>
      <c r="K9" s="37"/>
      <c r="L9" s="41"/>
    </row>
    <row r="10" spans="1:12" s="21" customFormat="1" ht="26.25" customHeight="1">
      <c r="A10" s="95"/>
      <c r="B10" s="96"/>
      <c r="C10" s="95"/>
      <c r="D10" s="102"/>
      <c r="E10" s="95"/>
      <c r="F10" s="103"/>
      <c r="G10" s="104"/>
      <c r="H10" s="37"/>
      <c r="I10" s="37"/>
      <c r="J10" s="37"/>
      <c r="K10" s="37"/>
      <c r="L10" s="41"/>
    </row>
    <row r="11" spans="1:12" s="21" customFormat="1" ht="26.25" customHeight="1">
      <c r="A11" s="95"/>
      <c r="B11" s="96"/>
      <c r="C11" s="95"/>
      <c r="D11" s="102">
        <f aca="true" t="shared" si="0" ref="D11:D13">SUM(D12:D17)</f>
        <v>0</v>
      </c>
      <c r="E11" s="95" t="s">
        <v>384</v>
      </c>
      <c r="F11" s="103"/>
      <c r="G11" s="104"/>
      <c r="H11" s="37"/>
      <c r="I11" s="37"/>
      <c r="J11" s="37"/>
      <c r="K11" s="37"/>
      <c r="L11" s="41"/>
    </row>
    <row r="12" spans="1:12" s="21" customFormat="1" ht="26.25" customHeight="1">
      <c r="A12" s="95"/>
      <c r="B12" s="96"/>
      <c r="C12" s="95"/>
      <c r="D12" s="102">
        <f t="shared" si="0"/>
        <v>0</v>
      </c>
      <c r="E12" s="95" t="s">
        <v>384</v>
      </c>
      <c r="F12" s="103"/>
      <c r="G12" s="104"/>
      <c r="H12" s="37"/>
      <c r="I12" s="37"/>
      <c r="J12" s="37"/>
      <c r="K12" s="37"/>
      <c r="L12" s="41"/>
    </row>
    <row r="13" spans="1:12" ht="26.25" customHeight="1">
      <c r="A13" s="95"/>
      <c r="B13" s="96"/>
      <c r="C13" s="95"/>
      <c r="D13" s="102">
        <f t="shared" si="0"/>
        <v>0</v>
      </c>
      <c r="E13" s="95" t="s">
        <v>384</v>
      </c>
      <c r="F13" s="103"/>
      <c r="G13" s="104"/>
      <c r="H13" s="93"/>
      <c r="I13" s="93"/>
      <c r="J13" s="93"/>
      <c r="K13" s="93"/>
      <c r="L13" s="93"/>
    </row>
    <row r="14" spans="1:12" ht="26.25" customHeight="1">
      <c r="A14" s="97"/>
      <c r="B14" s="90"/>
      <c r="C14" s="97"/>
      <c r="D14" s="102">
        <f>SUM(D16:D20)</f>
        <v>0</v>
      </c>
      <c r="E14" s="97" t="s">
        <v>384</v>
      </c>
      <c r="F14" s="103"/>
      <c r="G14" s="98"/>
      <c r="H14" s="93"/>
      <c r="I14" s="93"/>
      <c r="J14" s="93"/>
      <c r="K14" s="93"/>
      <c r="L14" s="93"/>
    </row>
    <row r="15" spans="1:14" ht="26.25" customHeight="1">
      <c r="A15" s="33" t="s">
        <v>398</v>
      </c>
      <c r="B15" s="33"/>
      <c r="C15" s="33"/>
      <c r="D15" s="33"/>
      <c r="E15" s="33"/>
      <c r="F15" s="33"/>
      <c r="G15" s="33"/>
      <c r="H15" s="33"/>
      <c r="I15" s="33"/>
      <c r="J15" s="33"/>
      <c r="K15" s="33"/>
      <c r="L15" s="34"/>
      <c r="M15" s="34"/>
      <c r="N15" s="34"/>
    </row>
    <row r="16" ht="30.75" customHeight="1">
      <c r="A16" s="34" t="s">
        <v>289</v>
      </c>
    </row>
  </sheetData>
  <sheetProtection/>
  <mergeCells count="6">
    <mergeCell ref="F4:L4"/>
    <mergeCell ref="A4:A5"/>
    <mergeCell ref="B4:B5"/>
    <mergeCell ref="C4:C5"/>
    <mergeCell ref="D4:D5"/>
    <mergeCell ref="E4:E5"/>
  </mergeCells>
  <printOptions horizontalCentered="1"/>
  <pageMargins left="0.3541666666666667" right="0.3541666666666667" top="0.9840277777777777" bottom="0.9840277777777777" header="0.5111111111111111" footer="0.5111111111111111"/>
  <pageSetup horizontalDpi="600" verticalDpi="600" orientation="landscape" paperSize="9" scale="95"/>
</worksheet>
</file>

<file path=xl/worksheets/sheet46.xml><?xml version="1.0" encoding="utf-8"?>
<worksheet xmlns="http://schemas.openxmlformats.org/spreadsheetml/2006/main" xmlns:r="http://schemas.openxmlformats.org/officeDocument/2006/relationships">
  <dimension ref="A1:N16"/>
  <sheetViews>
    <sheetView showGridLines="0" showZeros="0" workbookViewId="0" topLeftCell="A1">
      <selection activeCell="A16" sqref="A16"/>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399</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42" t="s">
        <v>400</v>
      </c>
    </row>
    <row r="3" spans="1:13" ht="22.5" customHeight="1">
      <c r="A3" s="61" t="s">
        <v>35</v>
      </c>
      <c r="M3" s="43" t="s">
        <v>36</v>
      </c>
    </row>
    <row r="4" spans="1:13" s="21" customFormat="1" ht="21.75" customHeight="1">
      <c r="A4" s="24" t="s">
        <v>114</v>
      </c>
      <c r="B4" s="37" t="s">
        <v>401</v>
      </c>
      <c r="C4" s="37" t="s">
        <v>402</v>
      </c>
      <c r="D4" s="37" t="s">
        <v>403</v>
      </c>
      <c r="E4" s="28" t="s">
        <v>404</v>
      </c>
      <c r="F4" s="28" t="s">
        <v>405</v>
      </c>
      <c r="G4" s="25" t="s">
        <v>169</v>
      </c>
      <c r="H4" s="26"/>
      <c r="I4" s="26"/>
      <c r="J4" s="26"/>
      <c r="K4" s="26"/>
      <c r="L4" s="26"/>
      <c r="M4" s="36"/>
    </row>
    <row r="5" spans="1:13" s="21" customFormat="1" ht="69.75" customHeight="1">
      <c r="A5" s="24"/>
      <c r="B5" s="37"/>
      <c r="C5" s="37"/>
      <c r="D5" s="37"/>
      <c r="E5" s="40"/>
      <c r="F5" s="40" t="s">
        <v>405</v>
      </c>
      <c r="G5" s="27" t="s">
        <v>117</v>
      </c>
      <c r="H5" s="28" t="s">
        <v>118</v>
      </c>
      <c r="I5" s="28" t="s">
        <v>395</v>
      </c>
      <c r="J5" s="28" t="s">
        <v>396</v>
      </c>
      <c r="K5" s="28" t="s">
        <v>397</v>
      </c>
      <c r="L5" s="28" t="s">
        <v>122</v>
      </c>
      <c r="M5" s="28" t="s">
        <v>123</v>
      </c>
    </row>
    <row r="6" spans="1:13" ht="33.75" customHeight="1">
      <c r="A6" s="92" t="s">
        <v>117</v>
      </c>
      <c r="B6" s="92"/>
      <c r="C6" s="93"/>
      <c r="D6" s="93"/>
      <c r="E6" s="93"/>
      <c r="F6" s="93"/>
      <c r="G6" s="94">
        <f>SUM(G7:G14)</f>
        <v>0</v>
      </c>
      <c r="H6" s="94">
        <f>SUM(H7:H14)</f>
        <v>0</v>
      </c>
      <c r="I6" s="93"/>
      <c r="J6" s="93"/>
      <c r="K6" s="93"/>
      <c r="L6" s="93"/>
      <c r="M6" s="93"/>
    </row>
    <row r="7" spans="1:13" ht="36" customHeight="1">
      <c r="A7" s="95"/>
      <c r="B7" s="96"/>
      <c r="C7" s="97"/>
      <c r="D7" s="97" t="s">
        <v>384</v>
      </c>
      <c r="E7" s="97"/>
      <c r="F7" s="97"/>
      <c r="G7" s="98">
        <f>SUM(H7:M7)</f>
        <v>0</v>
      </c>
      <c r="H7" s="98"/>
      <c r="I7" s="93"/>
      <c r="J7" s="93"/>
      <c r="K7" s="93"/>
      <c r="L7" s="93"/>
      <c r="M7" s="93"/>
    </row>
    <row r="8" spans="1:13" ht="36" customHeight="1">
      <c r="A8" s="95"/>
      <c r="B8" s="96"/>
      <c r="C8" s="95"/>
      <c r="D8" s="97"/>
      <c r="E8" s="97"/>
      <c r="F8" s="97"/>
      <c r="G8" s="98"/>
      <c r="H8" s="98"/>
      <c r="I8" s="93"/>
      <c r="J8" s="93"/>
      <c r="K8" s="93"/>
      <c r="L8" s="93"/>
      <c r="M8" s="93"/>
    </row>
    <row r="9" spans="1:13" ht="36" customHeight="1">
      <c r="A9" s="95"/>
      <c r="B9" s="96"/>
      <c r="C9" s="95"/>
      <c r="D9" s="97"/>
      <c r="E9" s="97"/>
      <c r="F9" s="97"/>
      <c r="G9" s="98"/>
      <c r="H9" s="98"/>
      <c r="I9" s="93"/>
      <c r="J9" s="93"/>
      <c r="K9" s="93"/>
      <c r="L9" s="93"/>
      <c r="M9" s="93"/>
    </row>
    <row r="10" spans="1:13" ht="36" customHeight="1">
      <c r="A10" s="95"/>
      <c r="B10" s="96"/>
      <c r="C10" s="95"/>
      <c r="D10" s="97"/>
      <c r="E10" s="97"/>
      <c r="F10" s="97"/>
      <c r="G10" s="98"/>
      <c r="H10" s="98"/>
      <c r="I10" s="93"/>
      <c r="J10" s="93"/>
      <c r="K10" s="93"/>
      <c r="L10" s="93"/>
      <c r="M10" s="93"/>
    </row>
    <row r="11" spans="1:13" ht="36" customHeight="1">
      <c r="A11" s="95"/>
      <c r="B11" s="96"/>
      <c r="C11" s="95"/>
      <c r="D11" s="97"/>
      <c r="E11" s="97"/>
      <c r="F11" s="97"/>
      <c r="G11" s="98"/>
      <c r="H11" s="98"/>
      <c r="I11" s="93"/>
      <c r="J11" s="93"/>
      <c r="K11" s="93"/>
      <c r="L11" s="93"/>
      <c r="M11" s="93"/>
    </row>
    <row r="12" spans="1:13" ht="36" customHeight="1">
      <c r="A12" s="95"/>
      <c r="B12" s="96"/>
      <c r="C12" s="95"/>
      <c r="D12" s="97"/>
      <c r="E12" s="97"/>
      <c r="F12" s="97"/>
      <c r="G12" s="98"/>
      <c r="H12" s="98"/>
      <c r="I12" s="93"/>
      <c r="J12" s="93"/>
      <c r="K12" s="93"/>
      <c r="L12" s="93"/>
      <c r="M12" s="93"/>
    </row>
    <row r="13" spans="1:13" ht="36" customHeight="1">
      <c r="A13" s="95"/>
      <c r="B13" s="96"/>
      <c r="C13" s="95"/>
      <c r="D13" s="97" t="s">
        <v>384</v>
      </c>
      <c r="E13" s="97"/>
      <c r="F13" s="97"/>
      <c r="G13" s="98">
        <f>SUM(H13:M13)</f>
        <v>0</v>
      </c>
      <c r="H13" s="98"/>
      <c r="I13" s="93"/>
      <c r="J13" s="93"/>
      <c r="K13" s="93"/>
      <c r="L13" s="93"/>
      <c r="M13" s="93"/>
    </row>
    <row r="14" spans="1:13" ht="36" customHeight="1">
      <c r="A14" s="95"/>
      <c r="B14" s="96"/>
      <c r="C14" s="97"/>
      <c r="D14" s="97" t="s">
        <v>384</v>
      </c>
      <c r="E14" s="97"/>
      <c r="F14" s="97"/>
      <c r="G14" s="98">
        <f>SUM(H14:M14)</f>
        <v>0</v>
      </c>
      <c r="H14" s="98"/>
      <c r="I14" s="93"/>
      <c r="J14" s="93"/>
      <c r="K14" s="93"/>
      <c r="L14" s="93"/>
      <c r="M14" s="93"/>
    </row>
    <row r="15" spans="1:14" ht="31.5" customHeight="1">
      <c r="A15" s="33" t="s">
        <v>406</v>
      </c>
      <c r="B15" s="33"/>
      <c r="C15" s="33"/>
      <c r="D15" s="33"/>
      <c r="E15" s="33"/>
      <c r="F15" s="33"/>
      <c r="G15" s="33"/>
      <c r="H15" s="33"/>
      <c r="I15" s="33"/>
      <c r="J15" s="33"/>
      <c r="K15" s="34"/>
      <c r="L15" s="34"/>
      <c r="M15" s="34"/>
      <c r="N15" s="34"/>
    </row>
    <row r="16" ht="12.75" customHeight="1">
      <c r="A16" s="34" t="s">
        <v>289</v>
      </c>
    </row>
  </sheetData>
  <sheetProtection/>
  <mergeCells count="7">
    <mergeCell ref="G4:M4"/>
    <mergeCell ref="A4:A5"/>
    <mergeCell ref="B4:B5"/>
    <mergeCell ref="C4:C5"/>
    <mergeCell ref="D4:D5"/>
    <mergeCell ref="E4:E5"/>
    <mergeCell ref="F4:F5"/>
  </mergeCells>
  <printOptions/>
  <pageMargins left="0.7493055555555556" right="0.7493055555555556" top="0.9993055555555556" bottom="0.9993055555555556" header="0.49930555555555556" footer="0.49930555555555556"/>
  <pageSetup horizontalDpi="600" verticalDpi="600" orientation="landscape" paperSize="9" scale="85"/>
</worksheet>
</file>

<file path=xl/worksheets/sheet47.xml><?xml version="1.0" encoding="utf-8"?>
<worksheet xmlns="http://schemas.openxmlformats.org/spreadsheetml/2006/main" xmlns:r="http://schemas.openxmlformats.org/officeDocument/2006/relationships">
  <sheetPr>
    <pageSetUpPr fitToPage="1"/>
  </sheetPr>
  <dimension ref="A1:IJ76"/>
  <sheetViews>
    <sheetView showGridLines="0" showZeros="0" workbookViewId="0" topLeftCell="A3">
      <selection activeCell="E18" sqref="E18"/>
    </sheetView>
  </sheetViews>
  <sheetFormatPr defaultColWidth="6.83203125" defaultRowHeight="19.5" customHeight="1"/>
  <cols>
    <col min="1" max="1" width="42.83203125" style="52" customWidth="1"/>
    <col min="2" max="4" width="7.16015625" style="53" customWidth="1"/>
    <col min="5" max="5" width="47" style="53" customWidth="1"/>
    <col min="6" max="6" width="39.5" style="54" customWidth="1"/>
    <col min="7" max="244" width="6.83203125" style="55" customWidth="1"/>
    <col min="245" max="245" width="6.83203125" style="0" customWidth="1"/>
  </cols>
  <sheetData>
    <row r="1" spans="1:6" s="49" customFormat="1" ht="36.75" customHeight="1">
      <c r="A1" s="56" t="s">
        <v>407</v>
      </c>
      <c r="B1" s="57"/>
      <c r="C1" s="57"/>
      <c r="D1" s="57"/>
      <c r="E1" s="57"/>
      <c r="F1" s="58"/>
    </row>
    <row r="2" spans="1:6" s="49" customFormat="1" ht="24" customHeight="1">
      <c r="A2" s="59"/>
      <c r="B2" s="59"/>
      <c r="C2" s="59"/>
      <c r="D2" s="59"/>
      <c r="E2" s="59"/>
      <c r="F2" s="60" t="s">
        <v>408</v>
      </c>
    </row>
    <row r="3" spans="1:6" s="49" customFormat="1" ht="15" customHeight="1">
      <c r="A3" s="61" t="s">
        <v>35</v>
      </c>
      <c r="B3" s="61"/>
      <c r="C3" s="61"/>
      <c r="D3" s="62"/>
      <c r="E3" s="62"/>
      <c r="F3" s="63" t="s">
        <v>36</v>
      </c>
    </row>
    <row r="4" spans="1:6" s="50" customFormat="1" ht="24" customHeight="1">
      <c r="A4" s="64" t="s">
        <v>114</v>
      </c>
      <c r="B4" s="65" t="s">
        <v>130</v>
      </c>
      <c r="C4" s="65"/>
      <c r="D4" s="65"/>
      <c r="E4" s="65" t="s">
        <v>131</v>
      </c>
      <c r="F4" s="66" t="s">
        <v>409</v>
      </c>
    </row>
    <row r="5" spans="1:6" s="50" customFormat="1" ht="24.75" customHeight="1">
      <c r="A5" s="64"/>
      <c r="B5" s="65"/>
      <c r="C5" s="65"/>
      <c r="D5" s="65"/>
      <c r="E5" s="65"/>
      <c r="F5" s="66"/>
    </row>
    <row r="6" spans="1:6" s="51" customFormat="1" ht="38.25" customHeight="1">
      <c r="A6" s="64"/>
      <c r="B6" s="67" t="s">
        <v>132</v>
      </c>
      <c r="C6" s="67" t="s">
        <v>133</v>
      </c>
      <c r="D6" s="67" t="s">
        <v>134</v>
      </c>
      <c r="E6" s="65"/>
      <c r="F6" s="66"/>
    </row>
    <row r="7" spans="1:244" s="21" customFormat="1" ht="35.25" customHeight="1">
      <c r="A7" s="68" t="s">
        <v>4</v>
      </c>
      <c r="B7" s="69"/>
      <c r="C7" s="69"/>
      <c r="D7" s="69"/>
      <c r="E7" s="70" t="s">
        <v>117</v>
      </c>
      <c r="F7" s="71">
        <f>F8+F24+F26+F44+F53+F55+F59+F65+F67+F69+F73+F74</f>
        <v>12250</v>
      </c>
      <c r="G7" s="72"/>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row>
    <row r="8" spans="1:244" s="21" customFormat="1" ht="35.25" customHeight="1">
      <c r="A8" s="68"/>
      <c r="B8" s="74" t="s">
        <v>135</v>
      </c>
      <c r="C8" s="74"/>
      <c r="D8" s="74"/>
      <c r="E8" s="75" t="s">
        <v>44</v>
      </c>
      <c r="F8" s="76">
        <f>F9+F23</f>
        <v>4957.65</v>
      </c>
      <c r="G8" s="72"/>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row>
    <row r="9" spans="1:244" s="21" customFormat="1" ht="35.25" customHeight="1">
      <c r="A9" s="68"/>
      <c r="B9" s="74" t="s">
        <v>135</v>
      </c>
      <c r="C9" s="74" t="s">
        <v>136</v>
      </c>
      <c r="D9" s="74"/>
      <c r="E9" s="75" t="s">
        <v>46</v>
      </c>
      <c r="F9" s="76">
        <f>F10+F11+F12+F13</f>
        <v>3880.63</v>
      </c>
      <c r="G9" s="72"/>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row>
    <row r="10" spans="1:244" s="21" customFormat="1" ht="35.25" customHeight="1">
      <c r="A10" s="68"/>
      <c r="B10" s="74" t="s">
        <v>135</v>
      </c>
      <c r="C10" s="74" t="s">
        <v>136</v>
      </c>
      <c r="D10" s="77" t="s">
        <v>137</v>
      </c>
      <c r="E10" s="75" t="s">
        <v>48</v>
      </c>
      <c r="F10" s="78">
        <v>601.63</v>
      </c>
      <c r="G10" s="72"/>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row>
    <row r="11" spans="1:244" s="21" customFormat="1" ht="35.25" customHeight="1">
      <c r="A11" s="68"/>
      <c r="B11" s="74"/>
      <c r="C11" s="74"/>
      <c r="D11" s="74" t="s">
        <v>138</v>
      </c>
      <c r="E11" s="75" t="s">
        <v>50</v>
      </c>
      <c r="F11" s="79">
        <v>10</v>
      </c>
      <c r="G11" s="72"/>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row>
    <row r="12" spans="1:244" s="21" customFormat="1" ht="35.25" customHeight="1">
      <c r="A12" s="68"/>
      <c r="B12" s="74"/>
      <c r="C12" s="74"/>
      <c r="D12" s="74" t="s">
        <v>139</v>
      </c>
      <c r="E12" s="75" t="s">
        <v>52</v>
      </c>
      <c r="F12" s="78">
        <v>100</v>
      </c>
      <c r="G12" s="72"/>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row>
    <row r="13" spans="1:244" s="21" customFormat="1" ht="35.25" customHeight="1">
      <c r="A13" s="68"/>
      <c r="B13" s="74"/>
      <c r="C13" s="74"/>
      <c r="D13" s="74" t="s">
        <v>140</v>
      </c>
      <c r="E13" s="75" t="s">
        <v>53</v>
      </c>
      <c r="F13" s="78">
        <v>3169</v>
      </c>
      <c r="G13" s="72"/>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row>
    <row r="14" spans="1:244" s="21" customFormat="1" ht="35.25" customHeight="1">
      <c r="A14" s="68"/>
      <c r="B14" s="74" t="s">
        <v>135</v>
      </c>
      <c r="C14" s="74" t="s">
        <v>155</v>
      </c>
      <c r="D14" s="74"/>
      <c r="E14" s="75" t="s">
        <v>410</v>
      </c>
      <c r="F14" s="76"/>
      <c r="G14" s="72"/>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row>
    <row r="15" spans="1:244" s="21" customFormat="1" ht="35.25" customHeight="1">
      <c r="A15" s="68"/>
      <c r="B15" s="74"/>
      <c r="C15" s="74"/>
      <c r="D15" s="74" t="s">
        <v>140</v>
      </c>
      <c r="E15" s="75" t="s">
        <v>411</v>
      </c>
      <c r="F15" s="76"/>
      <c r="G15" s="72"/>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row>
    <row r="16" spans="1:244" s="21" customFormat="1" ht="35.25" customHeight="1">
      <c r="A16" s="68"/>
      <c r="B16" s="74"/>
      <c r="C16" s="74"/>
      <c r="D16" s="74" t="s">
        <v>141</v>
      </c>
      <c r="E16" s="75" t="s">
        <v>412</v>
      </c>
      <c r="F16" s="76"/>
      <c r="G16" s="72"/>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row>
    <row r="17" spans="1:244" s="21" customFormat="1" ht="35.25" customHeight="1">
      <c r="A17" s="68"/>
      <c r="B17" s="74" t="s">
        <v>135</v>
      </c>
      <c r="C17" s="74" t="s">
        <v>148</v>
      </c>
      <c r="D17" s="74"/>
      <c r="E17" s="75" t="s">
        <v>413</v>
      </c>
      <c r="F17" s="76"/>
      <c r="G17" s="72"/>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row>
    <row r="18" spans="1:244" s="21" customFormat="1" ht="35.25" customHeight="1">
      <c r="A18" s="68"/>
      <c r="B18" s="74"/>
      <c r="C18" s="74"/>
      <c r="D18" s="74" t="s">
        <v>137</v>
      </c>
      <c r="E18" s="75" t="s">
        <v>48</v>
      </c>
      <c r="F18" s="76"/>
      <c r="G18" s="72"/>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row>
    <row r="19" spans="1:244" s="21" customFormat="1" ht="35.25" customHeight="1">
      <c r="A19" s="68"/>
      <c r="B19" s="74" t="s">
        <v>135</v>
      </c>
      <c r="C19" s="74" t="s">
        <v>220</v>
      </c>
      <c r="D19" s="74"/>
      <c r="E19" s="75" t="s">
        <v>414</v>
      </c>
      <c r="F19" s="76"/>
      <c r="G19" s="72"/>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row>
    <row r="20" spans="1:244" s="21" customFormat="1" ht="35.25" customHeight="1">
      <c r="A20" s="68"/>
      <c r="B20" s="74"/>
      <c r="C20" s="74"/>
      <c r="D20" s="74" t="s">
        <v>139</v>
      </c>
      <c r="E20" s="75" t="s">
        <v>415</v>
      </c>
      <c r="F20" s="76"/>
      <c r="G20" s="72"/>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row>
    <row r="21" spans="1:244" s="21" customFormat="1" ht="35.25" customHeight="1">
      <c r="A21" s="68"/>
      <c r="B21" s="74" t="s">
        <v>135</v>
      </c>
      <c r="C21" s="74" t="s">
        <v>236</v>
      </c>
      <c r="D21" s="74"/>
      <c r="E21" s="75" t="s">
        <v>416</v>
      </c>
      <c r="F21" s="76"/>
      <c r="G21" s="72"/>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row>
    <row r="22" spans="1:244" s="21" customFormat="1" ht="35.25" customHeight="1">
      <c r="A22" s="68"/>
      <c r="B22" s="74"/>
      <c r="C22" s="74"/>
      <c r="D22" s="74" t="s">
        <v>137</v>
      </c>
      <c r="E22" s="75" t="s">
        <v>48</v>
      </c>
      <c r="F22" s="76"/>
      <c r="G22" s="72"/>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row>
    <row r="23" spans="1:244" s="21" customFormat="1" ht="35.25" customHeight="1">
      <c r="A23" s="80"/>
      <c r="B23" s="81" t="s">
        <v>135</v>
      </c>
      <c r="C23" s="81" t="s">
        <v>141</v>
      </c>
      <c r="D23" s="81"/>
      <c r="E23" s="82" t="s">
        <v>54</v>
      </c>
      <c r="F23" s="83">
        <v>1077.02</v>
      </c>
      <c r="G23" s="72"/>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row>
    <row r="24" spans="1:9" ht="30" customHeight="1">
      <c r="A24" s="68"/>
      <c r="B24" s="74" t="s">
        <v>142</v>
      </c>
      <c r="C24" s="74"/>
      <c r="D24" s="74"/>
      <c r="E24" s="84" t="s">
        <v>59</v>
      </c>
      <c r="F24" s="76">
        <f>F25</f>
        <v>495.05</v>
      </c>
      <c r="I24" s="88"/>
    </row>
    <row r="25" spans="1:6" ht="19.5" customHeight="1">
      <c r="A25" s="85"/>
      <c r="B25" s="74"/>
      <c r="C25" s="74" t="s">
        <v>146</v>
      </c>
      <c r="D25" s="74" t="s">
        <v>137</v>
      </c>
      <c r="E25" s="84" t="s">
        <v>166</v>
      </c>
      <c r="F25" s="78">
        <v>495.05</v>
      </c>
    </row>
    <row r="26" spans="1:6" ht="19.5" customHeight="1">
      <c r="A26" s="85"/>
      <c r="B26" s="74" t="s">
        <v>144</v>
      </c>
      <c r="C26" s="74"/>
      <c r="D26" s="74"/>
      <c r="E26" s="84" t="s">
        <v>61</v>
      </c>
      <c r="F26" s="76">
        <f>F27+F30+F34+F35+F36+F37+F38+F41+F43</f>
        <v>1564.51</v>
      </c>
    </row>
    <row r="27" spans="1:6" ht="19.5" customHeight="1">
      <c r="A27" s="85"/>
      <c r="B27" s="74"/>
      <c r="C27" s="74" t="s">
        <v>137</v>
      </c>
      <c r="D27" s="74"/>
      <c r="E27" s="84" t="s">
        <v>62</v>
      </c>
      <c r="F27" s="76">
        <f>F28+F29</f>
        <v>81.1</v>
      </c>
    </row>
    <row r="28" spans="1:6" ht="19.5" customHeight="1">
      <c r="A28" s="85"/>
      <c r="B28" s="74"/>
      <c r="C28" s="74"/>
      <c r="D28" s="74" t="s">
        <v>139</v>
      </c>
      <c r="E28" s="84" t="s">
        <v>63</v>
      </c>
      <c r="F28" s="86">
        <v>76.1</v>
      </c>
    </row>
    <row r="29" spans="1:6" ht="19.5" customHeight="1">
      <c r="A29" s="85"/>
      <c r="B29" s="74"/>
      <c r="C29" s="74"/>
      <c r="D29" s="74" t="s">
        <v>141</v>
      </c>
      <c r="E29" s="84" t="s">
        <v>64</v>
      </c>
      <c r="F29" s="86">
        <v>5</v>
      </c>
    </row>
    <row r="30" spans="1:6" ht="19.5" customHeight="1">
      <c r="A30" s="85"/>
      <c r="B30" s="74"/>
      <c r="C30" s="74" t="s">
        <v>145</v>
      </c>
      <c r="D30" s="74"/>
      <c r="E30" s="84" t="s">
        <v>65</v>
      </c>
      <c r="F30" s="76">
        <f>F31+F32+F33</f>
        <v>525.88</v>
      </c>
    </row>
    <row r="31" spans="1:6" ht="19.5" customHeight="1">
      <c r="A31" s="85"/>
      <c r="B31" s="74"/>
      <c r="C31" s="74"/>
      <c r="D31" s="74" t="s">
        <v>146</v>
      </c>
      <c r="E31" s="84" t="s">
        <v>66</v>
      </c>
      <c r="F31" s="87">
        <v>456.78</v>
      </c>
    </row>
    <row r="32" spans="1:6" ht="19.5" customHeight="1">
      <c r="A32" s="85"/>
      <c r="B32" s="74"/>
      <c r="C32" s="74"/>
      <c r="D32" s="74"/>
      <c r="E32" s="84" t="s">
        <v>147</v>
      </c>
      <c r="F32" s="86">
        <v>0</v>
      </c>
    </row>
    <row r="33" spans="1:6" ht="19.5" customHeight="1">
      <c r="A33" s="85"/>
      <c r="B33" s="74"/>
      <c r="C33" s="74"/>
      <c r="D33" s="74" t="s">
        <v>137</v>
      </c>
      <c r="E33" s="84" t="s">
        <v>68</v>
      </c>
      <c r="F33" s="87">
        <v>69.1</v>
      </c>
    </row>
    <row r="34" spans="1:6" ht="19.5" customHeight="1">
      <c r="A34" s="85"/>
      <c r="B34" s="74"/>
      <c r="C34" s="74" t="s">
        <v>148</v>
      </c>
      <c r="D34" s="74"/>
      <c r="E34" s="84" t="s">
        <v>69</v>
      </c>
      <c r="F34" s="86">
        <v>10</v>
      </c>
    </row>
    <row r="35" spans="1:6" ht="19.5" customHeight="1">
      <c r="A35" s="85"/>
      <c r="B35" s="74"/>
      <c r="C35" s="74" t="s">
        <v>139</v>
      </c>
      <c r="D35" s="74"/>
      <c r="E35" s="84" t="s">
        <v>70</v>
      </c>
      <c r="F35" s="86">
        <v>52.98</v>
      </c>
    </row>
    <row r="36" spans="1:6" ht="19.5" customHeight="1">
      <c r="A36" s="85"/>
      <c r="B36" s="74"/>
      <c r="C36" s="74" t="s">
        <v>149</v>
      </c>
      <c r="D36" s="74"/>
      <c r="E36" s="84" t="s">
        <v>71</v>
      </c>
      <c r="F36" s="86">
        <v>10</v>
      </c>
    </row>
    <row r="37" spans="1:6" ht="19.5" customHeight="1">
      <c r="A37" s="85"/>
      <c r="B37" s="74"/>
      <c r="C37" s="74" t="s">
        <v>150</v>
      </c>
      <c r="D37" s="74"/>
      <c r="E37" s="84" t="s">
        <v>72</v>
      </c>
      <c r="F37" s="86">
        <v>18.85</v>
      </c>
    </row>
    <row r="38" spans="1:6" ht="19.5" customHeight="1">
      <c r="A38" s="85"/>
      <c r="B38" s="74"/>
      <c r="C38" s="74" t="s">
        <v>151</v>
      </c>
      <c r="D38" s="74"/>
      <c r="E38" s="84" t="s">
        <v>73</v>
      </c>
      <c r="F38" s="76">
        <f>F39+F40</f>
        <v>113.5</v>
      </c>
    </row>
    <row r="39" spans="1:6" ht="19.5" customHeight="1">
      <c r="A39" s="85"/>
      <c r="B39" s="74"/>
      <c r="C39" s="74"/>
      <c r="D39" s="74" t="s">
        <v>146</v>
      </c>
      <c r="E39" s="84" t="s">
        <v>74</v>
      </c>
      <c r="F39" s="86">
        <v>21</v>
      </c>
    </row>
    <row r="40" spans="1:6" ht="19.5" customHeight="1">
      <c r="A40" s="85"/>
      <c r="B40" s="74"/>
      <c r="C40" s="74"/>
      <c r="D40" s="74" t="s">
        <v>137</v>
      </c>
      <c r="E40" s="84" t="s">
        <v>75</v>
      </c>
      <c r="F40" s="86">
        <v>92.5</v>
      </c>
    </row>
    <row r="41" spans="1:6" ht="19.5" customHeight="1">
      <c r="A41" s="85"/>
      <c r="B41" s="74"/>
      <c r="C41" s="74" t="s">
        <v>145</v>
      </c>
      <c r="D41" s="74"/>
      <c r="E41" s="84" t="s">
        <v>76</v>
      </c>
      <c r="F41" s="76">
        <f>F42</f>
        <v>729.6</v>
      </c>
    </row>
    <row r="42" spans="1:6" ht="19.5" customHeight="1">
      <c r="A42" s="85"/>
      <c r="B42" s="74"/>
      <c r="C42" s="74"/>
      <c r="D42" s="74" t="s">
        <v>137</v>
      </c>
      <c r="E42" s="84" t="s">
        <v>77</v>
      </c>
      <c r="F42" s="86">
        <v>729.6</v>
      </c>
    </row>
    <row r="43" spans="1:6" ht="19.5" customHeight="1">
      <c r="A43" s="85"/>
      <c r="B43" s="74"/>
      <c r="C43" s="74" t="s">
        <v>152</v>
      </c>
      <c r="D43" s="74"/>
      <c r="E43" s="84" t="s">
        <v>78</v>
      </c>
      <c r="F43" s="86">
        <v>22.6</v>
      </c>
    </row>
    <row r="44" spans="1:6" ht="19.5" customHeight="1">
      <c r="A44" s="85"/>
      <c r="B44" s="74" t="s">
        <v>153</v>
      </c>
      <c r="C44" s="74"/>
      <c r="D44" s="74"/>
      <c r="E44" s="84" t="s">
        <v>79</v>
      </c>
      <c r="F44" s="76">
        <f>F45+F49+F51</f>
        <v>120.02000000000001</v>
      </c>
    </row>
    <row r="45" spans="1:6" ht="19.5" customHeight="1">
      <c r="A45" s="85"/>
      <c r="B45" s="74"/>
      <c r="C45" s="74" t="s">
        <v>154</v>
      </c>
      <c r="D45" s="74"/>
      <c r="E45" s="84" t="s">
        <v>80</v>
      </c>
      <c r="F45" s="76">
        <f>F46+F47+F48</f>
        <v>25.42</v>
      </c>
    </row>
    <row r="46" spans="1:6" ht="19.5" customHeight="1">
      <c r="A46" s="85"/>
      <c r="B46" s="74"/>
      <c r="C46" s="74"/>
      <c r="D46" s="74" t="s">
        <v>137</v>
      </c>
      <c r="E46" s="84" t="s">
        <v>81</v>
      </c>
      <c r="F46" s="86">
        <v>6.32</v>
      </c>
    </row>
    <row r="47" spans="1:6" ht="19.5" customHeight="1">
      <c r="A47" s="85"/>
      <c r="B47" s="74"/>
      <c r="C47" s="74"/>
      <c r="D47" s="74" t="s">
        <v>139</v>
      </c>
      <c r="E47" s="84" t="s">
        <v>82</v>
      </c>
      <c r="F47" s="86">
        <v>19.1</v>
      </c>
    </row>
    <row r="48" spans="1:6" ht="19.5" customHeight="1">
      <c r="A48" s="85"/>
      <c r="B48" s="74"/>
      <c r="C48" s="74"/>
      <c r="D48" s="74" t="s">
        <v>149</v>
      </c>
      <c r="E48" s="84" t="s">
        <v>83</v>
      </c>
      <c r="F48" s="76"/>
    </row>
    <row r="49" spans="1:6" ht="19.5" customHeight="1">
      <c r="A49" s="85"/>
      <c r="B49" s="74"/>
      <c r="C49" s="74" t="s">
        <v>138</v>
      </c>
      <c r="D49" s="74"/>
      <c r="E49" s="84" t="s">
        <v>84</v>
      </c>
      <c r="F49" s="76">
        <f aca="true" t="shared" si="0" ref="F49:F53">F50</f>
        <v>78</v>
      </c>
    </row>
    <row r="50" spans="1:6" ht="19.5" customHeight="1">
      <c r="A50" s="85"/>
      <c r="B50" s="74"/>
      <c r="C50" s="74"/>
      <c r="D50" s="74" t="s">
        <v>155</v>
      </c>
      <c r="E50" s="84" t="s">
        <v>85</v>
      </c>
      <c r="F50" s="86">
        <v>78</v>
      </c>
    </row>
    <row r="51" spans="1:6" ht="19.5" customHeight="1">
      <c r="A51" s="85"/>
      <c r="B51" s="74"/>
      <c r="C51" s="74" t="s">
        <v>148</v>
      </c>
      <c r="D51" s="74"/>
      <c r="E51" s="84" t="s">
        <v>86</v>
      </c>
      <c r="F51" s="76">
        <f t="shared" si="0"/>
        <v>16.6</v>
      </c>
    </row>
    <row r="52" spans="1:6" ht="19.5" customHeight="1">
      <c r="A52" s="85"/>
      <c r="B52" s="74"/>
      <c r="C52" s="74"/>
      <c r="D52" s="74" t="s">
        <v>141</v>
      </c>
      <c r="E52" s="84" t="s">
        <v>87</v>
      </c>
      <c r="F52" s="76">
        <v>16.6</v>
      </c>
    </row>
    <row r="53" spans="1:6" ht="19.5" customHeight="1">
      <c r="A53" s="85"/>
      <c r="B53" s="74" t="s">
        <v>156</v>
      </c>
      <c r="C53" s="74"/>
      <c r="D53" s="74"/>
      <c r="E53" s="84" t="s">
        <v>88</v>
      </c>
      <c r="F53" s="76">
        <f t="shared" si="0"/>
        <v>10</v>
      </c>
    </row>
    <row r="54" spans="1:6" ht="19.5" customHeight="1">
      <c r="A54" s="85"/>
      <c r="B54" s="74"/>
      <c r="C54" s="74" t="s">
        <v>146</v>
      </c>
      <c r="D54" s="74"/>
      <c r="E54" s="84" t="s">
        <v>89</v>
      </c>
      <c r="F54" s="76">
        <v>10</v>
      </c>
    </row>
    <row r="55" spans="1:6" ht="19.5" customHeight="1">
      <c r="A55" s="85"/>
      <c r="B55" s="74" t="s">
        <v>157</v>
      </c>
      <c r="C55" s="74"/>
      <c r="D55" s="74"/>
      <c r="E55" s="84" t="s">
        <v>90</v>
      </c>
      <c r="F55" s="76">
        <f>F56+F57+F58</f>
        <v>2619.95</v>
      </c>
    </row>
    <row r="56" spans="1:6" ht="19.5" customHeight="1">
      <c r="A56" s="85"/>
      <c r="B56" s="74"/>
      <c r="C56" s="74" t="s">
        <v>146</v>
      </c>
      <c r="D56" s="74" t="s">
        <v>154</v>
      </c>
      <c r="E56" s="84" t="s">
        <v>91</v>
      </c>
      <c r="F56" s="76">
        <v>67.29</v>
      </c>
    </row>
    <row r="57" spans="1:6" ht="19.5" customHeight="1">
      <c r="A57" s="85"/>
      <c r="B57" s="74"/>
      <c r="C57" s="74" t="s">
        <v>137</v>
      </c>
      <c r="D57" s="74" t="s">
        <v>146</v>
      </c>
      <c r="E57" s="84" t="s">
        <v>92</v>
      </c>
      <c r="F57" s="86">
        <v>1950</v>
      </c>
    </row>
    <row r="58" spans="1:6" ht="19.5" customHeight="1">
      <c r="A58" s="85"/>
      <c r="B58" s="74"/>
      <c r="C58" s="74" t="s">
        <v>136</v>
      </c>
      <c r="D58" s="74"/>
      <c r="E58" s="84" t="s">
        <v>93</v>
      </c>
      <c r="F58" s="86">
        <v>602.66</v>
      </c>
    </row>
    <row r="59" spans="1:6" ht="19.5" customHeight="1">
      <c r="A59" s="85"/>
      <c r="B59" s="74" t="s">
        <v>158</v>
      </c>
      <c r="C59" s="74"/>
      <c r="D59" s="74"/>
      <c r="E59" s="84" t="s">
        <v>94</v>
      </c>
      <c r="F59" s="76">
        <f>F60+F63</f>
        <v>1120.52</v>
      </c>
    </row>
    <row r="60" spans="1:6" ht="19.5" customHeight="1">
      <c r="A60" s="85"/>
      <c r="B60" s="74"/>
      <c r="C60" s="74" t="s">
        <v>137</v>
      </c>
      <c r="D60" s="74"/>
      <c r="E60" s="84" t="s">
        <v>95</v>
      </c>
      <c r="F60" s="76">
        <f>F62+F61</f>
        <v>1014.52</v>
      </c>
    </row>
    <row r="61" spans="1:6" ht="19.5" customHeight="1">
      <c r="A61" s="85"/>
      <c r="B61" s="74"/>
      <c r="C61" s="74"/>
      <c r="D61" s="74" t="s">
        <v>154</v>
      </c>
      <c r="E61" s="84" t="s">
        <v>417</v>
      </c>
      <c r="F61" s="86">
        <v>667.31</v>
      </c>
    </row>
    <row r="62" spans="1:6" ht="19.5" customHeight="1">
      <c r="A62" s="85"/>
      <c r="B62" s="74"/>
      <c r="C62" s="74"/>
      <c r="D62" s="74" t="s">
        <v>141</v>
      </c>
      <c r="E62" s="84" t="s">
        <v>97</v>
      </c>
      <c r="F62" s="86">
        <v>347.21</v>
      </c>
    </row>
    <row r="63" spans="1:6" ht="19.5" customHeight="1">
      <c r="A63" s="85"/>
      <c r="B63" s="74"/>
      <c r="C63" s="74" t="s">
        <v>148</v>
      </c>
      <c r="D63" s="74"/>
      <c r="E63" s="84" t="s">
        <v>98</v>
      </c>
      <c r="F63" s="76">
        <f aca="true" t="shared" si="1" ref="F63:F67">F64</f>
        <v>106</v>
      </c>
    </row>
    <row r="64" spans="1:6" ht="19.5" customHeight="1">
      <c r="A64" s="85"/>
      <c r="B64" s="74"/>
      <c r="C64" s="74"/>
      <c r="D64" s="74" t="s">
        <v>155</v>
      </c>
      <c r="E64" s="84" t="s">
        <v>99</v>
      </c>
      <c r="F64" s="86">
        <v>106</v>
      </c>
    </row>
    <row r="65" spans="1:6" ht="19.5" customHeight="1">
      <c r="A65" s="85"/>
      <c r="B65" s="74" t="s">
        <v>159</v>
      </c>
      <c r="C65" s="74"/>
      <c r="D65" s="74"/>
      <c r="E65" s="84" t="s">
        <v>100</v>
      </c>
      <c r="F65" s="76">
        <f t="shared" si="1"/>
        <v>30</v>
      </c>
    </row>
    <row r="66" spans="1:6" ht="19.5" customHeight="1">
      <c r="A66" s="85"/>
      <c r="B66" s="74"/>
      <c r="C66" s="74" t="s">
        <v>155</v>
      </c>
      <c r="D66" s="74" t="s">
        <v>141</v>
      </c>
      <c r="E66" s="84" t="s">
        <v>101</v>
      </c>
      <c r="F66" s="76">
        <v>30</v>
      </c>
    </row>
    <row r="67" spans="1:6" ht="19.5" customHeight="1">
      <c r="A67" s="85"/>
      <c r="B67" s="74" t="s">
        <v>160</v>
      </c>
      <c r="C67" s="74"/>
      <c r="D67" s="74"/>
      <c r="E67" s="84" t="s">
        <v>102</v>
      </c>
      <c r="F67" s="76">
        <f t="shared" si="1"/>
        <v>10</v>
      </c>
    </row>
    <row r="68" spans="1:6" ht="19.5" customHeight="1">
      <c r="A68" s="85"/>
      <c r="B68" s="74"/>
      <c r="C68" s="74" t="s">
        <v>146</v>
      </c>
      <c r="D68" s="74" t="s">
        <v>137</v>
      </c>
      <c r="E68" s="84" t="s">
        <v>103</v>
      </c>
      <c r="F68" s="76">
        <v>10</v>
      </c>
    </row>
    <row r="69" spans="1:6" ht="19.5" customHeight="1">
      <c r="A69" s="85"/>
      <c r="B69" s="74" t="s">
        <v>161</v>
      </c>
      <c r="C69" s="74"/>
      <c r="D69" s="74"/>
      <c r="E69" s="84" t="s">
        <v>104</v>
      </c>
      <c r="F69" s="76">
        <f>F70</f>
        <v>400.3</v>
      </c>
    </row>
    <row r="70" spans="1:6" ht="19.5" customHeight="1">
      <c r="A70" s="85"/>
      <c r="B70" s="74"/>
      <c r="C70" s="74" t="s">
        <v>137</v>
      </c>
      <c r="D70" s="74"/>
      <c r="E70" s="84" t="s">
        <v>105</v>
      </c>
      <c r="F70" s="76">
        <f>F71+F72</f>
        <v>400.3</v>
      </c>
    </row>
    <row r="71" spans="1:6" ht="19.5" customHeight="1">
      <c r="A71" s="85"/>
      <c r="B71" s="74"/>
      <c r="C71" s="74"/>
      <c r="D71" s="74" t="s">
        <v>146</v>
      </c>
      <c r="E71" s="84" t="s">
        <v>106</v>
      </c>
      <c r="F71" s="86">
        <v>200.3</v>
      </c>
    </row>
    <row r="72" spans="1:6" ht="19.5" customHeight="1">
      <c r="A72" s="85"/>
      <c r="B72" s="74"/>
      <c r="C72" s="74"/>
      <c r="D72" s="74" t="s">
        <v>136</v>
      </c>
      <c r="E72" s="84" t="s">
        <v>107</v>
      </c>
      <c r="F72" s="86">
        <v>200</v>
      </c>
    </row>
    <row r="73" spans="1:6" ht="19.5" customHeight="1">
      <c r="A73" s="85"/>
      <c r="B73" s="74" t="s">
        <v>162</v>
      </c>
      <c r="C73" s="74" t="s">
        <v>136</v>
      </c>
      <c r="D73" s="74" t="s">
        <v>146</v>
      </c>
      <c r="E73" s="84" t="s">
        <v>108</v>
      </c>
      <c r="F73" s="86">
        <v>622</v>
      </c>
    </row>
    <row r="74" spans="1:6" ht="19.5" customHeight="1">
      <c r="A74" s="85"/>
      <c r="B74" s="74" t="s">
        <v>163</v>
      </c>
      <c r="C74" s="74"/>
      <c r="D74" s="74"/>
      <c r="E74" s="84" t="s">
        <v>109</v>
      </c>
      <c r="F74" s="86">
        <v>300</v>
      </c>
    </row>
    <row r="75" spans="1:6" ht="19.5" customHeight="1">
      <c r="A75" s="85"/>
      <c r="B75" s="89"/>
      <c r="C75" s="89"/>
      <c r="D75" s="89"/>
      <c r="E75" s="90"/>
      <c r="F75" s="91"/>
    </row>
    <row r="76" spans="1:6" ht="19.5" customHeight="1">
      <c r="A76" s="85"/>
      <c r="B76" s="89"/>
      <c r="C76" s="89"/>
      <c r="D76" s="89"/>
      <c r="E76" s="90"/>
      <c r="F76" s="91"/>
    </row>
  </sheetData>
  <sheetProtection/>
  <mergeCells count="5">
    <mergeCell ref="A3:C3"/>
    <mergeCell ref="A4:A6"/>
    <mergeCell ref="E4:E6"/>
    <mergeCell ref="F4:F6"/>
    <mergeCell ref="B4:D5"/>
  </mergeCells>
  <printOptions horizontalCentered="1"/>
  <pageMargins left="0.39305555555555555" right="0.39305555555555555" top="0.9840277777777777" bottom="0.9840277777777777" header="0" footer="0"/>
  <pageSetup fitToHeight="100" fitToWidth="1" horizontalDpi="600" verticalDpi="600" orientation="landscape" paperSize="9"/>
</worksheet>
</file>

<file path=xl/worksheets/sheet48.xml><?xml version="1.0" encoding="utf-8"?>
<worksheet xmlns="http://schemas.openxmlformats.org/spreadsheetml/2006/main" xmlns:r="http://schemas.openxmlformats.org/officeDocument/2006/relationships">
  <dimension ref="A1:U29"/>
  <sheetViews>
    <sheetView showGridLines="0" showZeros="0" workbookViewId="0" topLeftCell="A1">
      <selection activeCell="A17" sqref="A17"/>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2" t="s">
        <v>418</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42" t="s">
        <v>419</v>
      </c>
    </row>
    <row r="3" spans="1:21" s="21" customFormat="1" ht="21.75" customHeight="1">
      <c r="A3" s="23" t="s">
        <v>35</v>
      </c>
      <c r="U3" s="43" t="s">
        <v>36</v>
      </c>
    </row>
    <row r="4" spans="1:21" s="21" customFormat="1" ht="25.5" customHeight="1">
      <c r="A4" s="24" t="s">
        <v>114</v>
      </c>
      <c r="B4" s="25" t="s">
        <v>382</v>
      </c>
      <c r="C4" s="25" t="s">
        <v>169</v>
      </c>
      <c r="D4" s="26"/>
      <c r="E4" s="26"/>
      <c r="F4" s="26"/>
      <c r="G4" s="26"/>
      <c r="H4" s="26"/>
      <c r="I4" s="36"/>
      <c r="J4" s="28" t="s">
        <v>420</v>
      </c>
      <c r="K4" s="37" t="s">
        <v>421</v>
      </c>
      <c r="L4" s="38"/>
      <c r="M4" s="38"/>
      <c r="N4" s="39"/>
      <c r="O4" s="37" t="s">
        <v>422</v>
      </c>
      <c r="P4" s="38"/>
      <c r="Q4" s="38"/>
      <c r="R4" s="39"/>
      <c r="S4" s="39" t="s">
        <v>423</v>
      </c>
      <c r="T4" s="44" t="s">
        <v>424</v>
      </c>
      <c r="U4" s="45"/>
    </row>
    <row r="5" spans="1:21" s="21" customFormat="1" ht="90" customHeight="1">
      <c r="A5" s="24"/>
      <c r="B5" s="25"/>
      <c r="C5" s="27" t="s">
        <v>117</v>
      </c>
      <c r="D5" s="28" t="s">
        <v>118</v>
      </c>
      <c r="E5" s="28" t="s">
        <v>395</v>
      </c>
      <c r="F5" s="28" t="s">
        <v>396</v>
      </c>
      <c r="G5" s="28" t="s">
        <v>397</v>
      </c>
      <c r="H5" s="28" t="s">
        <v>425</v>
      </c>
      <c r="I5" s="28" t="s">
        <v>426</v>
      </c>
      <c r="J5" s="40"/>
      <c r="K5" s="28" t="s">
        <v>427</v>
      </c>
      <c r="L5" s="28" t="s">
        <v>428</v>
      </c>
      <c r="M5" s="28" t="s">
        <v>429</v>
      </c>
      <c r="N5" s="28" t="s">
        <v>430</v>
      </c>
      <c r="O5" s="28" t="s">
        <v>431</v>
      </c>
      <c r="P5" s="28" t="s">
        <v>432</v>
      </c>
      <c r="Q5" s="28" t="s">
        <v>433</v>
      </c>
      <c r="R5" s="28" t="s">
        <v>434</v>
      </c>
      <c r="S5" s="46" t="s">
        <v>435</v>
      </c>
      <c r="T5" s="47" t="s">
        <v>436</v>
      </c>
      <c r="U5" s="48" t="s">
        <v>437</v>
      </c>
    </row>
    <row r="6" spans="1:21" s="21" customFormat="1" ht="30" customHeight="1">
      <c r="A6" s="25"/>
      <c r="B6" s="25"/>
      <c r="C6" s="29"/>
      <c r="D6" s="30"/>
      <c r="E6" s="31"/>
      <c r="F6" s="31"/>
      <c r="G6" s="31"/>
      <c r="H6" s="31"/>
      <c r="I6" s="31"/>
      <c r="J6" s="41"/>
      <c r="K6" s="41"/>
      <c r="L6" s="41"/>
      <c r="M6" s="41"/>
      <c r="N6" s="41"/>
      <c r="O6" s="41"/>
      <c r="P6" s="41"/>
      <c r="Q6" s="41"/>
      <c r="R6" s="41"/>
      <c r="S6" s="41"/>
      <c r="T6" s="48"/>
      <c r="U6" s="48"/>
    </row>
    <row r="7" spans="1:21" s="21" customFormat="1" ht="30" customHeight="1">
      <c r="A7" s="25"/>
      <c r="B7" s="25"/>
      <c r="C7" s="29"/>
      <c r="D7" s="30"/>
      <c r="E7" s="31"/>
      <c r="F7" s="31"/>
      <c r="G7" s="31"/>
      <c r="H7" s="31"/>
      <c r="I7" s="31"/>
      <c r="J7" s="41"/>
      <c r="K7" s="41"/>
      <c r="L7" s="41"/>
      <c r="M7" s="41"/>
      <c r="N7" s="41"/>
      <c r="O7" s="41"/>
      <c r="P7" s="41"/>
      <c r="Q7" s="41"/>
      <c r="R7" s="41"/>
      <c r="S7" s="41"/>
      <c r="T7" s="48"/>
      <c r="U7" s="48"/>
    </row>
    <row r="8" spans="1:21" s="21" customFormat="1" ht="30" customHeight="1">
      <c r="A8" s="25"/>
      <c r="B8" s="25"/>
      <c r="C8" s="29"/>
      <c r="D8" s="30"/>
      <c r="E8" s="31"/>
      <c r="F8" s="31"/>
      <c r="G8" s="31"/>
      <c r="H8" s="31"/>
      <c r="I8" s="31"/>
      <c r="J8" s="41"/>
      <c r="K8" s="41"/>
      <c r="L8" s="41"/>
      <c r="M8" s="41"/>
      <c r="N8" s="41"/>
      <c r="O8" s="41"/>
      <c r="P8" s="41"/>
      <c r="Q8" s="41"/>
      <c r="R8" s="41"/>
      <c r="S8" s="41"/>
      <c r="T8" s="48"/>
      <c r="U8" s="48"/>
    </row>
    <row r="9" spans="1:21" s="21" customFormat="1" ht="30" customHeight="1">
      <c r="A9" s="25"/>
      <c r="B9" s="25"/>
      <c r="C9" s="29"/>
      <c r="D9" s="30"/>
      <c r="E9" s="31"/>
      <c r="F9" s="31"/>
      <c r="G9" s="31"/>
      <c r="H9" s="31"/>
      <c r="I9" s="31"/>
      <c r="J9" s="41"/>
      <c r="K9" s="41"/>
      <c r="L9" s="41"/>
      <c r="M9" s="41"/>
      <c r="N9" s="41"/>
      <c r="O9" s="41"/>
      <c r="P9" s="41"/>
      <c r="Q9" s="41"/>
      <c r="R9" s="41"/>
      <c r="S9" s="41"/>
      <c r="T9" s="48"/>
      <c r="U9" s="48"/>
    </row>
    <row r="10" spans="1:21" s="21" customFormat="1" ht="30" customHeight="1">
      <c r="A10" s="25"/>
      <c r="B10" s="25"/>
      <c r="C10" s="29"/>
      <c r="D10" s="30"/>
      <c r="E10" s="31"/>
      <c r="F10" s="31"/>
      <c r="G10" s="31"/>
      <c r="H10" s="31"/>
      <c r="I10" s="31"/>
      <c r="J10" s="41"/>
      <c r="K10" s="41"/>
      <c r="L10" s="41"/>
      <c r="M10" s="41"/>
      <c r="N10" s="41"/>
      <c r="O10" s="41"/>
      <c r="P10" s="41"/>
      <c r="Q10" s="41"/>
      <c r="R10" s="41"/>
      <c r="S10" s="41"/>
      <c r="T10" s="48"/>
      <c r="U10" s="48"/>
    </row>
    <row r="11" spans="1:21" s="21" customFormat="1" ht="30" customHeight="1">
      <c r="A11" s="25"/>
      <c r="B11" s="25"/>
      <c r="C11" s="29"/>
      <c r="D11" s="30"/>
      <c r="E11" s="31"/>
      <c r="F11" s="31"/>
      <c r="G11" s="31"/>
      <c r="H11" s="31"/>
      <c r="I11" s="31"/>
      <c r="J11" s="41"/>
      <c r="K11" s="41"/>
      <c r="L11" s="41"/>
      <c r="M11" s="41"/>
      <c r="N11" s="41"/>
      <c r="O11" s="41"/>
      <c r="P11" s="41"/>
      <c r="Q11" s="41"/>
      <c r="R11" s="41"/>
      <c r="S11" s="41"/>
      <c r="T11" s="48"/>
      <c r="U11" s="48"/>
    </row>
    <row r="12" spans="1:21" s="21" customFormat="1" ht="30" customHeight="1">
      <c r="A12" s="24"/>
      <c r="B12" s="24"/>
      <c r="C12" s="32"/>
      <c r="D12" s="31"/>
      <c r="E12" s="31"/>
      <c r="F12" s="31"/>
      <c r="G12" s="31"/>
      <c r="H12" s="31"/>
      <c r="I12" s="31"/>
      <c r="J12" s="41"/>
      <c r="K12" s="41"/>
      <c r="L12" s="41"/>
      <c r="M12" s="41"/>
      <c r="N12" s="41"/>
      <c r="O12" s="41"/>
      <c r="P12" s="41"/>
      <c r="Q12" s="41"/>
      <c r="R12" s="41"/>
      <c r="S12" s="41"/>
      <c r="T12" s="48"/>
      <c r="U12" s="48"/>
    </row>
    <row r="13" spans="1:21" s="21" customFormat="1" ht="30" customHeight="1">
      <c r="A13" s="24"/>
      <c r="B13" s="24"/>
      <c r="C13" s="32"/>
      <c r="D13" s="31"/>
      <c r="E13" s="31"/>
      <c r="F13" s="31"/>
      <c r="G13" s="31"/>
      <c r="H13" s="31"/>
      <c r="I13" s="31"/>
      <c r="J13" s="41"/>
      <c r="K13" s="41"/>
      <c r="L13" s="41"/>
      <c r="M13" s="41"/>
      <c r="N13" s="41"/>
      <c r="O13" s="41"/>
      <c r="P13" s="41"/>
      <c r="Q13" s="41"/>
      <c r="R13" s="41"/>
      <c r="S13" s="41"/>
      <c r="T13" s="48"/>
      <c r="U13" s="48"/>
    </row>
    <row r="14" spans="1:21" s="21" customFormat="1" ht="30" customHeight="1">
      <c r="A14" s="24"/>
      <c r="B14" s="24"/>
      <c r="C14" s="32"/>
      <c r="D14" s="31"/>
      <c r="E14" s="31"/>
      <c r="F14" s="31"/>
      <c r="G14" s="31"/>
      <c r="H14" s="31"/>
      <c r="I14" s="31"/>
      <c r="J14" s="41"/>
      <c r="K14" s="41"/>
      <c r="L14" s="41"/>
      <c r="M14" s="41"/>
      <c r="N14" s="41"/>
      <c r="O14" s="41"/>
      <c r="P14" s="41"/>
      <c r="Q14" s="41"/>
      <c r="R14" s="41"/>
      <c r="S14" s="41"/>
      <c r="T14" s="48"/>
      <c r="U14" s="48"/>
    </row>
    <row r="15" spans="1:21" s="21" customFormat="1" ht="30" customHeight="1">
      <c r="A15" s="24"/>
      <c r="B15" s="24"/>
      <c r="C15" s="32"/>
      <c r="D15" s="31"/>
      <c r="E15" s="31"/>
      <c r="F15" s="31"/>
      <c r="G15" s="31"/>
      <c r="H15" s="31"/>
      <c r="I15" s="31"/>
      <c r="J15" s="41"/>
      <c r="K15" s="41"/>
      <c r="L15" s="41"/>
      <c r="M15" s="41"/>
      <c r="N15" s="41"/>
      <c r="O15" s="41"/>
      <c r="P15" s="41"/>
      <c r="Q15" s="41"/>
      <c r="R15" s="41"/>
      <c r="S15" s="41"/>
      <c r="T15" s="48"/>
      <c r="U15" s="48"/>
    </row>
    <row r="16" spans="1:20" ht="22.5" customHeight="1">
      <c r="A16" s="33" t="s">
        <v>438</v>
      </c>
      <c r="B16" s="33"/>
      <c r="C16" s="33"/>
      <c r="D16" s="33"/>
      <c r="E16" s="33"/>
      <c r="F16" s="33"/>
      <c r="G16" s="33"/>
      <c r="H16" s="33"/>
      <c r="I16" s="33"/>
      <c r="J16" s="33"/>
      <c r="K16" s="33"/>
      <c r="L16" s="33"/>
      <c r="M16" s="33"/>
      <c r="N16" s="33"/>
      <c r="O16" s="33"/>
      <c r="P16" s="33"/>
      <c r="Q16" s="33"/>
      <c r="R16" s="33"/>
      <c r="S16" s="33"/>
      <c r="T16" s="34"/>
    </row>
    <row r="17" spans="1:21" ht="25.5" customHeight="1">
      <c r="A17" s="34" t="s">
        <v>289</v>
      </c>
      <c r="B17" s="35"/>
      <c r="C17" s="35"/>
      <c r="T17" s="35"/>
      <c r="U17" s="35"/>
    </row>
    <row r="18" spans="1:21" ht="12.75" customHeight="1">
      <c r="A18" s="35"/>
      <c r="T18" s="35"/>
      <c r="U18" s="35"/>
    </row>
    <row r="19" spans="1:21" ht="12.75" customHeight="1">
      <c r="A19" s="35"/>
      <c r="T19" s="35"/>
      <c r="U19" s="35"/>
    </row>
    <row r="20" spans="20:21" ht="12.75" customHeight="1">
      <c r="T20" s="35"/>
      <c r="U20" s="35"/>
    </row>
    <row r="21" ht="12.75" customHeight="1">
      <c r="T21" s="35"/>
    </row>
    <row r="22" ht="12.75" customHeight="1">
      <c r="T22" s="35"/>
    </row>
    <row r="23" ht="12.75" customHeight="1">
      <c r="T23" s="35"/>
    </row>
    <row r="24" ht="12.75" customHeight="1">
      <c r="T24" s="35"/>
    </row>
    <row r="25" ht="12.75" customHeight="1">
      <c r="T25" s="35"/>
    </row>
    <row r="26" ht="12.75" customHeight="1">
      <c r="T26" s="35"/>
    </row>
    <row r="27" ht="12.75" customHeight="1">
      <c r="T27" s="35"/>
    </row>
    <row r="28" ht="12.75" customHeight="1">
      <c r="T28" s="35"/>
    </row>
    <row r="29" ht="12.75" customHeight="1">
      <c r="T29" s="35"/>
    </row>
  </sheetData>
  <sheetProtection/>
  <mergeCells count="6">
    <mergeCell ref="C4:I4"/>
    <mergeCell ref="K4:N4"/>
    <mergeCell ref="O4:R4"/>
    <mergeCell ref="A4:A5"/>
    <mergeCell ref="B4:B5"/>
    <mergeCell ref="J4:J5"/>
  </mergeCells>
  <printOptions horizontalCentered="1"/>
  <pageMargins left="0.3541666666666667" right="0.3541666666666667" top="0.9840277777777777" bottom="0.7868055555555555" header="0.5111111111111111" footer="0.5111111111111111"/>
  <pageSetup horizontalDpi="600" verticalDpi="600" orientation="landscape" paperSize="9" scale="80"/>
</worksheet>
</file>

<file path=xl/worksheets/sheet49.xml><?xml version="1.0" encoding="utf-8"?>
<worksheet xmlns="http://schemas.openxmlformats.org/spreadsheetml/2006/main" xmlns:r="http://schemas.openxmlformats.org/officeDocument/2006/relationships">
  <dimension ref="A1:E11"/>
  <sheetViews>
    <sheetView tabSelected="1" workbookViewId="0" topLeftCell="A1">
      <selection activeCell="B4" sqref="B4"/>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439</v>
      </c>
      <c r="B1" s="6"/>
      <c r="C1" s="6"/>
      <c r="D1" s="6"/>
      <c r="E1" s="7"/>
    </row>
    <row r="2" spans="1:5" s="1" customFormat="1" ht="26.25" customHeight="1">
      <c r="A2" s="1" t="s">
        <v>440</v>
      </c>
      <c r="E2" s="8"/>
    </row>
    <row r="3" spans="1:5" s="2" customFormat="1" ht="30" customHeight="1">
      <c r="A3" s="9" t="s">
        <v>441</v>
      </c>
      <c r="B3" s="10" t="s">
        <v>442</v>
      </c>
      <c r="C3" s="9" t="s">
        <v>443</v>
      </c>
      <c r="D3" s="9" t="s">
        <v>444</v>
      </c>
      <c r="E3" s="11" t="s">
        <v>445</v>
      </c>
    </row>
    <row r="4" spans="1:5" s="2" customFormat="1" ht="58.5" customHeight="1">
      <c r="A4" s="12" t="s">
        <v>446</v>
      </c>
      <c r="B4" s="13">
        <v>43846</v>
      </c>
      <c r="C4" s="9" t="s">
        <v>447</v>
      </c>
      <c r="D4" s="9"/>
      <c r="E4" s="9"/>
    </row>
    <row r="5" spans="1:5" s="3" customFormat="1" ht="60.75" customHeight="1">
      <c r="A5" s="14" t="s">
        <v>448</v>
      </c>
      <c r="B5" s="15" t="s">
        <v>449</v>
      </c>
      <c r="C5" s="16"/>
      <c r="D5" s="16"/>
      <c r="E5" s="11"/>
    </row>
    <row r="6" spans="1:5" s="4" customFormat="1" ht="60.75" customHeight="1">
      <c r="A6" s="14" t="s">
        <v>450</v>
      </c>
      <c r="B6" s="17"/>
      <c r="C6" s="18"/>
      <c r="D6" s="18"/>
      <c r="E6" s="19"/>
    </row>
    <row r="7" spans="1:5" s="4" customFormat="1" ht="60.75" customHeight="1">
      <c r="A7" s="14" t="s">
        <v>451</v>
      </c>
      <c r="B7" s="20"/>
      <c r="C7" s="18"/>
      <c r="D7" s="18"/>
      <c r="E7" s="19"/>
    </row>
    <row r="8" spans="1:2" s="1" customFormat="1" ht="21" customHeight="1">
      <c r="A8" s="1" t="s">
        <v>452</v>
      </c>
      <c r="B8" s="1" t="s">
        <v>453</v>
      </c>
    </row>
    <row r="9" spans="1:2" s="1" customFormat="1" ht="21" customHeight="1">
      <c r="A9" s="1" t="s">
        <v>454</v>
      </c>
      <c r="B9" s="1" t="s">
        <v>455</v>
      </c>
    </row>
    <row r="10" spans="1:2" s="1" customFormat="1" ht="21" customHeight="1">
      <c r="A10" s="1" t="s">
        <v>456</v>
      </c>
      <c r="B10" s="1">
        <v>13332114299</v>
      </c>
    </row>
    <row r="11" spans="1:2" s="1" customFormat="1" ht="21" customHeight="1">
      <c r="A11" s="1" t="s">
        <v>457</v>
      </c>
      <c r="B11" s="1" t="s">
        <v>458</v>
      </c>
    </row>
  </sheetData>
  <sheetProtection/>
  <mergeCells count="4">
    <mergeCell ref="A1:E1"/>
    <mergeCell ref="B5:E5"/>
    <mergeCell ref="B6:E6"/>
    <mergeCell ref="B7:E7"/>
  </mergeCells>
  <hyperlinks>
    <hyperlink ref="B6" r:id="rId1" tooltip="http://qsfjmsq.anshan.gov.cn/zwgk/zwgk-list.asp?classid=118" display="http://qsfjmsq.anshan.gov.cn/zwgk/zwgk-list.asp?classid=118"/>
    <hyperlink ref="B5" r:id="rId2" display="http://qsfjmsq.anshan.gov.cn/zwgk/zwgk-list.asp?classid=118"/>
  </hyperlink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Administrator</cp:lastModifiedBy>
  <cp:lastPrinted>2019-12-06T06:23:32Z</cp:lastPrinted>
  <dcterms:created xsi:type="dcterms:W3CDTF">2017-01-26T02:06:17Z</dcterms:created>
  <dcterms:modified xsi:type="dcterms:W3CDTF">2020-09-15T08:10:18Z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