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225" tabRatio="674" firstSheet="1" activeTab="1"/>
  </bookViews>
  <sheets>
    <sheet name="测算补贴表" sheetId="6" state="hidden" r:id="rId1"/>
    <sheet name="汇报表" sheetId="11" r:id="rId2"/>
    <sheet name="备用1" sheetId="9" state="hidden" r:id="rId3"/>
    <sheet name="备用2" sheetId="10" state="hidden" r:id="rId4"/>
    <sheet name="备用3" sheetId="12" state="hidden" r:id="rId5"/>
    <sheet name="透视对比校验" sheetId="7" state="hidden" r:id="rId6"/>
    <sheet name="Sheet2" sheetId="8" state="hidden" r:id="rId7"/>
    <sheet name="总表" sheetId="2" state="hidden" r:id="rId8"/>
  </sheets>
  <externalReferences>
    <externalReference r:id="rId11"/>
  </externalReferences>
  <definedNames>
    <definedName name="_xlnm._FilterDatabase" localSheetId="3" hidden="1">备用2!$A$2:$M$28</definedName>
    <definedName name="_xlnm._FilterDatabase" localSheetId="7" hidden="1">总表!$A$1:$I$2134</definedName>
    <definedName name="_xlnm.Print_Titles" localSheetId="2">备用1!$4:$4</definedName>
    <definedName name="_xlnm._FilterDatabase" localSheetId="1" hidden="1">汇报表!$A$2:$C$27</definedName>
    <definedName name="_xlnm._FilterDatabase" localSheetId="2" hidden="1">备用1!$A$2:$AA$32</definedName>
    <definedName name="_xlnm.Print_Titles" localSheetId="1">汇报表!$4:$4</definedName>
    <definedName name="_xlnm._FilterDatabase" localSheetId="4" hidden="1">备用3!$A$2:$Z$32</definedName>
  </definedNames>
  <calcPr calcId="191029"/>
  <pivotCaches>
    <pivotCache cacheId="0" r:id="rId9"/>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<sst xmlns="http://schemas.openxmlformats.org/spreadsheetml/2006/main" count="8516" uniqueCount="1288">
  <si>
    <t>初始申报</t>
  </si>
  <si>
    <t>申报发票</t>
  </si>
  <si>
    <t>申报付款</t>
  </si>
  <si>
    <t>申报合同</t>
  </si>
  <si>
    <t>拟核减发票</t>
  </si>
  <si>
    <t>拟核减付款</t>
  </si>
  <si>
    <t>拟核减合同</t>
  </si>
  <si>
    <t>核减2024发票</t>
  </si>
  <si>
    <t>核减2024付款</t>
  </si>
  <si>
    <t>补贴范围发票</t>
  </si>
  <si>
    <t>补贴范围付款</t>
  </si>
  <si>
    <t>元</t>
  </si>
  <si>
    <t>万元</t>
  </si>
  <si>
    <t>单位全称</t>
  </si>
  <si>
    <t>项目名称</t>
  </si>
  <si>
    <t>单位名称</t>
  </si>
  <si>
    <t>发票</t>
  </si>
  <si>
    <t>付款</t>
  </si>
  <si>
    <t>合同</t>
  </si>
  <si>
    <t>合同拟核减</t>
  </si>
  <si>
    <t>拟核减后合同投资</t>
  </si>
  <si>
    <t>已完成投资（付款/发票）</t>
  </si>
  <si>
    <t>投资完成比例</t>
  </si>
  <si>
    <t>补贴有效完成额度</t>
  </si>
  <si>
    <t>按预测补贴可得有效投资测算补贴额度</t>
  </si>
  <si>
    <t>补贴比例/
可调0.6</t>
  </si>
  <si>
    <t>本次补贴额测算</t>
  </si>
  <si>
    <t>申报的预计总有效投资</t>
  </si>
  <si>
    <t>预计补贴可得有效投资额</t>
  </si>
  <si>
    <t>财务评审</t>
  </si>
  <si>
    <t>卧龙电气集团辽宁荣信电气传动有限公司</t>
  </si>
  <si>
    <t>国家绿色新能源装备制造扩产增值改造</t>
  </si>
  <si>
    <t>[审核明细表]02 卧龙</t>
  </si>
  <si>
    <t>主要投资内容：励磁柜、电网模拟电源，高低压开关柜配电柜、实时仿真系统软件和试验用励磁同步电机等。
需关注存在一项F2厂房自制电源柜安装工程，企业付款为周期循环付款，当前阶段付款已经覆盖投资，终验环节需关注付款是否完毕。</t>
  </si>
  <si>
    <t>海城市恒盛铸业有限公司</t>
  </si>
  <si>
    <t>海城市恒盛铸业有限公司钢铁超低排放无组织治理项目（一期）</t>
  </si>
  <si>
    <t>[审核明细表]04 恒盛</t>
  </si>
  <si>
    <t>主要投资内容：雾炮系统、超低排放管控治一体化平台、吸尘吸引车、挖掘机等。
需关注存在封闭料棚钢结构件的采购制作和安装。
核减事项：土方开发换填、管控中心装修、办公楼建造。</t>
  </si>
  <si>
    <t>海城市国田矿业有限公司</t>
  </si>
  <si>
    <t>海城市国田矿业有限公司年产10万吨新建轻烧氧化镁回转窑项目</t>
  </si>
  <si>
    <t>[审核明细表]05 国田矿业</t>
  </si>
  <si>
    <t>主要投资内容：预热器、回转窑、除尘器等。
需关注存在设计合同、料仓、回转窑、除尘器的制作与安装工程、设备安装工程。</t>
  </si>
  <si>
    <t>辽宁辰昊镁业有限公司</t>
  </si>
  <si>
    <t>辽宁辰昊镁业有限公司年产10万吨轻烧氧化镁悬浮炉建设项目</t>
  </si>
  <si>
    <t>[审核明细表]06 辰昊</t>
  </si>
  <si>
    <t>主要投资内容：悬浮炉、煤气发生炉以及钢结构料仓、电力工程。
需关注存在建筑服务类的钢结构安装、钢结构土建、挡墙等工程。</t>
  </si>
  <si>
    <t>辽宁东泓新材料科技有限公司</t>
  </si>
  <si>
    <t>辽宁东泓新材料科技有限公司年产100万张硫氧镁板材建设项目</t>
  </si>
  <si>
    <t>[审核明细表]07 东泓</t>
  </si>
  <si>
    <t>主要投资内容：水泥专用设备。
需关注存在配电柜的安装工程、混凝土采购、化工原料的应用领域（一水柠檬酸、硫酸镁）</t>
  </si>
  <si>
    <t>海城市环菱镁制品制造有限公司</t>
  </si>
  <si>
    <t>年产12.5万吨新建新型回转窑项目</t>
  </si>
  <si>
    <t>[审核明细表]08 环菱</t>
  </si>
  <si>
    <t>主要投资内容：回转窑、脱硫塔、电气设备。
需关注存在钢板仓的安装工程、10kV变电站工程安装、混凝土采购、钢板仓制作安装工程中的安装服务部分、立磨安装服务部分、回转窑冷却机安装服务部分、窑炉内壁砌筑施工部分。
核减事项：建筑工程质量检测、旋挖钻孔桩、粗砂、土方、钻井</t>
  </si>
  <si>
    <t>后英集团海城钢铁有限公司</t>
  </si>
  <si>
    <t>后英集团海城钢厂有限公司大屯分公司烧结机生产线及配套设施技术改造建设项目</t>
  </si>
  <si>
    <t>[审核明细表]09 后英海城钢铁</t>
  </si>
  <si>
    <t>主要投资内容：除尘系统设备、脱硫脱硝系统、电除尘系统、烧结机组和生产线。
需关注：白灰窑砌筑建筑服务部分、防尘系统和脉冲除尘器的安装服务部分、球团竖炉的改造安装服务部分、烧结机生产线工程总包。
核减事项：栓钉和混凝土围板。</t>
  </si>
  <si>
    <t>鞍钢铸钢有限公司</t>
  </si>
  <si>
    <t>鞍钢铸钢有限公司超低排放改造项目</t>
  </si>
  <si>
    <t>[审核明细表]10 鞍钢铸钢</t>
  </si>
  <si>
    <t>主要投资内容：钢包翻渣除尘、连铸除尘机配套改造、除尘系统超低排放改造、均热炉维修改造等。
核减事项：计入制作费用的采暖、制冷、洗浴项目，渣罐倾翻除尘系统超低排放维修，罩式窑升级。</t>
  </si>
  <si>
    <t>鞍钢钢绳有限责任公司</t>
  </si>
  <si>
    <t>钢绳捻股机工序升级改造项目</t>
  </si>
  <si>
    <t>[审核明细表]12 鞍钢钢绳</t>
  </si>
  <si>
    <t>主要投资事项：捻股机。
需关注未来该设备的账务核算是否在资产类归集</t>
  </si>
  <si>
    <t>鞍山科德轧辊表面处理有限公司</t>
  </si>
  <si>
    <t>鞍山科德轧辊表面处理有限公司硅钢磨辊间改造项目</t>
  </si>
  <si>
    <t>[审核明细表]13 科德</t>
  </si>
  <si>
    <t>主要投资事项：西区磨辊间改造EPC总包。</t>
  </si>
  <si>
    <t>辽宁鞍铸建设有限公司</t>
  </si>
  <si>
    <t>辽宁鞍铸生产线改造提升项目</t>
  </si>
  <si>
    <t>[审核明细表]14 辽宁鞍铸</t>
  </si>
  <si>
    <t>主要投资内容：电阻退火炉、台车炉智能一体化控制系统</t>
  </si>
  <si>
    <t>鞍钢电气有限责任公司</t>
  </si>
  <si>
    <t>鞍山钢铁高效永磁电机系统节能改造项目</t>
  </si>
  <si>
    <t>[审核明细表]15 鞍钢电气</t>
  </si>
  <si>
    <t>主要投资内容 ：永磁电机改造项目。
需关注改造完成后的项目是否转入到资产核算。</t>
  </si>
  <si>
    <t>鞍山宝得钢铁有限公司</t>
  </si>
  <si>
    <t>钢加工产线综合智能化绿色化升级改造项目</t>
  </si>
  <si>
    <t>[审核明细表]16 宝得钢铁</t>
  </si>
  <si>
    <t>主要投资内容：塑烧板除尘系统。
需关注事项塑烧板除尘系统的安装服务、炼钢底水焖渣及钢渣二次处理的土建部分、PCL施工费、LF炉环境除尘的安装服务部分、LF钢包精炼炉项目安装服务部分。需关注高炉碳化砖、浇注料、辅料在企业会计核算方面统一在生产核算的一贯性核算方式。
核减事项：监控及车牌识别。</t>
  </si>
  <si>
    <t>鞍山发蓝股份公司</t>
  </si>
  <si>
    <t>改扩建鞍山发蓝股份公司电镀锌生产线项目</t>
  </si>
  <si>
    <t>[审核明细表]17 发蓝股份</t>
  </si>
  <si>
    <t>主要投资内容：电镀锌生产线工艺段、污水处理、低温/结晶/蒸发系统设备及软件、镀锌线覆绕卷取电控系统等。
需关注事项：电镀锌生产线烟气治理的安装服务部分、水处理车间装修部分、包装钢带生产线电气安装服务部分</t>
  </si>
  <si>
    <t>鞍钢绿色资源科技有限公司</t>
  </si>
  <si>
    <t>鞍钢本部西区钢渣处理项目</t>
  </si>
  <si>
    <t>[审核明细表]19 绿色资源</t>
  </si>
  <si>
    <t>主要投资内容：钢渣处理工程项目西区利旧改造EPC总包、钢渣处理工程项目西区闷渣与磁选工程总包</t>
  </si>
  <si>
    <t>鞍钢股份有限公司大型总厂</t>
  </si>
  <si>
    <t>大型总厂设备能力提升及环保智能化改造项目</t>
  </si>
  <si>
    <t>[审核明细表]20-01 鞍钢-大型总厂</t>
  </si>
  <si>
    <t>主要投资内容：一七七产线淬火炉、回火炉超低排放改造、800线型钢打捆机设备维修改造、环保数据DCS采集平台、万能生产线轧机增设抑尘设备、除尘器输灰改造</t>
  </si>
  <si>
    <t>鞍钢股份有限公司硅钢事业部</t>
  </si>
  <si>
    <t>硅钢事业部主体设备提质增效及智能化改造项目</t>
  </si>
  <si>
    <t>[审核明细表]20-02 硅钢事业部</t>
  </si>
  <si>
    <t>主要投资内容：环保数据采集系统项目、酸轧机组二组传动系统大修理、东区除盐水站新增预处理改造项目、东区酸轧机组酸加热系统改造项目、东区轧机高压新增动态无功补偿SVG装置项目、西区检验室自动化改造项目、西区检验室自动化改造项目。
需关注事项：部分设备尚未转入资产科目需关注。</t>
  </si>
  <si>
    <t>鞍钢股份有限公司冷轧厂</t>
  </si>
  <si>
    <t>冷轧厂主体设备提质增效及节能环保智能化改造项目</t>
  </si>
  <si>
    <t>[审核明细表]20-03 冷轧厂</t>
  </si>
  <si>
    <t xml:space="preserve">主要投资内容：四分厂空压站干燥机改造项-离心空压机
主体设备提质增效运行保障项目-氮气罐
主体设备提质增效运行保障项目-锌锅
辊磨床成套设备
四分厂余热回收利用系统项目
</t>
  </si>
  <si>
    <t>鞍钢股份有限公司炼钢总厂</t>
  </si>
  <si>
    <t>炼钢总厂主体设备提质增效及节能环保改造项目</t>
  </si>
  <si>
    <t>[审核明细表]20-04 炼钢总厂</t>
  </si>
  <si>
    <t>主要投资内容：二分厂2#线转炉生产工艺装备提效改造项目
三分厂一次除尘管道系统大修-变抗全直流电源
三分厂一次除尘管道系统大修-抗拉阻燃高温电缆
三分厂D炉二次除尘风机节能改造项目EPC
三分厂E炉二次除尘风机节能改造项目
二分厂无组织排放治理及新增雾炮装置项目
总厂各产线散料皮带增加移动通风槽项目
总厂1#、5#线连铸水泵节能改造项目
需关注事项：铁路信号微机联网设备</t>
  </si>
  <si>
    <t>鞍钢股份有限公司炼焦总厂</t>
  </si>
  <si>
    <t>炼焦总厂设备绿色环保及智能化改造项目</t>
  </si>
  <si>
    <t>[审核明细表]20-05 炼焦总厂</t>
  </si>
  <si>
    <t xml:space="preserve">主要投资内容：6米焦炉干熄焦除尘系统增设脱硫装置项目
7米焦炉干熄焦除尘系统增设脱硫装置项目
备煤系统导料槽增加抑尘环保设施项目
超低排放二期DCS项目
</t>
  </si>
  <si>
    <t>鞍钢股份有限公司炼铁总厂</t>
  </si>
  <si>
    <t>炼铁总厂设备能力提升及节能环保智能化改造项目</t>
  </si>
  <si>
    <t>[审核明细表]20-06 炼铁</t>
  </si>
  <si>
    <t xml:space="preserve">主要投资内容：西区高炉水渣铁路输出
4高炉和5高炉冲渣余热水升级改造
1号高炉出铁场平台铁沟渣沟环保升级改造
4号高炉出铁场平台铁沟渣沟环保升级改造
10号高炉出铁场平台铁沟渣沟环保升级改造
焦筛矿筛焦丁筛超低排放改造-焦炭振动筛分
焦筛矿筛焦丁筛超低排放改造-烧结矿振动筛分
</t>
  </si>
  <si>
    <t>鞍山钢铁集团耐火材料有限公司</t>
  </si>
  <si>
    <t>耐火公司主体设备提质增效及节能环保智能化改造项目</t>
  </si>
  <si>
    <t>[审核明细表]20-07 耐火材料</t>
  </si>
  <si>
    <t xml:space="preserve">主要投资内容：除尘器排灰口及除尘点增设电动阀门改造
新增DCS系统改造
回转除尘器改造
石灰一作业区竖窑环境粉尘治理
</t>
  </si>
  <si>
    <t>[审核明细表]20-08 能源动力总厂</t>
  </si>
  <si>
    <t>主要投资内容：本部新建220kV变电站项目-电力变压器
本部新建220kV变电站项目-组合电器/间隔220kV/66kV
6#CDQ发电机组综合提效-总包设备
6万制氧机污氮气开发利用-污氮压缩机
发电工序DCS系统接入无组织管控平台改造-DCS系统
供电分厂15变电所GIS组合电器大修-组合电器
二发电分厂三#机组电除尘大修总包
需关注事项：部分大修项目需关注未来是否转入资产核算</t>
  </si>
  <si>
    <t>鞍钢股份有限公司热轧带钢厂</t>
  </si>
  <si>
    <t>热轧带钢厂主体设备提质增效主及节能环保智能化改造项目</t>
  </si>
  <si>
    <t>[审核明细表]20-09 热轧</t>
  </si>
  <si>
    <t xml:space="preserve">主要投资内容：1780线MCC低压供电柜大修理-MCC柜
1780分卷线电气设备大修理-分卷电气设备
1700线1#加热炉节能改造
1700线2#加热炉节能改造
2150线加热炉助燃风机节能改造
1780线二级系统升级大修理
</t>
  </si>
  <si>
    <t>[审核明细表]20-10 烧结厂</t>
  </si>
  <si>
    <t xml:space="preserve">主要投资内容：一烧区域供电设施及115变电所改造
东区烧结区域供电设施及20变电所改造-设备
环保设施DCS平台完善改造项目EPC总承包设备
环冷卸料阀封闭增设除尘
</t>
  </si>
  <si>
    <t>鞍钢集团自动化有限公司</t>
  </si>
  <si>
    <t>鞍钢钢铁元宇宙示范基地</t>
  </si>
  <si>
    <t>[审核明细表]20-11 数智发展部</t>
  </si>
  <si>
    <t>鞍钢股份资源储运经营中心</t>
  </si>
  <si>
    <t>资源储运经营中心绿色环保及智能化改造项目</t>
  </si>
  <si>
    <t>[审核明细表]20-12 资源储运经营中心</t>
  </si>
  <si>
    <t>主要投资内容：废钢铁、堆场封闭及增设除尘
抑尘改造、DCS系统
需关注事项：DCS系统包含安装费</t>
  </si>
  <si>
    <t>合计</t>
  </si>
  <si>
    <t>附件：</t>
  </si>
  <si>
    <t>鞍山市制造业新型技术改造城市试点第一批拟支持项目名单</t>
  </si>
  <si>
    <t>序号</t>
  </si>
  <si>
    <t>企业名称</t>
  </si>
  <si>
    <t>鞍钢股份有限公司能源动力总厂</t>
  </si>
  <si>
    <t>能源动力总厂设备能力提升及节能环保智能化改造项目</t>
  </si>
  <si>
    <t>鞍山市技改城市试点首批资金奖励项目清单</t>
  </si>
  <si>
    <t>单位：万元</t>
  </si>
  <si>
    <t>补贴比例</t>
  </si>
  <si>
    <t>备注</t>
  </si>
  <si>
    <t>面</t>
  </si>
  <si>
    <t>点</t>
  </si>
  <si>
    <t>链</t>
  </si>
  <si>
    <t>能源动力总厂</t>
  </si>
  <si>
    <t>提升改造项目</t>
  </si>
  <si>
    <t>求和项:金额</t>
  </si>
  <si>
    <t>类别</t>
  </si>
  <si>
    <t>年度</t>
  </si>
  <si>
    <t>申报单位</t>
  </si>
  <si>
    <t>(空白)</t>
  </si>
  <si>
    <t>总计</t>
  </si>
  <si>
    <t>2024</t>
  </si>
  <si>
    <t>2025</t>
  </si>
  <si>
    <t>标记</t>
  </si>
  <si>
    <t>鞍山博汇</t>
  </si>
  <si>
    <t>钢结构</t>
  </si>
  <si>
    <t>钢结构/工程款</t>
  </si>
  <si>
    <t>合肥合安智为</t>
  </si>
  <si>
    <t>核减/土建</t>
  </si>
  <si>
    <t>核减/土建/金磊建设</t>
  </si>
  <si>
    <t>核减/土建办公楼/恒工</t>
  </si>
  <si>
    <t>核减/装修</t>
  </si>
  <si>
    <t>恒工建筑</t>
  </si>
  <si>
    <t>泓润达钢构</t>
  </si>
  <si>
    <t>鸿昊/装修</t>
  </si>
  <si>
    <t>金磊/土建/料棚</t>
  </si>
  <si>
    <t>披露占比较大钢结构</t>
  </si>
  <si>
    <t>太原易思</t>
  </si>
  <si>
    <t>中控自动化</t>
  </si>
  <si>
    <t>中新自动</t>
  </si>
  <si>
    <t>中新自动化</t>
  </si>
  <si>
    <t>钢结构预估合同差价</t>
  </si>
  <si>
    <t>核减标记</t>
  </si>
  <si>
    <t>日期</t>
  </si>
  <si>
    <t>金额</t>
  </si>
  <si>
    <t>内容</t>
  </si>
  <si>
    <t>税率</t>
  </si>
  <si>
    <t>2023核减</t>
  </si>
  <si>
    <t>2024.5.28</t>
  </si>
  <si>
    <t>电抗器/变压器</t>
  </si>
  <si>
    <t>核减</t>
  </si>
  <si>
    <t>2024.9.29</t>
  </si>
  <si>
    <t>超付</t>
  </si>
  <si>
    <t>2024.8.20</t>
  </si>
  <si>
    <t>变压器</t>
  </si>
  <si>
    <t>2024.5.13</t>
  </si>
  <si>
    <t>商票/超付</t>
  </si>
  <si>
    <t>2024.1.9</t>
  </si>
  <si>
    <t>电抗器</t>
  </si>
  <si>
    <t>2024.4.22</t>
  </si>
  <si>
    <t>2024.1.2</t>
  </si>
  <si>
    <t>2024.9.14</t>
  </si>
  <si>
    <t>超付/银付</t>
  </si>
  <si>
    <t>2024.8.5</t>
  </si>
  <si>
    <t>银承</t>
  </si>
  <si>
    <t>2024.1.29</t>
  </si>
  <si>
    <t>高压开关柜/随机备件8500元</t>
  </si>
  <si>
    <t>2024.1.5</t>
  </si>
  <si>
    <t>信用证</t>
  </si>
  <si>
    <t>2024.3.4</t>
  </si>
  <si>
    <t>银承/超付</t>
  </si>
  <si>
    <t>2024.5.15</t>
  </si>
  <si>
    <t>空载测试系统</t>
  </si>
  <si>
    <t>2024.7.8</t>
  </si>
  <si>
    <t>2024.8.29</t>
  </si>
  <si>
    <t>超付/银承</t>
  </si>
  <si>
    <t>2024.5.27</t>
  </si>
  <si>
    <t>低压配电柜/全载波功耗电源柜</t>
  </si>
  <si>
    <t>2024.6.24</t>
  </si>
  <si>
    <t>600kW水冷系统</t>
  </si>
  <si>
    <t>2024.8.6</t>
  </si>
  <si>
    <t>2024.7.17</t>
  </si>
  <si>
    <t>电动平车</t>
  </si>
  <si>
    <t>2024.9.23</t>
  </si>
  <si>
    <t>2024.9.10</t>
  </si>
  <si>
    <t>2024.7.19</t>
  </si>
  <si>
    <t>2024.1.26</t>
  </si>
  <si>
    <t>2024.1.25</t>
  </si>
  <si>
    <t>高压电缆</t>
  </si>
  <si>
    <t>2024.2.26</t>
  </si>
  <si>
    <t>2024.2.4</t>
  </si>
  <si>
    <t>2024.7.12</t>
  </si>
  <si>
    <t>低压动力柜</t>
  </si>
  <si>
    <t>2024.8.28</t>
  </si>
  <si>
    <t>2025.3.25</t>
  </si>
  <si>
    <t>2024.6.17</t>
  </si>
  <si>
    <t>励磁柜</t>
  </si>
  <si>
    <t>2024.8.13</t>
  </si>
  <si>
    <t>2024.9.11</t>
  </si>
  <si>
    <t>2024.7.11</t>
  </si>
  <si>
    <t>2025.3.20</t>
  </si>
  <si>
    <t>永磁同步双电压电动机</t>
  </si>
  <si>
    <t>2025.7.4</t>
  </si>
  <si>
    <t>2025.7.14</t>
  </si>
  <si>
    <t>2025.4.16</t>
  </si>
  <si>
    <t>2025.6.16</t>
  </si>
  <si>
    <t>10kV测量PT柜</t>
  </si>
  <si>
    <t>2025.7.17</t>
  </si>
  <si>
    <t>2025.8.28</t>
  </si>
  <si>
    <t>2024.9.27</t>
  </si>
  <si>
    <t>水冷系统</t>
  </si>
  <si>
    <t>2025.1.13</t>
  </si>
  <si>
    <t>2025.2.20</t>
  </si>
  <si>
    <t>2025.2.17</t>
  </si>
  <si>
    <t>感应式调压器</t>
  </si>
  <si>
    <t>2025.3.24</t>
  </si>
  <si>
    <t>2025.3.5</t>
  </si>
  <si>
    <t>2025.2.18</t>
  </si>
  <si>
    <t>2025.1.23</t>
  </si>
  <si>
    <t>电网模拟电源/双向直流电源</t>
  </si>
  <si>
    <t>2025.5.21</t>
  </si>
  <si>
    <t>2025.8.13</t>
  </si>
  <si>
    <t>2025.3.17</t>
  </si>
  <si>
    <t>2025.2.11</t>
  </si>
  <si>
    <t>2024.12.5</t>
  </si>
  <si>
    <t>干式电力变压器</t>
  </si>
  <si>
    <t>2024.12.23</t>
  </si>
  <si>
    <t>2024.11.26</t>
  </si>
  <si>
    <t>合同签订日滞后/超付</t>
  </si>
  <si>
    <t>低压开关柜</t>
  </si>
  <si>
    <t>2025.3.21</t>
  </si>
  <si>
    <t>2025.5.6</t>
  </si>
  <si>
    <t>2024.2.1</t>
  </si>
  <si>
    <t>披露</t>
  </si>
  <si>
    <t>研发委托-实时仿真系统软件平台</t>
  </si>
  <si>
    <t>免税</t>
  </si>
  <si>
    <t>软件/仿真软件</t>
  </si>
  <si>
    <t>2024.9.12</t>
  </si>
  <si>
    <t>2024.8.12</t>
  </si>
  <si>
    <t>2024.7.24</t>
  </si>
  <si>
    <t>2025.9.1</t>
  </si>
  <si>
    <t>传动F2厂房自制电源柜安装工程</t>
  </si>
  <si>
    <t>建筑服务/建筑安装</t>
  </si>
  <si>
    <t>2025.10.29</t>
  </si>
  <si>
    <t>2025.11.13</t>
  </si>
  <si>
    <t>2024.4.3</t>
  </si>
  <si>
    <t>变频器试验用2000kW励磁同步电机</t>
  </si>
  <si>
    <t>2024.12.4</t>
  </si>
  <si>
    <t>2024.11.29</t>
  </si>
  <si>
    <t>2024.6.27</t>
  </si>
  <si>
    <t>2024.1.19</t>
  </si>
  <si>
    <t>超低排放管控治一体化平台</t>
  </si>
  <si>
    <t>13%+9%1.4万元+5.52万+2.01W+3.1W+0.34W+0.19W+2.8W+13.2W+0.187W+0.187+1.68+0.28+1.48+0.84+0.46安装费</t>
  </si>
  <si>
    <t>2025.6.3</t>
  </si>
  <si>
    <t>雾炮及监控监测</t>
  </si>
  <si>
    <t>主体13%，9%安装费0.096+0.84+1.11+0.85</t>
  </si>
  <si>
    <t>2025.2.10</t>
  </si>
  <si>
    <t>大料棚新增雾炮</t>
  </si>
  <si>
    <t>主体13%+9%安装费0.46+0.74+3.36+3.62+1.21</t>
  </si>
  <si>
    <t>2025.7.30</t>
  </si>
  <si>
    <t>雾炮</t>
  </si>
  <si>
    <t>13%，含9%安装费2项3700+2800，含6%技术服务费1万元</t>
  </si>
  <si>
    <t>2024.10.19</t>
  </si>
  <si>
    <t>2024.10.24</t>
  </si>
  <si>
    <t>2024.2.22</t>
  </si>
  <si>
    <t>2025.1.17</t>
  </si>
  <si>
    <t>2025.8.30</t>
  </si>
  <si>
    <t>2025.3.6</t>
  </si>
  <si>
    <t>2025.3.06</t>
  </si>
  <si>
    <t>2025.9.30</t>
  </si>
  <si>
    <t>2025.10.17</t>
  </si>
  <si>
    <t>2025.8.11</t>
  </si>
  <si>
    <t>2024.12.09</t>
  </si>
  <si>
    <t>数据采集及网络工程</t>
  </si>
  <si>
    <t>13%，20W6%网络工程</t>
  </si>
  <si>
    <t>2024.12.20</t>
  </si>
  <si>
    <t>2024.12.30</t>
  </si>
  <si>
    <t>DCS平台项目</t>
  </si>
  <si>
    <t>2025.2.8</t>
  </si>
  <si>
    <t>2025.1.7</t>
  </si>
  <si>
    <t>管控中心生产、能源监控大屏幕</t>
  </si>
  <si>
    <t>2025.2.25</t>
  </si>
  <si>
    <t>2025.4.30</t>
  </si>
  <si>
    <t>2025.3</t>
  </si>
  <si>
    <t>软件-智慧物流系统</t>
  </si>
  <si>
    <t>2025.8</t>
  </si>
  <si>
    <t>软件-智慧物流系统-补充</t>
  </si>
  <si>
    <t>2025.4</t>
  </si>
  <si>
    <t>2025.6</t>
  </si>
  <si>
    <t>2025.7.9</t>
  </si>
  <si>
    <t>PLC</t>
  </si>
  <si>
    <t>2025.7.29</t>
  </si>
  <si>
    <t>2025.8.19</t>
  </si>
  <si>
    <t>2025.8.20</t>
  </si>
  <si>
    <t>数据采集点位开发</t>
  </si>
  <si>
    <t>车辆/吸尘车</t>
  </si>
  <si>
    <t>2024.3.12</t>
  </si>
  <si>
    <t>2025.3.13</t>
  </si>
  <si>
    <t>车辆/吸引车</t>
  </si>
  <si>
    <t>2025.3.7</t>
  </si>
  <si>
    <t>2024.2.27</t>
  </si>
  <si>
    <t>2025.5.9</t>
  </si>
  <si>
    <t>挖掘机</t>
  </si>
  <si>
    <t>2025.3.12</t>
  </si>
  <si>
    <t>2025.2.14</t>
  </si>
  <si>
    <t>2025.3.26</t>
  </si>
  <si>
    <t>装载机</t>
  </si>
  <si>
    <t>2025.4.2</t>
  </si>
  <si>
    <t>2025.2.24</t>
  </si>
  <si>
    <t>2024.12.28</t>
  </si>
  <si>
    <t>自卸车</t>
  </si>
  <si>
    <t>2025.3.11</t>
  </si>
  <si>
    <t>拟核减</t>
  </si>
  <si>
    <t>2024.1.31</t>
  </si>
  <si>
    <t>土方开挖换填</t>
  </si>
  <si>
    <t>2024.7.3</t>
  </si>
  <si>
    <t>管控中心装修/按发票调合同预估价</t>
  </si>
  <si>
    <t>2024.2.20</t>
  </si>
  <si>
    <t>钢结构件采购合同</t>
  </si>
  <si>
    <t>2024.4.20</t>
  </si>
  <si>
    <t>办公楼建造</t>
  </si>
  <si>
    <t>2025.5.20</t>
  </si>
  <si>
    <t>披露/设计合同120万元</t>
  </si>
  <si>
    <t>设计合同</t>
  </si>
  <si>
    <t>预热器总承包</t>
  </si>
  <si>
    <t>13%+6%15万设计费</t>
  </si>
  <si>
    <t>2025.7.22</t>
  </si>
  <si>
    <t>回转窑钢结构供应安装</t>
  </si>
  <si>
    <t>主体13%+9%安装费，安装费按吨800元，计量后计算</t>
  </si>
  <si>
    <t>2025.9.26</t>
  </si>
  <si>
    <t>2025.10.16</t>
  </si>
  <si>
    <t>2025.10.18</t>
  </si>
  <si>
    <t>2025.6.9</t>
  </si>
  <si>
    <t>披露/钢板仓建设</t>
  </si>
  <si>
    <t>料仓/回转窑预热器钢结构/设备安装工程</t>
  </si>
  <si>
    <t>按量结算，含9%安装费</t>
  </si>
  <si>
    <t>2025.9.29</t>
  </si>
  <si>
    <t>2025.8.5</t>
  </si>
  <si>
    <t>2025.10.21</t>
  </si>
  <si>
    <t>2025.9.18</t>
  </si>
  <si>
    <t>除尘器制作安装</t>
  </si>
  <si>
    <t>回转窑除尘器制作安装工程</t>
  </si>
  <si>
    <t>合同未约定，未取得发票</t>
  </si>
  <si>
    <t>2025.8.16</t>
  </si>
  <si>
    <t>空压机/干燥机/过滤器</t>
  </si>
  <si>
    <t>2025.7.13</t>
  </si>
  <si>
    <t>2025.6.28</t>
  </si>
  <si>
    <t>粉煤燃烧器系统</t>
  </si>
  <si>
    <t>2025.8.4</t>
  </si>
  <si>
    <t>煤磨动态选粉</t>
  </si>
  <si>
    <t>2025.8.6</t>
  </si>
  <si>
    <t>带斗提升机</t>
  </si>
  <si>
    <t>2025.8.8</t>
  </si>
  <si>
    <t>2025.7.5</t>
  </si>
  <si>
    <t>风机</t>
  </si>
  <si>
    <t>2025.9.12</t>
  </si>
  <si>
    <t>2025.7.21</t>
  </si>
  <si>
    <t>电梯</t>
  </si>
  <si>
    <t>2025.7.8</t>
  </si>
  <si>
    <t>定量调速秤</t>
  </si>
  <si>
    <t>2025.8.2</t>
  </si>
  <si>
    <t>煤粉计量系统</t>
  </si>
  <si>
    <t>2025.9.17</t>
  </si>
  <si>
    <t>2025.8.3</t>
  </si>
  <si>
    <t>斗输送机</t>
  </si>
  <si>
    <t>2025.9.15</t>
  </si>
  <si>
    <t>罗茨风机</t>
  </si>
  <si>
    <t>气力输送</t>
  </si>
  <si>
    <t>2025.7.10</t>
  </si>
  <si>
    <t>散装机设备</t>
  </si>
  <si>
    <t>2025.7.28</t>
  </si>
  <si>
    <t>2025.7.23</t>
  </si>
  <si>
    <t>除尘布袋</t>
  </si>
  <si>
    <t>2025.8.18</t>
  </si>
  <si>
    <t>回转窑预热器单冷机锚固件高铝砖铝纤维毯</t>
  </si>
  <si>
    <t>2025.8.25</t>
  </si>
  <si>
    <t>气凝胶复合毡</t>
  </si>
  <si>
    <t>2025.9.10</t>
  </si>
  <si>
    <t>2025.8.1</t>
  </si>
  <si>
    <t>直线筛/振动筛</t>
  </si>
  <si>
    <t>2025.10.10</t>
  </si>
  <si>
    <t>阀门</t>
  </si>
  <si>
    <t>2025.8.22</t>
  </si>
  <si>
    <t>2025.8.12</t>
  </si>
  <si>
    <t>永磁除铁器</t>
  </si>
  <si>
    <t>2025.8.23</t>
  </si>
  <si>
    <t>2025.9.13</t>
  </si>
  <si>
    <t>储气罐</t>
  </si>
  <si>
    <t>配电柜</t>
  </si>
  <si>
    <t>2025.9.8</t>
  </si>
  <si>
    <t>电葫芦</t>
  </si>
  <si>
    <t>2025.7.2</t>
  </si>
  <si>
    <t>控制系统</t>
  </si>
  <si>
    <t>含中控软件和编程费，税率待取得发票</t>
  </si>
  <si>
    <t>2025.5.30</t>
  </si>
  <si>
    <t>披露/建筑服务发票</t>
  </si>
  <si>
    <t>钢结构料仓总包合同（不含土建）</t>
  </si>
  <si>
    <t>料仓？</t>
  </si>
  <si>
    <t>2025.11.5</t>
  </si>
  <si>
    <t>35万的承兑收款人不是合同方</t>
  </si>
  <si>
    <t>2025.7.24</t>
  </si>
  <si>
    <t>披露/基础土建，钢结构总承包</t>
  </si>
  <si>
    <t>土建/钢构</t>
  </si>
  <si>
    <t>2025.9.4</t>
  </si>
  <si>
    <t>挡墙/电气</t>
  </si>
  <si>
    <t>土建付款</t>
  </si>
  <si>
    <t>2025.9.25</t>
  </si>
  <si>
    <t>2025.4.7</t>
  </si>
  <si>
    <t>悬浮炉</t>
  </si>
  <si>
    <t>2025.4.8</t>
  </si>
  <si>
    <t>收据</t>
  </si>
  <si>
    <t>2025.9.11</t>
  </si>
  <si>
    <t>管理费用/核减</t>
  </si>
  <si>
    <t>2025.10.11</t>
  </si>
  <si>
    <t>煤气发生炉</t>
  </si>
  <si>
    <t>2025.11.6</t>
  </si>
  <si>
    <t>2025.11.7</t>
  </si>
  <si>
    <t>2025.9.2</t>
  </si>
  <si>
    <t>2025.6.27</t>
  </si>
  <si>
    <t>压球机</t>
  </si>
  <si>
    <t>2025.8.21</t>
  </si>
  <si>
    <t>2025.3.18</t>
  </si>
  <si>
    <t>2025.8.15</t>
  </si>
  <si>
    <t>螺旋输送机</t>
  </si>
  <si>
    <t>2025.11.14</t>
  </si>
  <si>
    <t>2025.10.27</t>
  </si>
  <si>
    <t>2025.11.3</t>
  </si>
  <si>
    <t>2025.7.11</t>
  </si>
  <si>
    <t>电力增容</t>
  </si>
  <si>
    <t>低压柜自控</t>
  </si>
  <si>
    <t>电力工程施工</t>
  </si>
  <si>
    <t>10kV牌工线电源整理工程</t>
  </si>
  <si>
    <t>2025.9.22</t>
  </si>
  <si>
    <t>2025.7.16</t>
  </si>
  <si>
    <t>2025.10.24</t>
  </si>
  <si>
    <t>2025.6.17</t>
  </si>
  <si>
    <t>核减/混凝土</t>
  </si>
  <si>
    <t>2025.1.10</t>
  </si>
  <si>
    <t>2025.5.22</t>
  </si>
  <si>
    <t>2025.6.6</t>
  </si>
  <si>
    <t>2025.7.18</t>
  </si>
  <si>
    <t>2025.1.14</t>
  </si>
  <si>
    <t>2024.11.28</t>
  </si>
  <si>
    <t>2025.5.23</t>
  </si>
  <si>
    <t>2025.6.11</t>
  </si>
  <si>
    <t>2025.8.26</t>
  </si>
  <si>
    <t>2024.12.19</t>
  </si>
  <si>
    <t>2025.6.12</t>
  </si>
  <si>
    <t>2025.6.30</t>
  </si>
  <si>
    <t>2025.7.1</t>
  </si>
  <si>
    <t>2025.6.20</t>
  </si>
  <si>
    <t>2025.7.26</t>
  </si>
  <si>
    <t>2025.6.19</t>
  </si>
  <si>
    <t>2025.2.13</t>
  </si>
  <si>
    <t>2025.5.27</t>
  </si>
  <si>
    <t>2025.7.3</t>
  </si>
  <si>
    <t>2025.2.15</t>
  </si>
  <si>
    <t>2025.3.16</t>
  </si>
  <si>
    <t>2025.3.30</t>
  </si>
  <si>
    <t>2025.1.2</t>
  </si>
  <si>
    <t>2025.6.8</t>
  </si>
  <si>
    <t>2025.5.26</t>
  </si>
  <si>
    <t>2025.10.14</t>
  </si>
  <si>
    <t>2025.9.16</t>
  </si>
  <si>
    <t>2025.8.27</t>
  </si>
  <si>
    <t>2025.7.6</t>
  </si>
  <si>
    <t>2025.7.7</t>
  </si>
  <si>
    <t>2025.7.15</t>
  </si>
  <si>
    <t>2025.10.13</t>
  </si>
  <si>
    <t>2025.8.14</t>
  </si>
  <si>
    <t>2025.9.19</t>
  </si>
  <si>
    <t>2025.9.27</t>
  </si>
  <si>
    <t>2025.9.9</t>
  </si>
  <si>
    <t>2024.12.11</t>
  </si>
  <si>
    <t>2024.12.22</t>
  </si>
  <si>
    <t>2024.12.25</t>
  </si>
  <si>
    <t>2024.12.17</t>
  </si>
  <si>
    <t>2025.10.28</t>
  </si>
  <si>
    <t>2024.12.16</t>
  </si>
  <si>
    <t>2025.3.19</t>
  </si>
  <si>
    <t>2025.5.12</t>
  </si>
  <si>
    <t>2025.1.3</t>
  </si>
  <si>
    <t>商品混凝土</t>
  </si>
  <si>
    <t>槽钢</t>
  </si>
  <si>
    <t>钢板</t>
  </si>
  <si>
    <t>玻纤网布</t>
  </si>
  <si>
    <t>木质纤维</t>
  </si>
  <si>
    <t>钢轨</t>
  </si>
  <si>
    <t>板块</t>
  </si>
  <si>
    <t>车间保温大门</t>
  </si>
  <si>
    <t>镀锌方管</t>
  </si>
  <si>
    <t>彩板（复合板）</t>
  </si>
  <si>
    <t>花纹板</t>
  </si>
  <si>
    <t>钢材加工费</t>
  </si>
  <si>
    <t>镀锌角钢</t>
  </si>
  <si>
    <t>镀锌C型钢</t>
  </si>
  <si>
    <t>搅拌罐</t>
  </si>
  <si>
    <t>板材万能试验机</t>
  </si>
  <si>
    <t>散热器</t>
  </si>
  <si>
    <t>本色金刚砂耐磨骨料</t>
  </si>
  <si>
    <t>披露/建筑服务安装费</t>
  </si>
  <si>
    <t>安装费/配电柜安装</t>
  </si>
  <si>
    <t>配电箱、柜</t>
  </si>
  <si>
    <t>车间养护室</t>
  </si>
  <si>
    <t>工作液</t>
  </si>
  <si>
    <t>砂带(布基)</t>
  </si>
  <si>
    <t>水泥专用设备</t>
  </si>
  <si>
    <t>宽带砂光机</t>
  </si>
  <si>
    <t>移动登车桥</t>
  </si>
  <si>
    <t>一水柠檬酸</t>
  </si>
  <si>
    <t>木方</t>
  </si>
  <si>
    <t>硫酸镁</t>
  </si>
  <si>
    <t>工程款/混凝土基础工程</t>
  </si>
  <si>
    <t>塑钢窗</t>
  </si>
  <si>
    <t>燃气蒸汽锅炉</t>
  </si>
  <si>
    <t>电动叉车、充电机</t>
  </si>
  <si>
    <t>设备及配件</t>
  </si>
  <si>
    <t>固化车</t>
  </si>
  <si>
    <t>PVC模板</t>
  </si>
  <si>
    <t>2025.5</t>
  </si>
  <si>
    <t>披露/工程安装</t>
  </si>
  <si>
    <t>钢板仓安装工程</t>
  </si>
  <si>
    <t>2025.9</t>
  </si>
  <si>
    <t>钢板仓</t>
  </si>
  <si>
    <t>10kV变电站</t>
  </si>
  <si>
    <t>系统风机</t>
  </si>
  <si>
    <t>螺纹钢采购</t>
  </si>
  <si>
    <t>建筑工程质量检测</t>
  </si>
  <si>
    <t>2025.7</t>
  </si>
  <si>
    <t>核减/无合同/破碎机</t>
  </si>
  <si>
    <t>混凝土供应合同</t>
  </si>
  <si>
    <t>空压机风机</t>
  </si>
  <si>
    <t>2025.10</t>
  </si>
  <si>
    <t>披露/工程安装/按工程量结算</t>
  </si>
  <si>
    <t>10kV专线外网</t>
  </si>
  <si>
    <t>核减/待确定</t>
  </si>
  <si>
    <t>旋挖钻孔桩/租赁费</t>
  </si>
  <si>
    <t>核减/打桩</t>
  </si>
  <si>
    <t>核减/沙</t>
  </si>
  <si>
    <t>粗砂供货合同</t>
  </si>
  <si>
    <t xml:space="preserve">箱式变压器 </t>
  </si>
  <si>
    <t>低压柜母排</t>
  </si>
  <si>
    <t>披露/主材13%，安装服务9%</t>
  </si>
  <si>
    <t>钢板仓安装制作</t>
  </si>
  <si>
    <t>13%+安装服务9%</t>
  </si>
  <si>
    <t>基础土建包工不包料按量计算，未计入</t>
  </si>
  <si>
    <t>回转窑/预热器/立磨</t>
  </si>
  <si>
    <t>供料输送系统</t>
  </si>
  <si>
    <t>立磨安装工程费/未取得发票</t>
  </si>
  <si>
    <t>螺纹钢筋</t>
  </si>
  <si>
    <t>2025.11</t>
  </si>
  <si>
    <t>螺纹钢</t>
  </si>
  <si>
    <t>披露/主体13%含安装，未取得发票</t>
  </si>
  <si>
    <t>回转窑/冷却机安装</t>
  </si>
  <si>
    <t>核减/土方</t>
  </si>
  <si>
    <t>土方</t>
  </si>
  <si>
    <t>燃烧器</t>
  </si>
  <si>
    <t>混凝土</t>
  </si>
  <si>
    <t>披露/未取得发票</t>
  </si>
  <si>
    <t>窑炉内壁砌筑</t>
  </si>
  <si>
    <t>窑炉内壁砌筑施工费</t>
  </si>
  <si>
    <t>核减/无合同付款</t>
  </si>
  <si>
    <t>预热器钢结构</t>
  </si>
  <si>
    <t>预热器安装工程</t>
  </si>
  <si>
    <t>脱硫塔</t>
  </si>
  <si>
    <t>除尘器</t>
  </si>
  <si>
    <t>电气设备</t>
  </si>
  <si>
    <t>回转窑设备及管路安装</t>
  </si>
  <si>
    <t>回转窑标准设备安装</t>
  </si>
  <si>
    <t>核减/钻井</t>
  </si>
  <si>
    <t>钻井</t>
  </si>
  <si>
    <t>打桩</t>
  </si>
  <si>
    <t>核减/钻井/费用化</t>
  </si>
  <si>
    <t>风冷燃烧梁改造</t>
  </si>
  <si>
    <t>披露/建筑服务</t>
  </si>
  <si>
    <t>白灰窑砌筑/建筑服务</t>
  </si>
  <si>
    <t>除尘系统设备及安装</t>
  </si>
  <si>
    <t>布袋除尘器设备及安装</t>
  </si>
  <si>
    <t>除尘系统制作及安装</t>
  </si>
  <si>
    <t>脉冲除尘器制作安装</t>
  </si>
  <si>
    <t>双层环保圆滚筛</t>
  </si>
  <si>
    <t>双极锤式破碎机</t>
  </si>
  <si>
    <t>除尘系统扩容提标</t>
  </si>
  <si>
    <t>混合机/制粒机</t>
  </si>
  <si>
    <t>2024.12</t>
  </si>
  <si>
    <t>破碎机</t>
  </si>
  <si>
    <t>烧结机/环冷机</t>
  </si>
  <si>
    <t>核减/勘察</t>
  </si>
  <si>
    <t>勘察合同/按量计量</t>
  </si>
  <si>
    <t>圆盘给料</t>
  </si>
  <si>
    <t>电除尘及安装</t>
  </si>
  <si>
    <t>脱硫脱硝系统</t>
  </si>
  <si>
    <t>烧结台车</t>
  </si>
  <si>
    <t>皮带秤</t>
  </si>
  <si>
    <t>点火炉</t>
  </si>
  <si>
    <t>GGH主体/风机辅助设备</t>
  </si>
  <si>
    <t>烧结SHRT机组</t>
  </si>
  <si>
    <t>桥式/单梁起重机/烧结</t>
  </si>
  <si>
    <t>复式双层卸灰阀</t>
  </si>
  <si>
    <t>梭式布料器引风机</t>
  </si>
  <si>
    <t>选渣场勘察</t>
  </si>
  <si>
    <t>余热回收系统</t>
  </si>
  <si>
    <t>披露/设备13%，安装服务9%</t>
  </si>
  <si>
    <t>球团竖炉改造</t>
  </si>
  <si>
    <t>13%+9%</t>
  </si>
  <si>
    <t>烧结机改造/烧结水泵</t>
  </si>
  <si>
    <t>白灰窑烧结环境除尘/供货安装</t>
  </si>
  <si>
    <t>冷却塔</t>
  </si>
  <si>
    <t>烧结/竖炉清堵机</t>
  </si>
  <si>
    <t>披露/工程总承包</t>
  </si>
  <si>
    <t>烧结机生产线</t>
  </si>
  <si>
    <t>烧结机皮带机/布料器/除铁器</t>
  </si>
  <si>
    <t>竖炉/高炉输送系统</t>
  </si>
  <si>
    <t>湿电除尘</t>
  </si>
  <si>
    <t>竖炉脱硫改造/新增</t>
  </si>
  <si>
    <t>烧结主控楼ALC板内外墙</t>
  </si>
  <si>
    <t>拟核减/建筑服务</t>
  </si>
  <si>
    <t>栓钉和混凝土圈板</t>
  </si>
  <si>
    <t>竖炉配料配电钢构</t>
  </si>
  <si>
    <t>烧结/竖炉配料室改造</t>
  </si>
  <si>
    <t>烧结双辊平台加固</t>
  </si>
  <si>
    <t>新增钢包热修钢包翻渣除尘工程</t>
  </si>
  <si>
    <t>2025.5.16</t>
  </si>
  <si>
    <t>新增铸件浇铸区域除尘及切砖除尘雾炮</t>
  </si>
  <si>
    <t>2025.5.14</t>
  </si>
  <si>
    <t>新增连铸除尘及配套设施改造工程项目总承包设备</t>
  </si>
  <si>
    <t>2024.8.15</t>
  </si>
  <si>
    <t>新建洗车台总承</t>
  </si>
  <si>
    <t>2024.11.20</t>
  </si>
  <si>
    <t>2025.4.25</t>
  </si>
  <si>
    <t>除尘系统超低排放改造工</t>
  </si>
  <si>
    <t>2024.9.30</t>
  </si>
  <si>
    <t>超低排放监控监测及环保管控系统 EPC</t>
  </si>
  <si>
    <t>2025.4.17</t>
  </si>
  <si>
    <t>2024.7.4</t>
  </si>
  <si>
    <t>门禁物持系统</t>
  </si>
  <si>
    <t>2025.2.28</t>
  </si>
  <si>
    <t>2024.7.25</t>
  </si>
  <si>
    <t>BD1均热炉维修</t>
  </si>
  <si>
    <t>核减/劳务</t>
  </si>
  <si>
    <t>2024.10.9</t>
  </si>
  <si>
    <t>核减/制造费用</t>
  </si>
  <si>
    <t>采暖、制冷、热水洗浴项目/制造费用</t>
  </si>
  <si>
    <t>2024.12.24</t>
  </si>
  <si>
    <t>2025.1.24</t>
  </si>
  <si>
    <t>渣罐倾翻除尘系统超低排维修/制造费用</t>
  </si>
  <si>
    <t>发票超额</t>
  </si>
  <si>
    <t>罩式窑升级维修/制造费用</t>
  </si>
  <si>
    <t>2024.2.19</t>
  </si>
  <si>
    <t>机械泵</t>
  </si>
  <si>
    <t>2025.3.27</t>
  </si>
  <si>
    <t>披露在备件</t>
  </si>
  <si>
    <t>捻股机</t>
  </si>
  <si>
    <t>2025.10.30</t>
  </si>
  <si>
    <t>2024.4</t>
  </si>
  <si>
    <t>披露/西区磨辊间改造工程EPC</t>
  </si>
  <si>
    <t>磨辊间改造EPC</t>
  </si>
  <si>
    <t>2024.9</t>
  </si>
  <si>
    <t>2024.11</t>
  </si>
  <si>
    <t>2025.1.19</t>
  </si>
  <si>
    <t>中频炉</t>
  </si>
  <si>
    <t>2025.4.14</t>
  </si>
  <si>
    <t>2025.5.19</t>
  </si>
  <si>
    <t>电抗器串联</t>
  </si>
  <si>
    <t>变压器（加热炉专用）</t>
  </si>
  <si>
    <t>2025.4.4</t>
  </si>
  <si>
    <t>立车</t>
  </si>
  <si>
    <t>2025.1.21</t>
  </si>
  <si>
    <t>闭式冷却塔</t>
  </si>
  <si>
    <t>2025.2.7</t>
  </si>
  <si>
    <t>单梁起重机</t>
  </si>
  <si>
    <t>2025.3.8</t>
  </si>
  <si>
    <t>吊车电子秤</t>
  </si>
  <si>
    <t>2025.4.22</t>
  </si>
  <si>
    <t>联轴器/传动轴/壳体</t>
  </si>
  <si>
    <t>2025.5.25</t>
  </si>
  <si>
    <t>电动钢水包</t>
  </si>
  <si>
    <t>电阻退火炉</t>
  </si>
  <si>
    <t>台车炉智能一体化控制系统</t>
  </si>
  <si>
    <t>2025.2.19</t>
  </si>
  <si>
    <t>2025.2.21</t>
  </si>
  <si>
    <t>2025.2.6</t>
  </si>
  <si>
    <t>2025.3.4</t>
  </si>
  <si>
    <t>2025.3.9</t>
  </si>
  <si>
    <t>2025.4.26</t>
  </si>
  <si>
    <t>2025.5.8</t>
  </si>
  <si>
    <t>2025.9.24</t>
  </si>
  <si>
    <t>2025.10.23</t>
  </si>
  <si>
    <t>2025.4.21</t>
  </si>
  <si>
    <t>2025.6.26</t>
  </si>
  <si>
    <t>2025.7.25</t>
  </si>
  <si>
    <t>2025.8.7</t>
  </si>
  <si>
    <t>2025.10.20</t>
  </si>
  <si>
    <t>2025.7.31</t>
  </si>
  <si>
    <t>2025.3.3</t>
  </si>
  <si>
    <t>2025.2.16</t>
  </si>
  <si>
    <t>披露/在原材料备件暂存</t>
  </si>
  <si>
    <t>永磁电机改造</t>
  </si>
  <si>
    <t>2025.3.31</t>
  </si>
  <si>
    <t>2025.9.5</t>
  </si>
  <si>
    <t>2025.9.28</t>
  </si>
  <si>
    <t>电缆</t>
  </si>
  <si>
    <t>2024.7.22</t>
  </si>
  <si>
    <t>电动机</t>
  </si>
  <si>
    <t>2024.9.25</t>
  </si>
  <si>
    <t>2024.7.23</t>
  </si>
  <si>
    <t>2024.7.30</t>
  </si>
  <si>
    <t>高压变频柜</t>
  </si>
  <si>
    <t>2024.11.12</t>
  </si>
  <si>
    <t>2024.8.22</t>
  </si>
  <si>
    <t>2024.7.10</t>
  </si>
  <si>
    <t>塑烧板除尘系统/由1140调至976.6</t>
  </si>
  <si>
    <t>2025.6.23</t>
  </si>
  <si>
    <t>2024.7.26</t>
  </si>
  <si>
    <t>2024.11.30</t>
  </si>
  <si>
    <t>2025.1.31</t>
  </si>
  <si>
    <t>2024.10.18</t>
  </si>
  <si>
    <t>披露/建筑服务/工程服务</t>
  </si>
  <si>
    <t>塑烧板除尘项目安装</t>
  </si>
  <si>
    <t>2024.10.31</t>
  </si>
  <si>
    <t>2024.12.31</t>
  </si>
  <si>
    <t>2024.10.25</t>
  </si>
  <si>
    <t>冷却壁</t>
  </si>
  <si>
    <t>关注</t>
  </si>
  <si>
    <t>2025.3.10</t>
  </si>
  <si>
    <t>生产成本/炼铁厂/辅助材料</t>
  </si>
  <si>
    <t>2025.1</t>
  </si>
  <si>
    <t>密封垫片</t>
  </si>
  <si>
    <t>封头</t>
  </si>
  <si>
    <t>2025.2</t>
  </si>
  <si>
    <t>2025.1.22</t>
  </si>
  <si>
    <t>金属补偿器</t>
  </si>
  <si>
    <t>D</t>
  </si>
  <si>
    <t>高炉检修增量</t>
  </si>
  <si>
    <t>2025.1.20</t>
  </si>
  <si>
    <t>高炉检修</t>
  </si>
  <si>
    <t>建筑工程大修/生产成本/炼铁厂/辅助材料</t>
  </si>
  <si>
    <t>2025.1.6</t>
  </si>
  <si>
    <t>风口大套本体</t>
  </si>
  <si>
    <t>2025.5.7</t>
  </si>
  <si>
    <t>炭砖/辅料</t>
  </si>
  <si>
    <t>陶瓷垫砖/辅料</t>
  </si>
  <si>
    <t>氮化硅结合碳化硅砖</t>
  </si>
  <si>
    <t>浇筑料</t>
  </si>
  <si>
    <t>2024.12.27</t>
  </si>
  <si>
    <t>高铝砖/辅料</t>
  </si>
  <si>
    <t>高压水除磷</t>
  </si>
  <si>
    <t>2025.4.10</t>
  </si>
  <si>
    <t>2024.9.19</t>
  </si>
  <si>
    <t>喷嘴/稳流器</t>
  </si>
  <si>
    <t>2024.10.12</t>
  </si>
  <si>
    <t>2024.8.9</t>
  </si>
  <si>
    <t>橇装式加油装置</t>
  </si>
  <si>
    <t>2024.12.26</t>
  </si>
  <si>
    <t>2024.8</t>
  </si>
  <si>
    <t>2024.4.9</t>
  </si>
  <si>
    <t>高炉炉顶设备</t>
  </si>
  <si>
    <t>2024.6</t>
  </si>
  <si>
    <t>耐压阻隔器</t>
  </si>
  <si>
    <t>无线水温差传感器</t>
  </si>
  <si>
    <t>无线温度传感器</t>
  </si>
  <si>
    <t>2024.10.10</t>
  </si>
  <si>
    <t>辊道称重</t>
  </si>
  <si>
    <t>工控图像处理专用机</t>
  </si>
  <si>
    <t>2025.4.15</t>
  </si>
  <si>
    <t>料场监控</t>
  </si>
  <si>
    <t>监控及车牌识别</t>
  </si>
  <si>
    <t>称重/测速</t>
  </si>
  <si>
    <t>微波水分在线分析仪</t>
  </si>
  <si>
    <t>电子螺旋秤</t>
  </si>
  <si>
    <t>激光气体分析系统</t>
  </si>
  <si>
    <t>雷达料位计</t>
  </si>
  <si>
    <t>内燃机车遥控系统</t>
  </si>
  <si>
    <t>聚光烟气连续监测系统</t>
  </si>
  <si>
    <t>高炉水温差测温系统</t>
  </si>
  <si>
    <t>高炉炉缸侵蚀检测</t>
  </si>
  <si>
    <t>风口图像处理</t>
  </si>
  <si>
    <t>鹰眼视觉监测</t>
  </si>
  <si>
    <t>电缆在线测温及故障预警</t>
  </si>
  <si>
    <t>陶瓷衬板</t>
  </si>
  <si>
    <t>耐磨衬板</t>
  </si>
  <si>
    <t>电液动腭式阀门</t>
  </si>
  <si>
    <t>皮带接头胶</t>
  </si>
  <si>
    <t>金属软管/接丝头</t>
  </si>
  <si>
    <t>输送带</t>
  </si>
  <si>
    <t>皮带垫片</t>
  </si>
  <si>
    <t>披露/含土建37.5万，安装费</t>
  </si>
  <si>
    <t>炼钢底水焖渣及钢渣二次处理工程</t>
  </si>
  <si>
    <t>电液推杆</t>
  </si>
  <si>
    <t>耐磨输送带</t>
  </si>
  <si>
    <t>减速机</t>
  </si>
  <si>
    <t>逆止器</t>
  </si>
  <si>
    <t>带式输送机</t>
  </si>
  <si>
    <t>钢渣筛/给料筛</t>
  </si>
  <si>
    <t>高品位冶金渣回收用磁选系统</t>
  </si>
  <si>
    <t>强磁自卸除铁器</t>
  </si>
  <si>
    <t>除铁器更换电机补充</t>
  </si>
  <si>
    <t>卷扬机</t>
  </si>
  <si>
    <t>减速电机</t>
  </si>
  <si>
    <t>棒磨机</t>
  </si>
  <si>
    <t>钢胚</t>
  </si>
  <si>
    <t>披露/PLC设备6万13%，施工费49.8万9%，PLC调试费1.58万…6%</t>
  </si>
  <si>
    <t>PCL设备费/施工费/调试费</t>
  </si>
  <si>
    <t>13%+9%+6%</t>
  </si>
  <si>
    <t>结晶器铜管</t>
  </si>
  <si>
    <t>连铸辊</t>
  </si>
  <si>
    <t>结晶器总成备件</t>
  </si>
  <si>
    <t>干式变压器</t>
  </si>
  <si>
    <t>电磁搅拌及控制系统</t>
  </si>
  <si>
    <t>蒸发式冷却塔</t>
  </si>
  <si>
    <t>电磁搅拌供水泵</t>
  </si>
  <si>
    <t>精炼炉变压器</t>
  </si>
  <si>
    <t>静止型动态无功补偿</t>
  </si>
  <si>
    <t>LF钢包精炼炉项目补充</t>
  </si>
  <si>
    <t>除尘电控设备</t>
  </si>
  <si>
    <t>披露/512万元13%，108万9%建筑安装服务</t>
  </si>
  <si>
    <t>LF炉环境除尘</t>
  </si>
  <si>
    <t>钢水罐</t>
  </si>
  <si>
    <t>披露/含安装费用</t>
  </si>
  <si>
    <t>上料皮带机</t>
  </si>
  <si>
    <t>垂直皮带机</t>
  </si>
  <si>
    <t>电磁搅拌供水泵/LF炉循环泵</t>
  </si>
  <si>
    <t>开平板/花纹板</t>
  </si>
  <si>
    <t>252120000000019343551</t>
  </si>
  <si>
    <t>紫铜板</t>
  </si>
  <si>
    <t>2024-07-19-01</t>
  </si>
  <si>
    <t>6614089</t>
  </si>
  <si>
    <t>2024.2.21</t>
  </si>
  <si>
    <t>电镀锌生产线工艺段</t>
  </si>
  <si>
    <t>AF/设备-01-202402211</t>
  </si>
  <si>
    <t>电镀锌生产线水箱</t>
  </si>
  <si>
    <t>2024.6.4</t>
  </si>
  <si>
    <t>核减/运输物流港口杂运费</t>
  </si>
  <si>
    <t>177065368</t>
  </si>
  <si>
    <t>2025.7.08</t>
  </si>
  <si>
    <t>138339989</t>
  </si>
  <si>
    <t>165993245</t>
  </si>
  <si>
    <t>189088255</t>
  </si>
  <si>
    <t>189471724</t>
  </si>
  <si>
    <t>2024.3.1</t>
  </si>
  <si>
    <t>A/F设备</t>
  </si>
  <si>
    <t>AF/设备-01-202403011</t>
  </si>
  <si>
    <t>43215535</t>
  </si>
  <si>
    <t>40688188</t>
  </si>
  <si>
    <t>40639500</t>
  </si>
  <si>
    <t>33241233</t>
  </si>
  <si>
    <t>2025.43.30</t>
  </si>
  <si>
    <t>33240281</t>
  </si>
  <si>
    <t>2025.4.29</t>
  </si>
  <si>
    <t>32847350</t>
  </si>
  <si>
    <t>31775702</t>
  </si>
  <si>
    <t>31695593</t>
  </si>
  <si>
    <t>31765684</t>
  </si>
  <si>
    <t>31825592</t>
  </si>
  <si>
    <t>31805919</t>
  </si>
  <si>
    <t>AF/设备-01-202403012</t>
  </si>
  <si>
    <t>33435897</t>
  </si>
  <si>
    <t>53540514</t>
  </si>
  <si>
    <t>69180326</t>
  </si>
  <si>
    <t>2024.10.16</t>
  </si>
  <si>
    <t>隔套/剪刃</t>
  </si>
  <si>
    <t>AF/设备-01-202410162</t>
  </si>
  <si>
    <t>2025.4.11</t>
  </si>
  <si>
    <t>59630899</t>
  </si>
  <si>
    <t>2024.7.04</t>
  </si>
  <si>
    <t>电动葫芦</t>
  </si>
  <si>
    <t>AF/设备-01-202407152</t>
  </si>
  <si>
    <t>2024.7.29</t>
  </si>
  <si>
    <t>227918444</t>
  </si>
  <si>
    <t>2024.8.1</t>
  </si>
  <si>
    <t>水泵</t>
  </si>
  <si>
    <t>AF/设备-01-202408012</t>
  </si>
  <si>
    <t>2024.9.06</t>
  </si>
  <si>
    <t>60005731</t>
  </si>
  <si>
    <t>电镀锌生产线烟气治理</t>
  </si>
  <si>
    <t>AF/设备-01-202411281</t>
  </si>
  <si>
    <t>12075276</t>
  </si>
  <si>
    <t>废气除湿</t>
  </si>
  <si>
    <t>----</t>
  </si>
  <si>
    <t>70467819</t>
  </si>
  <si>
    <t>2024.12.02</t>
  </si>
  <si>
    <t>卸料翻转器/包胶S辊</t>
  </si>
  <si>
    <t>AF/设备-01-202412022</t>
  </si>
  <si>
    <t>2025.6.5</t>
  </si>
  <si>
    <t>43649910</t>
  </si>
  <si>
    <t>转向轮装配</t>
  </si>
  <si>
    <t>AF/设备-01-202412115</t>
  </si>
  <si>
    <t>43679311</t>
  </si>
  <si>
    <t>AF/设备-01-202412042</t>
  </si>
  <si>
    <t>138333998</t>
  </si>
  <si>
    <t>铱钽涂层钛阳极</t>
  </si>
  <si>
    <t>AF/设备-01-202412131</t>
  </si>
  <si>
    <t>2025.4.28</t>
  </si>
  <si>
    <t>47126597</t>
  </si>
  <si>
    <t>白钢分水器/接近开关</t>
  </si>
  <si>
    <t>AF/设备-01-202412201</t>
  </si>
  <si>
    <t>2025.6.05</t>
  </si>
  <si>
    <t>43649982</t>
  </si>
  <si>
    <t>液压站</t>
  </si>
  <si>
    <t>AF/设备-01-202412252</t>
  </si>
  <si>
    <t>72448793</t>
  </si>
  <si>
    <t>24-12-100000146</t>
  </si>
  <si>
    <t>97805611</t>
  </si>
  <si>
    <t>隔套</t>
  </si>
  <si>
    <t>AF/设备-01-202502141</t>
  </si>
  <si>
    <t>2025.5.15</t>
  </si>
  <si>
    <t>80933831</t>
  </si>
  <si>
    <t>2025.4.13</t>
  </si>
  <si>
    <t>吊钩</t>
  </si>
  <si>
    <t>AF/设备-01-202503061</t>
  </si>
  <si>
    <t>30237138</t>
  </si>
  <si>
    <t>2025.2.26</t>
  </si>
  <si>
    <t>耐酸碱卧式自吸泵</t>
  </si>
  <si>
    <t>AF/设备-01-202502061</t>
  </si>
  <si>
    <t>107153213</t>
  </si>
  <si>
    <t>2025.4.1</t>
  </si>
  <si>
    <t>分离盘托板</t>
  </si>
  <si>
    <t>35580536</t>
  </si>
  <si>
    <t>2024.10.13</t>
  </si>
  <si>
    <t>低温/结晶/蒸发系统设备（含软件）</t>
  </si>
  <si>
    <t>257472207</t>
  </si>
  <si>
    <t>2024.10.30</t>
  </si>
  <si>
    <t>低温蒸发器/过滤器/陶瓷膜/分离器</t>
  </si>
  <si>
    <t>132834826</t>
  </si>
  <si>
    <t>2024.11.15</t>
  </si>
  <si>
    <t>污泥脱水机</t>
  </si>
  <si>
    <t>203446671</t>
  </si>
  <si>
    <t>2024.11.16</t>
  </si>
  <si>
    <t>污水处理工程（非土建）</t>
  </si>
  <si>
    <t>2025.6.24</t>
  </si>
  <si>
    <t>49129505</t>
  </si>
  <si>
    <t>49217673</t>
  </si>
  <si>
    <t>2025.7.01</t>
  </si>
  <si>
    <t>52025160</t>
  </si>
  <si>
    <t>61607657</t>
  </si>
  <si>
    <t>70774213</t>
  </si>
  <si>
    <t>2025.9.3</t>
  </si>
  <si>
    <t>70976115</t>
  </si>
  <si>
    <t>2024.11.8</t>
  </si>
  <si>
    <t>压滤机积液翻版</t>
  </si>
  <si>
    <t>2024.11.27</t>
  </si>
  <si>
    <t>213220165</t>
  </si>
  <si>
    <t>压榨泵/压滤机/水箱</t>
  </si>
  <si>
    <t>2025.7.03</t>
  </si>
  <si>
    <t>179922561</t>
  </si>
  <si>
    <t>2024.12.18</t>
  </si>
  <si>
    <t>披露/装修</t>
  </si>
  <si>
    <t>水处理车间装修</t>
  </si>
  <si>
    <t>32380104</t>
  </si>
  <si>
    <t>44002789</t>
  </si>
  <si>
    <t>全彩LED显示屏</t>
  </si>
  <si>
    <t>2025.6.25</t>
  </si>
  <si>
    <t>50124069</t>
  </si>
  <si>
    <t>消泡器</t>
  </si>
  <si>
    <t>17776988</t>
  </si>
  <si>
    <t>镀锌副槽</t>
  </si>
  <si>
    <t>酸处理设备改造</t>
  </si>
  <si>
    <t>61315741</t>
  </si>
  <si>
    <t>加药设备/闭水装置/改管路</t>
  </si>
  <si>
    <t>189754999</t>
  </si>
  <si>
    <t>机械消泡器</t>
  </si>
  <si>
    <t>337276352</t>
  </si>
  <si>
    <t>2024.3.13</t>
  </si>
  <si>
    <t>固态中频加热</t>
  </si>
  <si>
    <t>2025.619</t>
  </si>
  <si>
    <t>104839468</t>
  </si>
  <si>
    <t>104872027</t>
  </si>
  <si>
    <t>2024.4.23</t>
  </si>
  <si>
    <t>带钢镀锌线传动电控系统</t>
  </si>
  <si>
    <t>60934119</t>
  </si>
  <si>
    <t>2024.4.29</t>
  </si>
  <si>
    <t>镀锌线复绕卷取电控系统</t>
  </si>
  <si>
    <t>74111889</t>
  </si>
  <si>
    <t>2024.5.21</t>
  </si>
  <si>
    <t>编码器</t>
  </si>
  <si>
    <t>2024.9.2</t>
  </si>
  <si>
    <t>板弹簧</t>
  </si>
  <si>
    <t>2024.9.9</t>
  </si>
  <si>
    <t>38128556</t>
  </si>
  <si>
    <t>2024.4.28</t>
  </si>
  <si>
    <t>自配编码器</t>
  </si>
  <si>
    <t>低压补偿柜</t>
  </si>
  <si>
    <t>10129139</t>
  </si>
  <si>
    <t>2024.4.27</t>
  </si>
  <si>
    <t>直流电动机</t>
  </si>
  <si>
    <t>2024.7.16</t>
  </si>
  <si>
    <t>252662768</t>
  </si>
  <si>
    <t>28204486</t>
  </si>
  <si>
    <t>10138336</t>
  </si>
  <si>
    <t>10235902</t>
  </si>
  <si>
    <t>2024.11.11</t>
  </si>
  <si>
    <t>披露/建筑服务/安装服务</t>
  </si>
  <si>
    <t>包装钢带生产线电气安装</t>
  </si>
  <si>
    <t>44027140</t>
  </si>
  <si>
    <t>快速接头</t>
  </si>
  <si>
    <t>10536078</t>
  </si>
  <si>
    <t>2025.1.26</t>
  </si>
  <si>
    <t>电磁阀/三联件/气缸</t>
  </si>
  <si>
    <t>10516038</t>
  </si>
  <si>
    <t>胶圈</t>
  </si>
  <si>
    <t>21397356</t>
  </si>
  <si>
    <t>19724282</t>
  </si>
  <si>
    <t>白钢弯头</t>
  </si>
  <si>
    <t>11648096</t>
  </si>
  <si>
    <t>白钢法兰</t>
  </si>
  <si>
    <t>2024.12.6</t>
  </si>
  <si>
    <t>镀锌槽钢</t>
  </si>
  <si>
    <t>11268576</t>
  </si>
  <si>
    <t>2025.1.8</t>
  </si>
  <si>
    <t>工字钢</t>
  </si>
  <si>
    <t>11288627</t>
  </si>
  <si>
    <t>槽钢/角钢</t>
  </si>
  <si>
    <t>11258662</t>
  </si>
  <si>
    <t>19491249</t>
  </si>
  <si>
    <t>2024.10.8</t>
  </si>
  <si>
    <t>缓冲器/行车吊线滑轮</t>
  </si>
  <si>
    <t>73121893</t>
  </si>
  <si>
    <t>陶瓷纤维板</t>
  </si>
  <si>
    <t>55420650</t>
  </si>
  <si>
    <t>聚氨酯保温管</t>
  </si>
  <si>
    <t>19229769</t>
  </si>
  <si>
    <t>2024.11.25</t>
  </si>
  <si>
    <t>98779</t>
  </si>
  <si>
    <t>电机</t>
  </si>
  <si>
    <t>镀锌管</t>
  </si>
  <si>
    <t>2025.1.9</t>
  </si>
  <si>
    <t>2024.11.22</t>
  </si>
  <si>
    <t>空开/电源等</t>
  </si>
  <si>
    <t>2024.8.8</t>
  </si>
  <si>
    <t>高压汞灯</t>
  </si>
  <si>
    <t>2024.12.12</t>
  </si>
  <si>
    <t>空开接触器等</t>
  </si>
  <si>
    <t>304板</t>
  </si>
  <si>
    <t>2025.6.13</t>
  </si>
  <si>
    <t>红色橡胶板（10kV耐压）</t>
  </si>
  <si>
    <t>电控箱</t>
  </si>
  <si>
    <t>PH测试仪</t>
  </si>
  <si>
    <t>PVC-U弯头</t>
  </si>
  <si>
    <t>膨胀螺丝</t>
  </si>
  <si>
    <t>弯头对接等</t>
  </si>
  <si>
    <t>2024.12.3</t>
  </si>
  <si>
    <t>法兰弯头等</t>
  </si>
  <si>
    <t>轴流风机</t>
  </si>
  <si>
    <t>转向装配轮/垫片</t>
  </si>
  <si>
    <t>防腐地坪</t>
  </si>
  <si>
    <t>EPC</t>
  </si>
  <si>
    <t>总承包</t>
  </si>
  <si>
    <t>承兑</t>
  </si>
  <si>
    <t>2024.10</t>
  </si>
  <si>
    <t>177产线淬火炉改造EPC</t>
  </si>
  <si>
    <t>设备大修总包</t>
  </si>
  <si>
    <t>DCS系统</t>
  </si>
  <si>
    <t>万能生产线BD1轧机增设抑尘项目</t>
  </si>
  <si>
    <t>万能生产线BD2轧机增设抑尘项目</t>
  </si>
  <si>
    <t>万能生产线UF2轧机增设抑尘项目</t>
  </si>
  <si>
    <t>2024.7</t>
  </si>
  <si>
    <t>万能生产线万能轧机增设抑尘项目</t>
  </si>
  <si>
    <t>无缝钢管厂177产线除尘器输灰改造项目-电动插板阀</t>
  </si>
  <si>
    <t>无缝钢管厂177产线除尘器输灰改造项目-仓壁振动器</t>
  </si>
  <si>
    <t>无缝钢管厂177产线除尘器输灰改造项目-电控系统</t>
  </si>
  <si>
    <t>无缝钢管厂177产线除尘器输灰改造项目-微热吸附式干燥机系统</t>
  </si>
  <si>
    <t>保留意见</t>
  </si>
  <si>
    <t>环保数据采集系统项目</t>
  </si>
  <si>
    <t>酸轧机组二组传动系统大修理</t>
  </si>
  <si>
    <t>东区除盐水站新增预处理改造项目</t>
  </si>
  <si>
    <t>东区酸轧机组酸加热系统改造项目</t>
  </si>
  <si>
    <t>东区轧机高压新增动态无功补偿SVG装置项目</t>
  </si>
  <si>
    <t>核减/无合同</t>
  </si>
  <si>
    <t>2024.3</t>
  </si>
  <si>
    <t>西区检验室自动化改造项目</t>
  </si>
  <si>
    <t>2023合同核减</t>
  </si>
  <si>
    <t>环保设施DCS系统项目</t>
  </si>
  <si>
    <t>联合机组工艺段加热系统改造</t>
  </si>
  <si>
    <t>四分厂空压站干燥机改造项-离心空压机</t>
  </si>
  <si>
    <t>四分厂空压站干燥机改造项-离心泵</t>
  </si>
  <si>
    <t>四分厂空压站干燥机改造项-压缩热干燥机</t>
  </si>
  <si>
    <t>2024.1</t>
  </si>
  <si>
    <t>主体设备提质增效运行保障项目-氮气罐</t>
  </si>
  <si>
    <t>主体设备提质增效运行保障项目-柴油发电机</t>
  </si>
  <si>
    <t>主体设备提质增效运行保障项目-电缆</t>
  </si>
  <si>
    <t>主体设备提质增效运行保障项目-柜式水冷空调机</t>
  </si>
  <si>
    <t>主体设备提质增效运行保障项目-锌锅</t>
  </si>
  <si>
    <t>主体设备提质增效运行保障项目-锌锅提升平台螺旋千斤顶</t>
  </si>
  <si>
    <t>辊磨床成套设备</t>
  </si>
  <si>
    <t>冷冻水循环泵</t>
  </si>
  <si>
    <t>蜗杆式水冷机组</t>
  </si>
  <si>
    <t>四分厂余热回收利用系统项目</t>
  </si>
  <si>
    <t>2024.5</t>
  </si>
  <si>
    <t>二分厂2#线转炉生产工艺装备提效改造项目</t>
  </si>
  <si>
    <t>三分厂一次除尘管道系统大修-水冷空调机组</t>
  </si>
  <si>
    <t>三分厂一次除尘管道系统大修-变抗全直流电源</t>
  </si>
  <si>
    <t>三分厂一次除尘管道系统大修-半导体激光气体分析仪</t>
  </si>
  <si>
    <t>三分厂一次除尘管道系统大修-转炉干法除尘灰仓流化装置</t>
  </si>
  <si>
    <t>三分厂一次除尘管道系统大修-双极蜗杆减速机</t>
  </si>
  <si>
    <t>三分厂一次除尘管道系统大修-功率单元</t>
  </si>
  <si>
    <t>三分厂一次除尘管道系统大修-工业电视机</t>
  </si>
  <si>
    <t>三分厂一次除尘管道系统大修-平面/轴向补偿器</t>
  </si>
  <si>
    <t>三分厂一次除尘管道系统大修-截止阀/蝶阀/法兰</t>
  </si>
  <si>
    <t>三分厂一次除尘管道系统大修-净/荒煤气管道切换盲板/传动轴配件</t>
  </si>
  <si>
    <t>三分厂一次除尘管道系统大修-单级离心泵</t>
  </si>
  <si>
    <t>2024.2</t>
  </si>
  <si>
    <t>三分厂一次除尘管道系统大修-抗拉阻燃高温电缆</t>
  </si>
  <si>
    <t>三分厂D炉二次除尘风机节能改造项目EPC</t>
  </si>
  <si>
    <t>三分厂E炉二次除尘风机节能改造项目</t>
  </si>
  <si>
    <t>三分厂4台锅炉给水泵改变频调速控制改造项目-风冷耐高温复叠空调</t>
  </si>
  <si>
    <t>三分厂4台锅炉给水泵改变频调速控制改造项目-10kV变频柜</t>
  </si>
  <si>
    <t>三分厂4台锅炉给水泵改变频调速控制改造项目-给水泵变频控制</t>
  </si>
  <si>
    <t>一分厂无组织排放增加单体除尘及雾炮治理项目</t>
  </si>
  <si>
    <t>二分厂无组织排放治理及新增雾炮装置项目</t>
  </si>
  <si>
    <t>四分厂无组织排放治理及新增雾炮装置项目</t>
  </si>
  <si>
    <t>三分厂无组织排放治理及新增雾炮项目</t>
  </si>
  <si>
    <t>总厂各产线散料皮带增加移动通风槽项目</t>
  </si>
  <si>
    <t>四分厂LF炉除尘风机变频节能改造项目-空调机组</t>
  </si>
  <si>
    <t>四分厂LF炉除尘风机变频节能改造项目-变频柜</t>
  </si>
  <si>
    <t>总厂1#、5#线连铸水泵节能改造项目</t>
  </si>
  <si>
    <t>东区钢渣处理升级改造配套项目（含渣罐改造）电磁流量计</t>
  </si>
  <si>
    <t>披露/铁路信号设备</t>
  </si>
  <si>
    <t>东区钢渣处理升级改造配套项目（含渣罐改造）铁路信号施工设备</t>
  </si>
  <si>
    <t>东区钢渣处理升级改造配套项目（含渣罐改造）车辆进厂房自动报警</t>
  </si>
  <si>
    <t>东区钢渣处理升级改造配套项目（含渣罐改造）变送器</t>
  </si>
  <si>
    <t>东区钢渣处理升级改造配套项目（含渣罐改造）铁路信号/道口报警/道岔热电融雪</t>
  </si>
  <si>
    <t>东区钢渣处理升级改造配套项目（含渣罐改造）铁路信号联网</t>
  </si>
  <si>
    <t>东区钢渣处理升级改造配套项目（含渣罐改造）电缆</t>
  </si>
  <si>
    <t>东区钢渣处理升级改造配套项目（含渣罐改造）信号电缆</t>
  </si>
  <si>
    <t>东区钢渣处理升级改造配套项目（含渣罐改造）铁路信号设备</t>
  </si>
  <si>
    <t>6米焦炉干熄焦除尘系统增设脱硫装置项目</t>
  </si>
  <si>
    <t>7米焦炉干熄焦除尘系统增设脱硫装置项目</t>
  </si>
  <si>
    <t>研究院/超付</t>
  </si>
  <si>
    <t>北煤贮煤筒仓增加抑尘环保设施项目</t>
  </si>
  <si>
    <t>备煤系统导料槽增加抑尘环保设施项目</t>
  </si>
  <si>
    <t>超低排放二期DCS项目</t>
  </si>
  <si>
    <t>（东区）贮煤筒仓增加抑尘环保设施项目</t>
  </si>
  <si>
    <t>（西区）贮煤筒仓增加抑尘环保设施项目</t>
  </si>
  <si>
    <t>配煤室及贮煤塔顶增加抑尘环保设施项目</t>
  </si>
  <si>
    <t>西区高炉水渣铁路输出</t>
  </si>
  <si>
    <t>4高炉和5高炉冲渣余热水升级改造</t>
  </si>
  <si>
    <t>1号高炉出铁场平台铁沟渣沟环保升级改造</t>
  </si>
  <si>
    <t>4号高炉出铁场平台铁沟渣沟环保升级改造</t>
  </si>
  <si>
    <t>10号高炉出铁场平台铁沟渣沟环保升级改造</t>
  </si>
  <si>
    <t>环保设施DCS平台完善改造</t>
  </si>
  <si>
    <t>焦筛矿筛焦丁筛超低排放改造-焦炭振动筛分</t>
  </si>
  <si>
    <t>焦筛矿筛焦丁筛超低排放改造-焦丁振动筛分</t>
  </si>
  <si>
    <t>焦筛矿筛焦丁筛超低排放改造-烧结矿振动筛分</t>
  </si>
  <si>
    <t>料场新建洗车装置</t>
  </si>
  <si>
    <t>返焦返矿公用线和2#转运站除尘改造</t>
  </si>
  <si>
    <t>烧结矿公用线和西区煤粉筒仓除尘改造</t>
  </si>
  <si>
    <t>高炉热风炉专家系统节能项</t>
  </si>
  <si>
    <t>除尘器排灰口及除尘点增设电动阀门改造</t>
  </si>
  <si>
    <t>新增DCS系统改造</t>
  </si>
  <si>
    <t>石灰一作业区原料场抑尘改造</t>
  </si>
  <si>
    <t>石灰作业区环保筛改造</t>
  </si>
  <si>
    <t>回转除尘器改造</t>
  </si>
  <si>
    <t>石灰二作业区成品仓及汽车矿槽封闭抑尘</t>
  </si>
  <si>
    <t>石灰一作业区气烧窑上料系统除尘改造</t>
  </si>
  <si>
    <t>石灰一作业区竖窑环境粉尘治理</t>
  </si>
  <si>
    <t>本部新建220kV变电站项目-电力变压器</t>
  </si>
  <si>
    <t>本部新建220kV变电站项目-氧化锌避雷器</t>
  </si>
  <si>
    <t>本部新建220kV变电站项目-电压互感器</t>
  </si>
  <si>
    <t>本部新建220kV变电站项目-电容器成套</t>
  </si>
  <si>
    <t>本部新建220kV变电站项目-一体化电源</t>
  </si>
  <si>
    <t>本部新建220kV变电站项目-组合电器/间隔220kV/66kV</t>
  </si>
  <si>
    <t>本部新建220kV变电站项目-计算机监控系统保护机自动化装置</t>
  </si>
  <si>
    <t>本部新建220kV变电站项目-三相隔离开关</t>
  </si>
  <si>
    <t>本部新建220kV变电站项目-视频监控系统</t>
  </si>
  <si>
    <t>本部新建220kV变电站项目-轴流风机</t>
  </si>
  <si>
    <t>本部新建220kV变电站项目-低压刀开关</t>
  </si>
  <si>
    <t>本部新建220kV变电站项目-通信系统</t>
  </si>
  <si>
    <t>本部新建220kV变电站项目-防爆电暖气</t>
  </si>
  <si>
    <t>本部新建220kV变电站项目-变电站操作台</t>
  </si>
  <si>
    <t>本部新建220kV变电站项目-防爆空调</t>
  </si>
  <si>
    <t>本部新建220kV变电站项目-工业电动悬浮门</t>
  </si>
  <si>
    <t>6#CDQ发电机组综合提效-总包设备</t>
  </si>
  <si>
    <t>6万制氧机污氮气开发利用-循环泵房吊车</t>
  </si>
  <si>
    <t>6万制氧机污氮气开发利用-污氮压缩机</t>
  </si>
  <si>
    <t>6万制氧机污氮气开发利用-水力控制阀</t>
  </si>
  <si>
    <t>6万制氧机污氮气开发利用-电动蝶阀</t>
  </si>
  <si>
    <t>6万制氧机污氮气开发利用-变压器</t>
  </si>
  <si>
    <t>6万制氧机污氮气开发利用-电控箱/配电箱</t>
  </si>
  <si>
    <t>6万制氧机污氮气开发利用-潜水排污泵</t>
  </si>
  <si>
    <t>6万制氧机污氮气开发利用-配电器/隔离器/变送器</t>
  </si>
  <si>
    <t>6万制氧机污氮气开发利用-截止阀/蝶阀/闸阀</t>
  </si>
  <si>
    <t>6万制氧机污氮气开发利用-波纹管补偿器</t>
  </si>
  <si>
    <t>6万制氧机污氮气开发利用-轴流风机</t>
  </si>
  <si>
    <t>6万制氧机污氮气开发利用-变送器</t>
  </si>
  <si>
    <t>6万制氧机污氮气开发利用-UPS</t>
  </si>
  <si>
    <t>6万制氧机污氮气开发利用-PLC系统</t>
  </si>
  <si>
    <t>6万制氧机污氮气开发利用-调节阀</t>
  </si>
  <si>
    <t>6万制氧机污氮气开发利用-轴流风机控制箱</t>
  </si>
  <si>
    <t>6万制氧机污氮气开发利用-空调机</t>
  </si>
  <si>
    <t>6万制氧机污氮气开发利用-PLC系统升级</t>
  </si>
  <si>
    <t>6万制氧机污氮气开发利用-露点仪</t>
  </si>
  <si>
    <t>发电工序DCS系统接入无组织管控平台改造-DCS系统</t>
  </si>
  <si>
    <t>燃气三转炉站竖窑鼓风机提效改造-动力配电箱</t>
  </si>
  <si>
    <t>燃气三转炉站竖窑鼓风机提效改造-压力变送器</t>
  </si>
  <si>
    <t>燃气三转炉站竖窑鼓风机提效改造-蝶阀</t>
  </si>
  <si>
    <t>燃气三转炉站竖窑鼓风机提效改造-蝶阀/逆止阀</t>
  </si>
  <si>
    <t>燃气三转炉站竖窑鼓风机提效改造-波纹管补偿器</t>
  </si>
  <si>
    <t>燃气12万立柜站煤气鼓风机提效改造-变送器</t>
  </si>
  <si>
    <t>燃气12万立柜站煤气鼓风机提效改造-离心泵</t>
  </si>
  <si>
    <t>燃气12万立柜站煤气鼓风机提效改造-防爆动力配电箱</t>
  </si>
  <si>
    <t>燃气12万立柜站煤气鼓风机提效改造-电动组合阀</t>
  </si>
  <si>
    <t>供电分厂15变电所GIS组合电器大修-UPS</t>
  </si>
  <si>
    <t>供电分厂15变电所GIS组合电器大修-直流电源</t>
  </si>
  <si>
    <t>供电分厂15变电所GIS组合电器大修-热像仪</t>
  </si>
  <si>
    <t>供电分厂15变电所GIS组合电器大修-电缆</t>
  </si>
  <si>
    <t>供电分厂15变电所GIS组合电器大修-避雷器</t>
  </si>
  <si>
    <t>供电分厂15变电所GIS组合电器大修-组合电器</t>
  </si>
  <si>
    <t>2024.09</t>
  </si>
  <si>
    <t>供电分厂15变电所GIS组合电器大修-电力系统服务</t>
  </si>
  <si>
    <t>二发电分厂三#机组电除尘大修总包</t>
  </si>
  <si>
    <t>设备能力提升运行保障-防爆配电箱</t>
  </si>
  <si>
    <t>1780线MCC低压供电柜大修理-MCC柜</t>
  </si>
  <si>
    <t>2150线加热炉低压MCC柜大修-加热炉低压MCC柜</t>
  </si>
  <si>
    <t>1780分卷线电气设备大修理-分卷电气设备</t>
  </si>
  <si>
    <t>2150线工业控制系统网络安全-网络安全设备</t>
  </si>
  <si>
    <t xml:space="preserve">2150线工业控制系统网络安全-PLC </t>
  </si>
  <si>
    <t>2150线综合泵站水泵节能改造</t>
  </si>
  <si>
    <t>1700线1#加热炉节能改造</t>
  </si>
  <si>
    <t>1700线2#加热炉节能改造</t>
  </si>
  <si>
    <t>环保设备新增DCS系统</t>
  </si>
  <si>
    <t>2150线加热炉助燃风机节能改造</t>
  </si>
  <si>
    <t>一烧区域供电设施及115变电所改造</t>
  </si>
  <si>
    <t>东区烧结区域供电设施及20变电所改造-高压开关柜</t>
  </si>
  <si>
    <t>东区烧结区域供电设施及20变电所改造-互感器</t>
  </si>
  <si>
    <t>东区烧结区域供电设施及20变电所改造-断路器</t>
  </si>
  <si>
    <t>东区烧结区域供电设施及20变电所改造-设备</t>
  </si>
  <si>
    <t>2025.02</t>
  </si>
  <si>
    <t>二烧南螺旋卸车槽增设除尘-EPC总包</t>
  </si>
  <si>
    <t>环保设施DCS平台完善改造项目EPC总承包设备</t>
  </si>
  <si>
    <t>三烧混匀料场喷雾系统升级改造EPC</t>
  </si>
  <si>
    <t>三烧球团区域精矿分流皮带超低排放治理</t>
  </si>
  <si>
    <t>四烧混匀料场喷雾系统升级改造</t>
  </si>
  <si>
    <t>四烧精矿料仓储运系统改造</t>
  </si>
  <si>
    <t>一烧混匀料场喷雾系统升级改造</t>
  </si>
  <si>
    <t>一烧主抽风机活性炭2#增压风机及烟道噪声治理</t>
  </si>
  <si>
    <t>数据库</t>
  </si>
  <si>
    <t>金蝶中间件</t>
  </si>
  <si>
    <t>2025.1.</t>
  </si>
  <si>
    <t>废钢铁、堆场封闭及增设除尘</t>
  </si>
  <si>
    <t>披露软件研发6%，安装费9%</t>
  </si>
  <si>
    <t>新增DCS系统项</t>
  </si>
  <si>
    <t>9%+5%</t>
  </si>
  <si>
    <t>13%%</t>
  </si>
  <si>
    <t>抑尘改造</t>
  </si>
  <si>
    <t>增设废钢堆场洗车台设备</t>
  </si>
  <si>
    <t>东四道料场抑尘改造</t>
  </si>
  <si>
    <t>西区废钢堆场抑尘改造</t>
  </si>
  <si>
    <t>冷剪区废钢堆场抑尘改造</t>
  </si>
  <si>
    <t>钢渣区域新增洗车台设备</t>
  </si>
  <si>
    <t>土方开挖换填/料棚</t>
  </si>
  <si>
    <t>西区常化酸洗机组提效改造项目</t>
  </si>
  <si>
    <t>1780线二级系统升级大修理</t>
  </si>
  <si>
    <t>北部7号发电机与中央电站余热水供暖联络管道-蝶阀</t>
  </si>
  <si>
    <t>环冷卸料阀封闭增设除尘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</si>
</sst>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9"/>
      <color theme="1"/>
      <name val="宋体"/>
      <charset val="134"/>
    </font>
    <font>
      <sz val="11"/>
      <name val="宋体"/>
      <charset val="134"/>
    </font>
    <font>
      <sz val="9"/>
      <name val="宋体"/>
      <charset val="134"/>
    </font>
    <font>
      <b/>
      <sz val="9"/>
      <color theme="1"/>
      <name val="宋体"/>
      <charset val="134"/>
    </font>
    <font>
      <sz val="16"/>
      <color theme="1"/>
      <name val="宋体"/>
      <charset val="134"/>
    </font>
    <font>
      <sz val="10"/>
      <color theme="1"/>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6" borderId="10" applyNumberFormat="0" applyAlignment="0" applyProtection="0">
      <alignment vertical="center"/>
    </xf>
    <xf numFmtId="0" fontId="16" fillId="7" borderId="11" applyNumberFormat="0" applyAlignment="0" applyProtection="0">
      <alignment vertical="center"/>
    </xf>
    <xf numFmtId="0" fontId="17" fillId="7" borderId="10" applyNumberFormat="0" applyAlignment="0" applyProtection="0">
      <alignment vertical="center"/>
    </xf>
    <xf numFmtId="0" fontId="18" fillId="8"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82">
    <xf numFmtId="0" fontId="0" fillId="0" borderId="0" xfId="0">
      <alignment vertical="center"/>
    </xf>
    <xf numFmtId="0" fontId="0" fillId="0" borderId="0" xfId="0" applyAlignment="1">
      <alignment horizontal="center" vertical="center"/>
    </xf>
    <xf numFmtId="43" fontId="0" fillId="0" borderId="0" xfId="0" applyNumberFormat="1" applyFont="1">
      <alignment vertical="center"/>
    </xf>
    <xf numFmtId="0" fontId="0" fillId="2" borderId="0" xfId="0" applyFill="1">
      <alignment vertical="center"/>
    </xf>
    <xf numFmtId="0" fontId="0" fillId="0" borderId="0" xfId="0" applyFill="1" applyAlignment="1">
      <alignment vertical="center"/>
    </xf>
    <xf numFmtId="49" fontId="0" fillId="0" borderId="0" xfId="0" applyNumberFormat="1" applyFill="1" applyAlignment="1">
      <alignment horizontal="center" vertical="center"/>
    </xf>
    <xf numFmtId="43" fontId="0" fillId="0" borderId="0" xfId="0" applyNumberFormat="1" applyFont="1" applyFill="1" applyAlignment="1">
      <alignment vertical="center"/>
    </xf>
    <xf numFmtId="49" fontId="0" fillId="0" borderId="0" xfId="0" applyNumberFormat="1" applyFill="1" applyAlignment="1">
      <alignment vertical="center"/>
    </xf>
    <xf numFmtId="43" fontId="0" fillId="0" borderId="0" xfId="0" applyNumberFormat="1" applyFill="1" applyAlignment="1">
      <alignment vertical="center"/>
    </xf>
    <xf numFmtId="9" fontId="0" fillId="0" borderId="0" xfId="0" applyNumberFormat="1" applyFill="1" applyAlignment="1">
      <alignment vertical="center"/>
    </xf>
    <xf numFmtId="9" fontId="0" fillId="0" borderId="0" xfId="0" applyNumberFormat="1">
      <alignment vertical="center"/>
    </xf>
    <xf numFmtId="43" fontId="0" fillId="0" borderId="0" xfId="0" applyNumberFormat="1" applyFill="1">
      <alignment vertical="center"/>
    </xf>
    <xf numFmtId="49" fontId="0" fillId="3" borderId="0" xfId="0" applyNumberFormat="1" applyFill="1" applyAlignment="1">
      <alignment vertical="center"/>
    </xf>
    <xf numFmtId="0" fontId="0" fillId="3" borderId="0" xfId="0" applyFill="1" applyAlignment="1">
      <alignment vertical="center"/>
    </xf>
    <xf numFmtId="43" fontId="0" fillId="3" borderId="0" xfId="0" applyNumberFormat="1" applyFill="1" applyAlignment="1">
      <alignment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49" fontId="1" fillId="0"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3" fontId="2" fillId="0" borderId="1" xfId="0" applyNumberFormat="1" applyFont="1" applyFill="1" applyBorder="1" applyAlignment="1">
      <alignment horizontal="center" vertical="center"/>
    </xf>
    <xf numFmtId="49" fontId="0" fillId="0" borderId="0" xfId="0" applyNumberFormat="1" applyFill="1">
      <alignment vertical="center"/>
    </xf>
    <xf numFmtId="0" fontId="0" fillId="0" borderId="0" xfId="0" applyFill="1">
      <alignment vertical="center"/>
    </xf>
    <xf numFmtId="0" fontId="0" fillId="0" borderId="0" xfId="0" applyAlignment="1">
      <alignment horizontal="left" vertical="center"/>
    </xf>
    <xf numFmtId="43" fontId="0" fillId="0" borderId="0" xfId="0" applyNumberForma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Fill="1" applyAlignment="1">
      <alignment vertical="center"/>
    </xf>
    <xf numFmtId="0" fontId="3" fillId="0" borderId="0" xfId="0" applyFont="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Fill="1" applyAlignment="1">
      <alignment horizontal="center" vertical="center"/>
    </xf>
    <xf numFmtId="0" fontId="0" fillId="0" borderId="1" xfId="0" applyFont="1" applyBorder="1" applyAlignment="1">
      <alignment horizontal="center" vertical="center" wrapText="1"/>
    </xf>
    <xf numFmtId="0" fontId="0" fillId="4" borderId="1" xfId="0" applyFont="1" applyFill="1" applyBorder="1" applyAlignment="1">
      <alignment horizontal="center" vertical="center" wrapText="1"/>
    </xf>
    <xf numFmtId="0" fontId="0" fillId="0" borderId="1" xfId="0" applyFont="1" applyBorder="1" applyAlignment="1">
      <alignment vertical="center" wrapText="1"/>
    </xf>
    <xf numFmtId="43" fontId="0" fillId="0" borderId="1" xfId="0" applyNumberFormat="1" applyFont="1" applyBorder="1" applyAlignment="1">
      <alignment vertical="center"/>
    </xf>
    <xf numFmtId="10" fontId="0" fillId="0" borderId="1" xfId="3" applyNumberFormat="1" applyFont="1" applyBorder="1" applyAlignment="1">
      <alignment vertical="center"/>
    </xf>
    <xf numFmtId="43" fontId="0" fillId="0" borderId="1" xfId="3" applyNumberFormat="1" applyFont="1" applyBorder="1" applyAlignment="1">
      <alignment vertical="center"/>
    </xf>
    <xf numFmtId="9" fontId="0" fillId="0" borderId="1" xfId="3" applyFont="1" applyBorder="1" applyAlignment="1">
      <alignment horizontal="center" vertical="center"/>
    </xf>
    <xf numFmtId="43" fontId="0" fillId="4"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Fill="1" applyBorder="1" applyAlignment="1">
      <alignment vertical="center" wrapText="1"/>
    </xf>
    <xf numFmtId="43" fontId="0" fillId="0" borderId="1" xfId="0" applyNumberFormat="1" applyFont="1" applyFill="1" applyBorder="1" applyAlignment="1">
      <alignment vertical="center"/>
    </xf>
    <xf numFmtId="0" fontId="0" fillId="0" borderId="1" xfId="0" applyFont="1" applyBorder="1" applyAlignment="1">
      <alignment vertical="center"/>
    </xf>
    <xf numFmtId="9" fontId="0" fillId="0" borderId="1" xfId="3" applyNumberFormat="1" applyFont="1" applyBorder="1" applyAlignment="1">
      <alignment horizontal="center" vertical="center"/>
    </xf>
    <xf numFmtId="0" fontId="0" fillId="0" borderId="1" xfId="0" applyFont="1" applyFill="1" applyBorder="1" applyAlignment="1">
      <alignment horizontal="center" vertical="center"/>
    </xf>
    <xf numFmtId="43" fontId="3" fillId="0" borderId="4" xfId="0" applyNumberFormat="1" applyFont="1" applyBorder="1" applyAlignment="1">
      <alignment horizontal="center" vertical="center"/>
    </xf>
    <xf numFmtId="43" fontId="3" fillId="0" borderId="5" xfId="0" applyNumberFormat="1" applyFont="1" applyBorder="1" applyAlignment="1">
      <alignment horizontal="center" vertical="center"/>
    </xf>
    <xf numFmtId="43" fontId="3" fillId="0" borderId="6" xfId="0" applyNumberFormat="1" applyFont="1" applyBorder="1" applyAlignment="1">
      <alignment horizontal="center" vertical="center" wrapText="1"/>
    </xf>
    <xf numFmtId="43" fontId="3" fillId="0" borderId="1" xfId="0" applyNumberFormat="1" applyFont="1" applyBorder="1" applyAlignment="1">
      <alignment vertical="center"/>
    </xf>
    <xf numFmtId="43" fontId="3" fillId="4" borderId="1" xfId="0" applyNumberFormat="1" applyFont="1" applyFill="1" applyBorder="1" applyAlignment="1">
      <alignment vertical="center"/>
    </xf>
    <xf numFmtId="0" fontId="3" fillId="0" borderId="1" xfId="0" applyFont="1" applyBorder="1" applyAlignment="1">
      <alignment vertical="center" wrapText="1"/>
    </xf>
    <xf numFmtId="43" fontId="0" fillId="0" borderId="0" xfId="0" applyNumberFormat="1" applyFont="1" applyAlignment="1">
      <alignment vertical="center"/>
    </xf>
    <xf numFmtId="43" fontId="0" fillId="0" borderId="1" xfId="0" applyNumberFormat="1" applyFont="1" applyFill="1" applyBorder="1" applyAlignment="1">
      <alignment horizontal="center" vertical="center"/>
    </xf>
    <xf numFmtId="43" fontId="0" fillId="0" borderId="0" xfId="0" applyNumberFormat="1" applyFont="1" applyFill="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10" fontId="0" fillId="0" borderId="1" xfId="0" applyNumberFormat="1" applyBorder="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3" borderId="1" xfId="0" applyFont="1" applyFill="1" applyBorder="1" applyAlignment="1">
      <alignment horizontal="center" vertical="center" wrapText="1"/>
    </xf>
    <xf numFmtId="10" fontId="0" fillId="0" borderId="1" xfId="3" applyNumberFormat="1" applyFont="1" applyBorder="1" applyAlignment="1">
      <alignment horizontal="center" vertical="center"/>
    </xf>
    <xf numFmtId="0" fontId="0" fillId="0" borderId="1" xfId="0" applyFont="1" applyFill="1" applyBorder="1" applyAlignment="1">
      <alignment horizontal="center" vertical="center" wrapText="1"/>
    </xf>
    <xf numFmtId="43" fontId="3" fillId="0" borderId="1" xfId="0" applyNumberFormat="1" applyFont="1" applyBorder="1" applyAlignment="1">
      <alignment horizontal="center" vertical="center"/>
    </xf>
    <xf numFmtId="43" fontId="3" fillId="3" borderId="1" xfId="0" applyNumberFormat="1" applyFont="1" applyFill="1" applyBorder="1" applyAlignment="1">
      <alignment vertical="center"/>
    </xf>
    <xf numFmtId="0" fontId="3" fillId="3" borderId="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006100"/>
      </font>
      <fill>
        <patternFill patternType="solid">
          <bgColor rgb="FFC6EF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pivotCacheDefinition" Target="pivotCache/pivotCacheDefinition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pivotCacheDefinition" Target="pivotCache/pivotCacheDefinition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797;&#23665;&#34917;&#36148;&#21512;&#24182;&#27719;&#24635;-&#25311;&#26680;&#20943;-&#36130;&#21153;&#35780;&#23457;&#24847;&#35265;-5124&#26041;&#26696;(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测算补贴表"/>
      <sheetName val="补贴万元表"/>
      <sheetName val="透视对比校验"/>
      <sheetName val="Sheet2"/>
      <sheetName val="总表"/>
    </sheetNames>
    <sheetDataSet>
      <sheetData sheetId="0"/>
      <sheetData sheetId="1"/>
      <sheetData sheetId="2"/>
      <sheetData sheetId="3"/>
      <sheetData sheetId="4"/>
      <sheetData sheetId="5">
        <row r="1">
          <cell r="A1" t="str">
            <v>申报单位</v>
          </cell>
        </row>
        <row r="1">
          <cell r="C1" t="str">
            <v>核减标记</v>
          </cell>
        </row>
        <row r="1">
          <cell r="E1" t="str">
            <v>类别</v>
          </cell>
          <cell r="F1" t="str">
            <v>金额</v>
          </cell>
        </row>
        <row r="2">
          <cell r="A2" t="str">
            <v>[审核明细表]02 卧龙</v>
          </cell>
        </row>
        <row r="2">
          <cell r="E2" t="str">
            <v>合同</v>
          </cell>
          <cell r="F2">
            <v>10100</v>
          </cell>
        </row>
        <row r="3">
          <cell r="A3" t="str">
            <v>[审核明细表]02 卧龙</v>
          </cell>
        </row>
        <row r="3">
          <cell r="C3" t="str">
            <v>核减</v>
          </cell>
        </row>
        <row r="3">
          <cell r="E3" t="str">
            <v>付款</v>
          </cell>
          <cell r="F3">
            <v>50000</v>
          </cell>
        </row>
        <row r="4">
          <cell r="A4" t="str">
            <v>[审核明细表]02 卧龙</v>
          </cell>
        </row>
        <row r="4">
          <cell r="C4" t="str">
            <v>核减</v>
          </cell>
        </row>
        <row r="4">
          <cell r="E4" t="str">
            <v>发票</v>
          </cell>
          <cell r="F4">
            <v>10100</v>
          </cell>
        </row>
        <row r="5">
          <cell r="A5" t="str">
            <v>[审核明细表]02 卧龙</v>
          </cell>
        </row>
        <row r="5">
          <cell r="C5" t="str">
            <v>核减</v>
          </cell>
        </row>
        <row r="5">
          <cell r="E5" t="str">
            <v>付款</v>
          </cell>
          <cell r="F5">
            <v>214000</v>
          </cell>
        </row>
        <row r="6">
          <cell r="A6" t="str">
            <v>[审核明细表]02 卧龙</v>
          </cell>
        </row>
        <row r="6">
          <cell r="E6" t="str">
            <v>合同</v>
          </cell>
          <cell r="F6">
            <v>230000</v>
          </cell>
        </row>
        <row r="7">
          <cell r="A7" t="str">
            <v>[审核明细表]02 卧龙</v>
          </cell>
        </row>
        <row r="7">
          <cell r="C7" t="str">
            <v>核减</v>
          </cell>
        </row>
        <row r="7">
          <cell r="E7" t="str">
            <v>发票</v>
          </cell>
          <cell r="F7">
            <v>230000</v>
          </cell>
        </row>
        <row r="8">
          <cell r="A8" t="str">
            <v>[审核明细表]02 卧龙</v>
          </cell>
        </row>
        <row r="8">
          <cell r="C8" t="str">
            <v>核减</v>
          </cell>
        </row>
        <row r="8">
          <cell r="E8" t="str">
            <v>付款</v>
          </cell>
          <cell r="F8">
            <v>1000000</v>
          </cell>
        </row>
        <row r="9">
          <cell r="A9" t="str">
            <v>[审核明细表]02 卧龙</v>
          </cell>
        </row>
        <row r="9">
          <cell r="C9" t="str">
            <v>核减</v>
          </cell>
        </row>
        <row r="9">
          <cell r="E9" t="str">
            <v>发票</v>
          </cell>
          <cell r="F9">
            <v>16353</v>
          </cell>
        </row>
        <row r="10">
          <cell r="A10" t="str">
            <v>[审核明细表]02 卧龙</v>
          </cell>
        </row>
        <row r="10">
          <cell r="C10" t="str">
            <v>核减</v>
          </cell>
        </row>
        <row r="10">
          <cell r="E10" t="str">
            <v>付款</v>
          </cell>
          <cell r="F10">
            <v>29353</v>
          </cell>
        </row>
        <row r="11">
          <cell r="A11" t="str">
            <v>[审核明细表]02 卧龙</v>
          </cell>
        </row>
        <row r="11">
          <cell r="C11" t="str">
            <v>核减</v>
          </cell>
        </row>
        <row r="11">
          <cell r="E11" t="str">
            <v>付款</v>
          </cell>
          <cell r="F11">
            <v>104321</v>
          </cell>
        </row>
        <row r="12">
          <cell r="A12" t="str">
            <v>[审核明细表]02 卧龙</v>
          </cell>
        </row>
        <row r="12">
          <cell r="C12" t="str">
            <v>核减</v>
          </cell>
        </row>
        <row r="12">
          <cell r="E12" t="str">
            <v>付款</v>
          </cell>
          <cell r="F12">
            <v>102479</v>
          </cell>
        </row>
        <row r="13">
          <cell r="A13" t="str">
            <v>[审核明细表]02 卧龙</v>
          </cell>
        </row>
        <row r="13">
          <cell r="C13" t="str">
            <v>核减</v>
          </cell>
        </row>
        <row r="13">
          <cell r="E13" t="str">
            <v>付款</v>
          </cell>
          <cell r="F13">
            <v>105200</v>
          </cell>
        </row>
        <row r="14">
          <cell r="A14" t="str">
            <v>[审核明细表]02 卧龙</v>
          </cell>
        </row>
        <row r="14">
          <cell r="E14" t="str">
            <v>合同</v>
          </cell>
          <cell r="F14">
            <v>130228</v>
          </cell>
        </row>
        <row r="15">
          <cell r="A15" t="str">
            <v>[审核明细表]02 卧龙</v>
          </cell>
        </row>
        <row r="15">
          <cell r="C15" t="str">
            <v>核减</v>
          </cell>
        </row>
        <row r="15">
          <cell r="E15" t="str">
            <v>付款</v>
          </cell>
          <cell r="F15">
            <v>500000</v>
          </cell>
        </row>
        <row r="16">
          <cell r="A16" t="str">
            <v>[审核明细表]02 卧龙</v>
          </cell>
        </row>
        <row r="16">
          <cell r="C16" t="str">
            <v>核减</v>
          </cell>
        </row>
        <row r="16">
          <cell r="E16" t="str">
            <v>付款</v>
          </cell>
          <cell r="F16">
            <v>1000000</v>
          </cell>
        </row>
        <row r="17">
          <cell r="A17" t="str">
            <v>[审核明细表]02 卧龙</v>
          </cell>
        </row>
        <row r="17">
          <cell r="C17" t="str">
            <v>核减</v>
          </cell>
        </row>
        <row r="17">
          <cell r="E17" t="str">
            <v>付款</v>
          </cell>
          <cell r="F17">
            <v>800000</v>
          </cell>
        </row>
        <row r="18">
          <cell r="A18" t="str">
            <v>[审核明细表]02 卧龙</v>
          </cell>
        </row>
        <row r="18">
          <cell r="E18" t="str">
            <v>合同</v>
          </cell>
          <cell r="F18">
            <v>383000</v>
          </cell>
        </row>
        <row r="19">
          <cell r="A19" t="str">
            <v>[审核明细表]02 卧龙</v>
          </cell>
        </row>
        <row r="19">
          <cell r="C19" t="str">
            <v>核减</v>
          </cell>
        </row>
        <row r="19">
          <cell r="E19" t="str">
            <v>发票</v>
          </cell>
          <cell r="F19">
            <v>383000</v>
          </cell>
        </row>
        <row r="20">
          <cell r="A20" t="str">
            <v>[审核明细表]02 卧龙</v>
          </cell>
        </row>
        <row r="20">
          <cell r="C20" t="str">
            <v>核减</v>
          </cell>
        </row>
        <row r="20">
          <cell r="E20" t="str">
            <v>付款</v>
          </cell>
          <cell r="F20">
            <v>700000</v>
          </cell>
        </row>
        <row r="21">
          <cell r="A21" t="str">
            <v>[审核明细表]02 卧龙</v>
          </cell>
        </row>
        <row r="21">
          <cell r="E21" t="str">
            <v>合同</v>
          </cell>
          <cell r="F21">
            <v>46483</v>
          </cell>
        </row>
        <row r="22">
          <cell r="A22" t="str">
            <v>[审核明细表]02 卧龙</v>
          </cell>
        </row>
        <row r="22">
          <cell r="C22" t="str">
            <v>核减</v>
          </cell>
        </row>
        <row r="22">
          <cell r="E22" t="str">
            <v>发票</v>
          </cell>
          <cell r="F22">
            <v>46483</v>
          </cell>
        </row>
        <row r="23">
          <cell r="A23" t="str">
            <v>[审核明细表]02 卧龙</v>
          </cell>
        </row>
        <row r="23">
          <cell r="E23" t="str">
            <v>合同</v>
          </cell>
          <cell r="F23">
            <v>378000</v>
          </cell>
        </row>
        <row r="24">
          <cell r="A24" t="str">
            <v>[审核明细表]02 卧龙</v>
          </cell>
        </row>
        <row r="24">
          <cell r="C24" t="str">
            <v>核减</v>
          </cell>
        </row>
        <row r="24">
          <cell r="E24" t="str">
            <v>发票</v>
          </cell>
          <cell r="F24">
            <v>378000</v>
          </cell>
        </row>
        <row r="25">
          <cell r="A25" t="str">
            <v>[审核明细表]02 卧龙</v>
          </cell>
        </row>
        <row r="25">
          <cell r="C25" t="str">
            <v>核减</v>
          </cell>
        </row>
        <row r="25">
          <cell r="E25" t="str">
            <v>付款</v>
          </cell>
          <cell r="F25">
            <v>500000</v>
          </cell>
        </row>
        <row r="26">
          <cell r="A26" t="str">
            <v>[审核明细表]02 卧龙</v>
          </cell>
        </row>
        <row r="26">
          <cell r="E26" t="str">
            <v>合同</v>
          </cell>
          <cell r="F26">
            <v>90000</v>
          </cell>
        </row>
        <row r="27">
          <cell r="A27" t="str">
            <v>[审核明细表]02 卧龙</v>
          </cell>
        </row>
        <row r="27">
          <cell r="C27" t="str">
            <v>核减</v>
          </cell>
        </row>
        <row r="27">
          <cell r="E27" t="str">
            <v>发票</v>
          </cell>
          <cell r="F27">
            <v>90000</v>
          </cell>
        </row>
        <row r="28">
          <cell r="A28" t="str">
            <v>[审核明细表]02 卧龙</v>
          </cell>
        </row>
        <row r="28">
          <cell r="C28" t="str">
            <v>核减</v>
          </cell>
        </row>
        <row r="28">
          <cell r="E28" t="str">
            <v>付款</v>
          </cell>
          <cell r="F28">
            <v>58500</v>
          </cell>
        </row>
        <row r="29">
          <cell r="A29" t="str">
            <v>[审核明细表]02 卧龙</v>
          </cell>
        </row>
        <row r="29">
          <cell r="C29" t="str">
            <v>核减</v>
          </cell>
        </row>
        <row r="29">
          <cell r="E29" t="str">
            <v>付款</v>
          </cell>
          <cell r="F29">
            <v>17926.29</v>
          </cell>
        </row>
        <row r="30">
          <cell r="A30" t="str">
            <v>[审核明细表]02 卧龙</v>
          </cell>
        </row>
        <row r="30">
          <cell r="C30" t="str">
            <v>核减</v>
          </cell>
        </row>
        <row r="30">
          <cell r="E30" t="str">
            <v>付款</v>
          </cell>
          <cell r="F30">
            <v>3775</v>
          </cell>
        </row>
        <row r="31">
          <cell r="A31" t="str">
            <v>[审核明细表]02 卧龙</v>
          </cell>
        </row>
        <row r="31">
          <cell r="C31" t="str">
            <v>核减</v>
          </cell>
        </row>
        <row r="31">
          <cell r="E31" t="str">
            <v>付款</v>
          </cell>
          <cell r="F31">
            <v>3625</v>
          </cell>
        </row>
        <row r="32">
          <cell r="A32" t="str">
            <v>[审核明细表]02 卧龙</v>
          </cell>
        </row>
        <row r="32">
          <cell r="C32" t="str">
            <v>核减</v>
          </cell>
        </row>
        <row r="32">
          <cell r="E32" t="str">
            <v>付款</v>
          </cell>
          <cell r="F32">
            <v>881.09</v>
          </cell>
        </row>
        <row r="33">
          <cell r="A33" t="str">
            <v>[审核明细表]02 卧龙</v>
          </cell>
        </row>
        <row r="33">
          <cell r="C33" t="str">
            <v>核减</v>
          </cell>
        </row>
        <row r="33">
          <cell r="E33" t="str">
            <v>付款</v>
          </cell>
          <cell r="F33">
            <v>360.33</v>
          </cell>
        </row>
        <row r="34">
          <cell r="A34" t="str">
            <v>[审核明细表]02 卧龙</v>
          </cell>
        </row>
        <row r="34">
          <cell r="C34" t="str">
            <v>核减</v>
          </cell>
        </row>
        <row r="34">
          <cell r="E34" t="str">
            <v>付款</v>
          </cell>
          <cell r="F34">
            <v>350</v>
          </cell>
        </row>
        <row r="35">
          <cell r="A35" t="str">
            <v>[审核明细表]02 卧龙</v>
          </cell>
        </row>
        <row r="35">
          <cell r="C35" t="str">
            <v>核减</v>
          </cell>
        </row>
        <row r="35">
          <cell r="E35" t="str">
            <v>付款</v>
          </cell>
          <cell r="F35">
            <v>82.2</v>
          </cell>
        </row>
        <row r="36">
          <cell r="A36" t="str">
            <v>[审核明细表]02 卧龙</v>
          </cell>
        </row>
        <row r="36">
          <cell r="E36" t="str">
            <v>合同</v>
          </cell>
          <cell r="F36">
            <v>110000</v>
          </cell>
        </row>
        <row r="37">
          <cell r="A37" t="str">
            <v>[审核明细表]02 卧龙</v>
          </cell>
        </row>
        <row r="37">
          <cell r="C37" t="str">
            <v>核减</v>
          </cell>
        </row>
        <row r="37">
          <cell r="E37" t="str">
            <v>发票</v>
          </cell>
          <cell r="F37">
            <v>110000</v>
          </cell>
        </row>
        <row r="38">
          <cell r="A38" t="str">
            <v>[审核明细表]02 卧龙</v>
          </cell>
        </row>
        <row r="38">
          <cell r="E38" t="str">
            <v>合同</v>
          </cell>
          <cell r="F38">
            <v>63000</v>
          </cell>
        </row>
        <row r="39">
          <cell r="A39" t="str">
            <v>[审核明细表]02 卧龙</v>
          </cell>
        </row>
        <row r="39">
          <cell r="C39" t="str">
            <v>核减</v>
          </cell>
        </row>
        <row r="39">
          <cell r="E39" t="str">
            <v>发票</v>
          </cell>
          <cell r="F39">
            <v>63000</v>
          </cell>
        </row>
        <row r="40">
          <cell r="A40" t="str">
            <v>[审核明细表]02 卧龙</v>
          </cell>
        </row>
        <row r="40">
          <cell r="C40" t="str">
            <v>核减</v>
          </cell>
        </row>
        <row r="40">
          <cell r="E40" t="str">
            <v>付款</v>
          </cell>
          <cell r="F40">
            <v>100000</v>
          </cell>
        </row>
        <row r="41">
          <cell r="A41" t="str">
            <v>[审核明细表]02 卧龙</v>
          </cell>
        </row>
        <row r="41">
          <cell r="E41" t="str">
            <v>合同</v>
          </cell>
          <cell r="F41">
            <v>105600</v>
          </cell>
        </row>
        <row r="42">
          <cell r="A42" t="str">
            <v>[审核明细表]02 卧龙</v>
          </cell>
        </row>
        <row r="42">
          <cell r="C42" t="str">
            <v>核减</v>
          </cell>
        </row>
        <row r="42">
          <cell r="E42" t="str">
            <v>发票</v>
          </cell>
          <cell r="F42">
            <v>105600</v>
          </cell>
        </row>
        <row r="43">
          <cell r="A43" t="str">
            <v>[审核明细表]02 卧龙</v>
          </cell>
        </row>
        <row r="43">
          <cell r="E43" t="str">
            <v>付款</v>
          </cell>
          <cell r="F43">
            <v>1000000</v>
          </cell>
        </row>
        <row r="44">
          <cell r="A44" t="str">
            <v>[审核明细表]02 卧龙</v>
          </cell>
        </row>
        <row r="44">
          <cell r="E44" t="str">
            <v>合同</v>
          </cell>
          <cell r="F44">
            <v>455000</v>
          </cell>
        </row>
        <row r="45">
          <cell r="A45" t="str">
            <v>[审核明细表]02 卧龙</v>
          </cell>
        </row>
        <row r="45">
          <cell r="C45" t="str">
            <v>核减</v>
          </cell>
        </row>
        <row r="45">
          <cell r="E45" t="str">
            <v>发票</v>
          </cell>
          <cell r="F45">
            <v>455000</v>
          </cell>
        </row>
        <row r="46">
          <cell r="A46" t="str">
            <v>[审核明细表]02 卧龙</v>
          </cell>
        </row>
        <row r="46">
          <cell r="C46" t="str">
            <v>核减</v>
          </cell>
        </row>
        <row r="46">
          <cell r="E46" t="str">
            <v>付款</v>
          </cell>
          <cell r="F46">
            <v>279450</v>
          </cell>
        </row>
        <row r="47">
          <cell r="A47" t="str">
            <v>[审核明细表]02 卧龙</v>
          </cell>
        </row>
        <row r="47">
          <cell r="C47" t="str">
            <v>核减</v>
          </cell>
        </row>
        <row r="47">
          <cell r="E47" t="str">
            <v>付款</v>
          </cell>
          <cell r="F47">
            <v>54142.06</v>
          </cell>
        </row>
        <row r="48">
          <cell r="A48" t="str">
            <v>[审核明细表]02 卧龙</v>
          </cell>
        </row>
        <row r="48">
          <cell r="C48" t="str">
            <v>核减</v>
          </cell>
        </row>
        <row r="48">
          <cell r="E48" t="str">
            <v>付款</v>
          </cell>
          <cell r="F48">
            <v>52702.7</v>
          </cell>
        </row>
        <row r="49">
          <cell r="A49" t="str">
            <v>[审核明细表]02 卧龙</v>
          </cell>
        </row>
        <row r="49">
          <cell r="C49" t="str">
            <v>核减</v>
          </cell>
        </row>
        <row r="49">
          <cell r="E49" t="str">
            <v>付款</v>
          </cell>
          <cell r="F49">
            <v>20150</v>
          </cell>
        </row>
        <row r="50">
          <cell r="A50" t="str">
            <v>[审核明细表]02 卧龙</v>
          </cell>
        </row>
        <row r="50">
          <cell r="C50" t="str">
            <v>核减</v>
          </cell>
        </row>
        <row r="50">
          <cell r="E50" t="str">
            <v>付款</v>
          </cell>
          <cell r="F50">
            <v>8360</v>
          </cell>
        </row>
        <row r="51">
          <cell r="A51" t="str">
            <v>[审核明细表]02 卧龙</v>
          </cell>
        </row>
        <row r="51">
          <cell r="C51" t="str">
            <v>核减</v>
          </cell>
        </row>
        <row r="51">
          <cell r="E51" t="str">
            <v>付款</v>
          </cell>
          <cell r="F51">
            <v>1145.24</v>
          </cell>
        </row>
        <row r="52">
          <cell r="A52" t="str">
            <v>[审核明细表]02 卧龙</v>
          </cell>
        </row>
        <row r="52">
          <cell r="E52" t="str">
            <v>合同</v>
          </cell>
          <cell r="F52">
            <v>268000</v>
          </cell>
        </row>
        <row r="53">
          <cell r="A53" t="str">
            <v>[审核明细表]02 卧龙</v>
          </cell>
        </row>
        <row r="53">
          <cell r="E53" t="str">
            <v>发票</v>
          </cell>
          <cell r="F53">
            <v>268000</v>
          </cell>
        </row>
        <row r="54">
          <cell r="A54" t="str">
            <v>[审核明细表]02 卧龙</v>
          </cell>
        </row>
        <row r="54">
          <cell r="E54" t="str">
            <v>付款</v>
          </cell>
          <cell r="F54">
            <v>174200</v>
          </cell>
        </row>
        <row r="55">
          <cell r="A55" t="str">
            <v>[审核明细表]02 卧龙</v>
          </cell>
        </row>
        <row r="55">
          <cell r="E55" t="str">
            <v>付款</v>
          </cell>
          <cell r="F55">
            <v>80400</v>
          </cell>
        </row>
        <row r="56">
          <cell r="A56" t="str">
            <v>[审核明细表]02 卧龙</v>
          </cell>
        </row>
        <row r="56">
          <cell r="E56" t="str">
            <v>合同</v>
          </cell>
          <cell r="F56">
            <v>69230</v>
          </cell>
        </row>
        <row r="57">
          <cell r="A57" t="str">
            <v>[审核明细表]02 卧龙</v>
          </cell>
        </row>
        <row r="57">
          <cell r="E57" t="str">
            <v>发票</v>
          </cell>
          <cell r="F57">
            <v>69230</v>
          </cell>
        </row>
        <row r="58">
          <cell r="A58" t="str">
            <v>[审核明细表]02 卧龙</v>
          </cell>
        </row>
        <row r="58">
          <cell r="E58" t="str">
            <v>付款</v>
          </cell>
          <cell r="F58">
            <v>94600</v>
          </cell>
        </row>
        <row r="59">
          <cell r="A59" t="str">
            <v>[审核明细表]02 卧龙</v>
          </cell>
        </row>
        <row r="59">
          <cell r="E59" t="str">
            <v>合同</v>
          </cell>
          <cell r="F59">
            <v>405000</v>
          </cell>
        </row>
        <row r="60">
          <cell r="A60" t="str">
            <v>[审核明细表]02 卧龙</v>
          </cell>
        </row>
        <row r="60">
          <cell r="E60" t="str">
            <v>发票</v>
          </cell>
          <cell r="F60">
            <v>405000</v>
          </cell>
        </row>
        <row r="61">
          <cell r="A61" t="str">
            <v>[审核明细表]02 卧龙</v>
          </cell>
        </row>
        <row r="61">
          <cell r="E61" t="str">
            <v>付款</v>
          </cell>
          <cell r="F61">
            <v>800000</v>
          </cell>
        </row>
        <row r="62">
          <cell r="A62" t="str">
            <v>[审核明细表]02 卧龙</v>
          </cell>
        </row>
        <row r="62">
          <cell r="E62" t="str">
            <v>合同</v>
          </cell>
          <cell r="F62">
            <v>220000</v>
          </cell>
        </row>
        <row r="63">
          <cell r="A63" t="str">
            <v>[审核明细表]02 卧龙</v>
          </cell>
        </row>
        <row r="63">
          <cell r="E63" t="str">
            <v>发票</v>
          </cell>
          <cell r="F63">
            <v>220000</v>
          </cell>
        </row>
        <row r="64">
          <cell r="A64" t="str">
            <v>[审核明细表]02 卧龙</v>
          </cell>
        </row>
        <row r="64">
          <cell r="E64" t="str">
            <v>付款</v>
          </cell>
          <cell r="F64">
            <v>149120</v>
          </cell>
        </row>
        <row r="65">
          <cell r="A65" t="str">
            <v>[审核明细表]02 卧龙</v>
          </cell>
        </row>
        <row r="65">
          <cell r="E65" t="str">
            <v>付款</v>
          </cell>
          <cell r="F65">
            <v>59880</v>
          </cell>
        </row>
        <row r="66">
          <cell r="A66" t="str">
            <v>[审核明细表]02 卧龙</v>
          </cell>
        </row>
        <row r="66">
          <cell r="E66" t="str">
            <v>合同</v>
          </cell>
          <cell r="F66">
            <v>615000</v>
          </cell>
        </row>
        <row r="67">
          <cell r="A67" t="str">
            <v>[审核明细表]02 卧龙</v>
          </cell>
        </row>
        <row r="67">
          <cell r="E67" t="str">
            <v>发票</v>
          </cell>
          <cell r="F67">
            <v>615000</v>
          </cell>
        </row>
        <row r="68">
          <cell r="A68" t="str">
            <v>[审核明细表]02 卧龙</v>
          </cell>
        </row>
        <row r="68">
          <cell r="E68" t="str">
            <v>付款</v>
          </cell>
          <cell r="F68">
            <v>3750</v>
          </cell>
        </row>
        <row r="69">
          <cell r="A69" t="str">
            <v>[审核明细表]02 卧龙</v>
          </cell>
        </row>
        <row r="69">
          <cell r="E69" t="str">
            <v>付款</v>
          </cell>
          <cell r="F69">
            <v>55000</v>
          </cell>
        </row>
        <row r="70">
          <cell r="A70" t="str">
            <v>[审核明细表]02 卧龙</v>
          </cell>
        </row>
        <row r="70">
          <cell r="E70" t="str">
            <v>付款</v>
          </cell>
          <cell r="F70">
            <v>76500</v>
          </cell>
        </row>
        <row r="71">
          <cell r="A71" t="str">
            <v>[审核明细表]02 卧龙</v>
          </cell>
        </row>
        <row r="71">
          <cell r="E71" t="str">
            <v>付款</v>
          </cell>
          <cell r="F71">
            <v>80000</v>
          </cell>
        </row>
        <row r="72">
          <cell r="A72" t="str">
            <v>[审核明细表]02 卧龙</v>
          </cell>
        </row>
        <row r="72">
          <cell r="E72" t="str">
            <v>付款</v>
          </cell>
          <cell r="F72">
            <v>10500</v>
          </cell>
        </row>
        <row r="73">
          <cell r="A73" t="str">
            <v>[审核明细表]02 卧龙</v>
          </cell>
        </row>
        <row r="73">
          <cell r="E73" t="str">
            <v>付款</v>
          </cell>
          <cell r="F73">
            <v>174000</v>
          </cell>
        </row>
        <row r="74">
          <cell r="A74" t="str">
            <v>[审核明细表]02 卧龙</v>
          </cell>
        </row>
        <row r="74">
          <cell r="E74" t="str">
            <v>付款</v>
          </cell>
          <cell r="F74">
            <v>184500</v>
          </cell>
        </row>
        <row r="75">
          <cell r="A75" t="str">
            <v>[审核明细表]02 卧龙</v>
          </cell>
        </row>
        <row r="75">
          <cell r="E75" t="str">
            <v>合同</v>
          </cell>
          <cell r="F75">
            <v>262000</v>
          </cell>
        </row>
        <row r="76">
          <cell r="A76" t="str">
            <v>[审核明细表]02 卧龙</v>
          </cell>
        </row>
        <row r="76">
          <cell r="C76" t="str">
            <v>核减</v>
          </cell>
        </row>
        <row r="76">
          <cell r="E76" t="str">
            <v>发票</v>
          </cell>
          <cell r="F76">
            <v>262000</v>
          </cell>
        </row>
        <row r="77">
          <cell r="A77" t="str">
            <v>[审核明细表]02 卧龙</v>
          </cell>
        </row>
        <row r="77">
          <cell r="C77" t="str">
            <v>核减</v>
          </cell>
        </row>
        <row r="77">
          <cell r="E77" t="str">
            <v>付款</v>
          </cell>
          <cell r="F77">
            <v>102000</v>
          </cell>
        </row>
        <row r="78">
          <cell r="A78" t="str">
            <v>[审核明细表]02 卧龙</v>
          </cell>
        </row>
        <row r="78">
          <cell r="C78" t="str">
            <v>核减</v>
          </cell>
        </row>
        <row r="78">
          <cell r="E78" t="str">
            <v>付款</v>
          </cell>
          <cell r="F78">
            <v>41700</v>
          </cell>
        </row>
        <row r="79">
          <cell r="A79" t="str">
            <v>[审核明细表]02 卧龙</v>
          </cell>
        </row>
        <row r="79">
          <cell r="C79" t="str">
            <v>核减</v>
          </cell>
        </row>
        <row r="79">
          <cell r="E79" t="str">
            <v>付款</v>
          </cell>
          <cell r="F79">
            <v>147946.02</v>
          </cell>
        </row>
        <row r="80">
          <cell r="A80" t="str">
            <v>[审核明细表]02 卧龙</v>
          </cell>
        </row>
        <row r="80">
          <cell r="E80" t="str">
            <v>合同</v>
          </cell>
          <cell r="F80">
            <v>218000</v>
          </cell>
        </row>
        <row r="81">
          <cell r="A81" t="str">
            <v>[审核明细表]02 卧龙</v>
          </cell>
        </row>
        <row r="81">
          <cell r="E81" t="str">
            <v>发票</v>
          </cell>
          <cell r="F81">
            <v>218000</v>
          </cell>
        </row>
        <row r="82">
          <cell r="A82" t="str">
            <v>[审核明细表]02 卧龙</v>
          </cell>
        </row>
        <row r="82">
          <cell r="E82" t="str">
            <v>付款</v>
          </cell>
          <cell r="F82">
            <v>400000</v>
          </cell>
        </row>
        <row r="83">
          <cell r="A83" t="str">
            <v>[审核明细表]02 卧龙</v>
          </cell>
        </row>
        <row r="83">
          <cell r="E83" t="str">
            <v>合同</v>
          </cell>
          <cell r="F83">
            <v>950000</v>
          </cell>
        </row>
        <row r="84">
          <cell r="A84" t="str">
            <v>[审核明细表]02 卧龙</v>
          </cell>
        </row>
        <row r="84">
          <cell r="C84" t="str">
            <v>核减</v>
          </cell>
        </row>
        <row r="84">
          <cell r="E84" t="str">
            <v>发票</v>
          </cell>
          <cell r="F84">
            <v>950000</v>
          </cell>
        </row>
        <row r="85">
          <cell r="A85" t="str">
            <v>[审核明细表]02 卧龙</v>
          </cell>
        </row>
        <row r="85">
          <cell r="C85" t="str">
            <v>核减</v>
          </cell>
        </row>
        <row r="85">
          <cell r="E85" t="str">
            <v>付款</v>
          </cell>
          <cell r="F85">
            <v>500000</v>
          </cell>
        </row>
        <row r="86">
          <cell r="A86" t="str">
            <v>[审核明细表]02 卧龙</v>
          </cell>
        </row>
        <row r="86">
          <cell r="C86" t="str">
            <v>核减</v>
          </cell>
        </row>
        <row r="86">
          <cell r="E86" t="str">
            <v>付款</v>
          </cell>
          <cell r="F86">
            <v>500000</v>
          </cell>
        </row>
        <row r="87">
          <cell r="A87" t="str">
            <v>[审核明细表]02 卧龙</v>
          </cell>
        </row>
        <row r="87">
          <cell r="E87" t="str">
            <v>合同</v>
          </cell>
          <cell r="F87">
            <v>170040</v>
          </cell>
        </row>
        <row r="88">
          <cell r="A88" t="str">
            <v>[审核明细表]02 卧龙</v>
          </cell>
        </row>
        <row r="88">
          <cell r="E88" t="str">
            <v>发票</v>
          </cell>
          <cell r="F88">
            <v>170040</v>
          </cell>
        </row>
        <row r="89">
          <cell r="A89" t="str">
            <v>[审核明细表]02 卧龙</v>
          </cell>
        </row>
        <row r="89">
          <cell r="E89" t="str">
            <v>付款</v>
          </cell>
          <cell r="F89">
            <v>170040</v>
          </cell>
        </row>
        <row r="90">
          <cell r="A90" t="str">
            <v>[审核明细表]02 卧龙</v>
          </cell>
        </row>
        <row r="90">
          <cell r="E90" t="str">
            <v>合同</v>
          </cell>
          <cell r="F90">
            <v>510000</v>
          </cell>
        </row>
        <row r="91">
          <cell r="A91" t="str">
            <v>[审核明细表]02 卧龙</v>
          </cell>
        </row>
        <row r="91">
          <cell r="C91" t="str">
            <v>核减</v>
          </cell>
        </row>
        <row r="91">
          <cell r="E91" t="str">
            <v>发票</v>
          </cell>
          <cell r="F91">
            <v>510000</v>
          </cell>
        </row>
        <row r="92">
          <cell r="A92" t="str">
            <v>[审核明细表]02 卧龙</v>
          </cell>
        </row>
        <row r="92">
          <cell r="C92" t="str">
            <v>核减</v>
          </cell>
        </row>
        <row r="92">
          <cell r="E92" t="str">
            <v>付款</v>
          </cell>
          <cell r="F92">
            <v>357000</v>
          </cell>
        </row>
        <row r="93">
          <cell r="A93" t="str">
            <v>[审核明细表]02 卧龙</v>
          </cell>
        </row>
        <row r="93">
          <cell r="C93" t="str">
            <v>核减</v>
          </cell>
        </row>
        <row r="93">
          <cell r="E93" t="str">
            <v>付款</v>
          </cell>
          <cell r="F93">
            <v>30000</v>
          </cell>
        </row>
        <row r="94">
          <cell r="A94" t="str">
            <v>[审核明细表]02 卧龙</v>
          </cell>
        </row>
        <row r="94">
          <cell r="C94" t="str">
            <v>核减</v>
          </cell>
        </row>
        <row r="94">
          <cell r="E94" t="str">
            <v>付款</v>
          </cell>
          <cell r="F94">
            <v>2000</v>
          </cell>
        </row>
        <row r="95">
          <cell r="A95" t="str">
            <v>[审核明细表]02 卧龙</v>
          </cell>
        </row>
        <row r="95">
          <cell r="C95" t="str">
            <v>核减</v>
          </cell>
        </row>
        <row r="95">
          <cell r="E95" t="str">
            <v>付款</v>
          </cell>
          <cell r="F95">
            <v>2000</v>
          </cell>
        </row>
        <row r="96">
          <cell r="A96" t="str">
            <v>[审核明细表]02 卧龙</v>
          </cell>
        </row>
        <row r="96">
          <cell r="C96" t="str">
            <v>核减</v>
          </cell>
        </row>
        <row r="96">
          <cell r="E96" t="str">
            <v>付款</v>
          </cell>
          <cell r="F96">
            <v>16826</v>
          </cell>
        </row>
        <row r="97">
          <cell r="A97" t="str">
            <v>[审核明细表]02 卧龙</v>
          </cell>
        </row>
        <row r="97">
          <cell r="C97" t="str">
            <v>核减</v>
          </cell>
        </row>
        <row r="97">
          <cell r="E97" t="str">
            <v>付款</v>
          </cell>
          <cell r="F97">
            <v>2174</v>
          </cell>
        </row>
        <row r="98">
          <cell r="A98" t="str">
            <v>[审核明细表]02 卧龙</v>
          </cell>
        </row>
        <row r="98">
          <cell r="C98" t="str">
            <v>核减</v>
          </cell>
        </row>
        <row r="98">
          <cell r="E98" t="str">
            <v>付款</v>
          </cell>
          <cell r="F98">
            <v>100000</v>
          </cell>
        </row>
        <row r="99">
          <cell r="A99" t="str">
            <v>[审核明细表]04 恒盛</v>
          </cell>
        </row>
        <row r="99">
          <cell r="E99" t="str">
            <v>合同</v>
          </cell>
          <cell r="F99">
            <v>4480000</v>
          </cell>
        </row>
        <row r="100">
          <cell r="A100" t="str">
            <v>[审核明细表]04 恒盛</v>
          </cell>
        </row>
        <row r="100">
          <cell r="E100" t="str">
            <v>合同</v>
          </cell>
          <cell r="F100">
            <v>333960</v>
          </cell>
        </row>
        <row r="101">
          <cell r="A101" t="str">
            <v>[审核明细表]04 恒盛</v>
          </cell>
        </row>
        <row r="101">
          <cell r="E101" t="str">
            <v>合同</v>
          </cell>
          <cell r="F101">
            <v>1200000</v>
          </cell>
        </row>
        <row r="102">
          <cell r="A102" t="str">
            <v>[审核明细表]04 恒盛</v>
          </cell>
        </row>
        <row r="102">
          <cell r="E102" t="str">
            <v>合同</v>
          </cell>
          <cell r="F102">
            <v>111500</v>
          </cell>
        </row>
        <row r="103">
          <cell r="A103" t="str">
            <v>[审核明细表]04 恒盛</v>
          </cell>
        </row>
        <row r="103">
          <cell r="C103" t="str">
            <v>核减</v>
          </cell>
        </row>
        <row r="103">
          <cell r="E103" t="str">
            <v>发票</v>
          </cell>
          <cell r="F103">
            <v>148000</v>
          </cell>
        </row>
        <row r="104">
          <cell r="A104" t="str">
            <v>[审核明细表]04 恒盛</v>
          </cell>
        </row>
        <row r="104">
          <cell r="C104" t="str">
            <v>核减</v>
          </cell>
        </row>
        <row r="104">
          <cell r="E104" t="str">
            <v>发票</v>
          </cell>
          <cell r="F104">
            <v>598900</v>
          </cell>
        </row>
        <row r="105">
          <cell r="A105" t="str">
            <v>[审核明细表]04 恒盛</v>
          </cell>
        </row>
        <row r="105">
          <cell r="C105" t="str">
            <v>核减</v>
          </cell>
        </row>
        <row r="105">
          <cell r="E105" t="str">
            <v>发票</v>
          </cell>
          <cell r="F105">
            <v>1270640</v>
          </cell>
        </row>
        <row r="106">
          <cell r="A106" t="str">
            <v>[审核明细表]04 恒盛</v>
          </cell>
        </row>
        <row r="106">
          <cell r="C106" t="str">
            <v>核减</v>
          </cell>
        </row>
        <row r="106">
          <cell r="E106" t="str">
            <v>发票</v>
          </cell>
          <cell r="F106">
            <v>295920</v>
          </cell>
        </row>
        <row r="107">
          <cell r="A107" t="str">
            <v>[审核明细表]04 恒盛</v>
          </cell>
        </row>
        <row r="107">
          <cell r="C107" t="str">
            <v>核减</v>
          </cell>
        </row>
        <row r="107">
          <cell r="E107" t="str">
            <v>发票</v>
          </cell>
          <cell r="F107">
            <v>990000</v>
          </cell>
        </row>
        <row r="108">
          <cell r="A108" t="str">
            <v>[审核明细表]04 恒盛</v>
          </cell>
        </row>
        <row r="108">
          <cell r="C108" t="str">
            <v>核减</v>
          </cell>
        </row>
        <row r="108">
          <cell r="E108" t="str">
            <v>付款</v>
          </cell>
          <cell r="F108">
            <v>969747.19</v>
          </cell>
        </row>
        <row r="109">
          <cell r="A109" t="str">
            <v>[审核明细表]04 恒盛</v>
          </cell>
        </row>
        <row r="109">
          <cell r="C109" t="str">
            <v>核减</v>
          </cell>
        </row>
        <row r="109">
          <cell r="E109" t="str">
            <v>付款</v>
          </cell>
          <cell r="F109">
            <v>313536.43</v>
          </cell>
        </row>
        <row r="110">
          <cell r="A110" t="str">
            <v>[审核明细表]04 恒盛</v>
          </cell>
        </row>
        <row r="110">
          <cell r="C110" t="str">
            <v>核减</v>
          </cell>
        </row>
        <row r="110">
          <cell r="E110" t="str">
            <v>付款</v>
          </cell>
          <cell r="F110">
            <v>60716.38</v>
          </cell>
        </row>
        <row r="111">
          <cell r="A111" t="str">
            <v>[审核明细表]04 恒盛</v>
          </cell>
        </row>
        <row r="111">
          <cell r="C111" t="str">
            <v>核减</v>
          </cell>
        </row>
        <row r="111">
          <cell r="E111" t="str">
            <v>付款</v>
          </cell>
          <cell r="F111">
            <v>896000</v>
          </cell>
        </row>
        <row r="112">
          <cell r="A112" t="str">
            <v>[审核明细表]04 恒盛</v>
          </cell>
        </row>
        <row r="112">
          <cell r="E112" t="str">
            <v>付款</v>
          </cell>
          <cell r="F112">
            <v>896000</v>
          </cell>
        </row>
        <row r="113">
          <cell r="A113" t="str">
            <v>[审核明细表]04 恒盛</v>
          </cell>
        </row>
        <row r="113">
          <cell r="E113" t="str">
            <v>发票</v>
          </cell>
          <cell r="F113">
            <v>201900</v>
          </cell>
        </row>
        <row r="114">
          <cell r="A114" t="str">
            <v>[审核明细表]04 恒盛</v>
          </cell>
        </row>
        <row r="114">
          <cell r="E114" t="str">
            <v>发票</v>
          </cell>
          <cell r="F114">
            <v>151600</v>
          </cell>
        </row>
        <row r="115">
          <cell r="A115" t="str">
            <v>[审核明细表]04 恒盛</v>
          </cell>
        </row>
        <row r="115">
          <cell r="E115" t="str">
            <v>发票</v>
          </cell>
          <cell r="F115">
            <v>512000</v>
          </cell>
        </row>
        <row r="116">
          <cell r="A116" t="str">
            <v>[审核明细表]04 恒盛</v>
          </cell>
        </row>
        <row r="116">
          <cell r="E116" t="str">
            <v>发票</v>
          </cell>
          <cell r="F116">
            <v>248850</v>
          </cell>
        </row>
        <row r="117">
          <cell r="A117" t="str">
            <v>[审核明细表]04 恒盛</v>
          </cell>
        </row>
        <row r="117">
          <cell r="E117" t="str">
            <v>付款</v>
          </cell>
          <cell r="F117">
            <v>306358.8</v>
          </cell>
        </row>
        <row r="118">
          <cell r="A118" t="str">
            <v>[审核明细表]04 恒盛</v>
          </cell>
        </row>
        <row r="118">
          <cell r="E118" t="str">
            <v>付款</v>
          </cell>
          <cell r="F118">
            <v>293641.2</v>
          </cell>
        </row>
        <row r="119">
          <cell r="A119" t="str">
            <v>[审核明细表]04 恒盛</v>
          </cell>
        </row>
        <row r="119">
          <cell r="E119" t="str">
            <v>付款</v>
          </cell>
          <cell r="F119">
            <v>240000</v>
          </cell>
        </row>
        <row r="120">
          <cell r="A120" t="str">
            <v>[审核明细表]04 恒盛</v>
          </cell>
        </row>
        <row r="120">
          <cell r="E120" t="str">
            <v>付款</v>
          </cell>
          <cell r="F120">
            <v>233772</v>
          </cell>
        </row>
        <row r="121">
          <cell r="A121" t="str">
            <v>[审核明细表]04 恒盛</v>
          </cell>
        </row>
        <row r="121">
          <cell r="E121" t="str">
            <v>付款</v>
          </cell>
          <cell r="F121">
            <v>33450</v>
          </cell>
        </row>
        <row r="122">
          <cell r="A122" t="str">
            <v>[审核明细表]04 恒盛</v>
          </cell>
        </row>
        <row r="122">
          <cell r="E122" t="str">
            <v>合同</v>
          </cell>
          <cell r="F122">
            <v>645000</v>
          </cell>
        </row>
        <row r="123">
          <cell r="A123" t="str">
            <v>[审核明细表]04 恒盛</v>
          </cell>
        </row>
        <row r="123">
          <cell r="C123" t="str">
            <v>核减</v>
          </cell>
        </row>
        <row r="123">
          <cell r="E123" t="str">
            <v>付款</v>
          </cell>
          <cell r="F123">
            <v>193500</v>
          </cell>
        </row>
        <row r="124">
          <cell r="A124" t="str">
            <v>[审核明细表]04 恒盛</v>
          </cell>
        </row>
        <row r="124">
          <cell r="E124" t="str">
            <v>合同</v>
          </cell>
          <cell r="F124">
            <v>390000</v>
          </cell>
        </row>
        <row r="125">
          <cell r="A125" t="str">
            <v>[审核明细表]04 恒盛</v>
          </cell>
        </row>
        <row r="125">
          <cell r="E125" t="str">
            <v>发票</v>
          </cell>
          <cell r="F125">
            <v>234000</v>
          </cell>
        </row>
        <row r="126">
          <cell r="A126" t="str">
            <v>[审核明细表]04 恒盛</v>
          </cell>
        </row>
        <row r="126">
          <cell r="E126" t="str">
            <v>付款</v>
          </cell>
          <cell r="F126">
            <v>117000</v>
          </cell>
        </row>
        <row r="127">
          <cell r="A127" t="str">
            <v>[审核明细表]04 恒盛</v>
          </cell>
        </row>
        <row r="127">
          <cell r="E127" t="str">
            <v>付款</v>
          </cell>
          <cell r="F127">
            <v>117000</v>
          </cell>
        </row>
        <row r="128">
          <cell r="A128" t="str">
            <v>[审核明细表]04 恒盛</v>
          </cell>
        </row>
        <row r="128">
          <cell r="E128" t="str">
            <v>合同</v>
          </cell>
          <cell r="F128">
            <v>340000</v>
          </cell>
        </row>
        <row r="129">
          <cell r="A129" t="str">
            <v>[审核明细表]04 恒盛</v>
          </cell>
        </row>
        <row r="129">
          <cell r="E129" t="str">
            <v>发票</v>
          </cell>
          <cell r="F129">
            <v>340000</v>
          </cell>
        </row>
        <row r="130">
          <cell r="A130" t="str">
            <v>[审核明细表]04 恒盛</v>
          </cell>
        </row>
        <row r="130">
          <cell r="E130" t="str">
            <v>付款</v>
          </cell>
          <cell r="F130">
            <v>200000</v>
          </cell>
        </row>
        <row r="131">
          <cell r="A131" t="str">
            <v>[审核明细表]04 恒盛</v>
          </cell>
        </row>
        <row r="131">
          <cell r="E131" t="str">
            <v>付款</v>
          </cell>
          <cell r="F131">
            <v>123000</v>
          </cell>
        </row>
        <row r="132">
          <cell r="A132" t="str">
            <v>[审核明细表]04 恒盛</v>
          </cell>
        </row>
        <row r="132">
          <cell r="E132" t="str">
            <v>合同</v>
          </cell>
          <cell r="F132">
            <v>270000</v>
          </cell>
        </row>
        <row r="133">
          <cell r="A133" t="str">
            <v>[审核明细表]04 恒盛</v>
          </cell>
        </row>
        <row r="133">
          <cell r="E133" t="str">
            <v>合同</v>
          </cell>
          <cell r="F133">
            <v>34560</v>
          </cell>
        </row>
        <row r="134">
          <cell r="A134" t="str">
            <v>[审核明细表]04 恒盛</v>
          </cell>
        </row>
        <row r="134">
          <cell r="E134" t="str">
            <v>付款</v>
          </cell>
          <cell r="F134">
            <v>81000</v>
          </cell>
        </row>
        <row r="135">
          <cell r="A135" t="str">
            <v>[审核明细表]04 恒盛</v>
          </cell>
        </row>
        <row r="135">
          <cell r="E135" t="str">
            <v>付款</v>
          </cell>
          <cell r="F135">
            <v>81000</v>
          </cell>
        </row>
        <row r="136">
          <cell r="A136" t="str">
            <v>[审核明细表]04 恒盛</v>
          </cell>
        </row>
        <row r="136">
          <cell r="E136" t="str">
            <v>付款</v>
          </cell>
          <cell r="F136">
            <v>34560</v>
          </cell>
        </row>
        <row r="137">
          <cell r="A137" t="str">
            <v>[审核明细表]04 恒盛</v>
          </cell>
        </row>
        <row r="137">
          <cell r="E137" t="str">
            <v>合同</v>
          </cell>
          <cell r="F137">
            <v>285000</v>
          </cell>
        </row>
        <row r="138">
          <cell r="A138" t="str">
            <v>[审核明细表]04 恒盛</v>
          </cell>
        </row>
        <row r="138">
          <cell r="E138" t="str">
            <v>付款</v>
          </cell>
          <cell r="F138">
            <v>85500</v>
          </cell>
        </row>
        <row r="139">
          <cell r="A139" t="str">
            <v>[审核明细表]04 恒盛</v>
          </cell>
        </row>
        <row r="139">
          <cell r="E139" t="str">
            <v>付款</v>
          </cell>
          <cell r="F139">
            <v>85500</v>
          </cell>
        </row>
        <row r="140">
          <cell r="A140" t="str">
            <v>[审核明细表]04 恒盛</v>
          </cell>
        </row>
        <row r="140">
          <cell r="E140" t="str">
            <v>合同</v>
          </cell>
          <cell r="F140">
            <v>190000</v>
          </cell>
        </row>
        <row r="141">
          <cell r="A141" t="str">
            <v>[审核明细表]04 恒盛</v>
          </cell>
        </row>
        <row r="141">
          <cell r="E141" t="str">
            <v>付款</v>
          </cell>
          <cell r="F141">
            <v>198000</v>
          </cell>
        </row>
        <row r="142">
          <cell r="A142" t="str">
            <v>[审核明细表]04 恒盛</v>
          </cell>
        </row>
        <row r="142">
          <cell r="E142" t="str">
            <v>合同</v>
          </cell>
          <cell r="F142">
            <v>470000</v>
          </cell>
        </row>
        <row r="143">
          <cell r="A143" t="str">
            <v>[审核明细表]04 恒盛</v>
          </cell>
        </row>
        <row r="143">
          <cell r="C143" t="str">
            <v>核减</v>
          </cell>
        </row>
        <row r="143">
          <cell r="E143" t="str">
            <v>发票</v>
          </cell>
          <cell r="F143">
            <v>470000</v>
          </cell>
        </row>
        <row r="144">
          <cell r="A144" t="str">
            <v>[审核明细表]04 恒盛</v>
          </cell>
        </row>
        <row r="144">
          <cell r="C144" t="str">
            <v>核减</v>
          </cell>
        </row>
        <row r="144">
          <cell r="E144" t="str">
            <v>付款</v>
          </cell>
          <cell r="F144">
            <v>235000</v>
          </cell>
        </row>
        <row r="145">
          <cell r="A145" t="str">
            <v>[审核明细表]04 恒盛</v>
          </cell>
        </row>
        <row r="145">
          <cell r="E145" t="str">
            <v>合同</v>
          </cell>
          <cell r="F145">
            <v>1770000</v>
          </cell>
        </row>
        <row r="146">
          <cell r="A146" t="str">
            <v>[审核明细表]04 恒盛</v>
          </cell>
        </row>
        <row r="146">
          <cell r="E146" t="str">
            <v>付款</v>
          </cell>
          <cell r="F146">
            <v>708000</v>
          </cell>
        </row>
        <row r="147">
          <cell r="A147" t="str">
            <v>[审核明细表]04 恒盛</v>
          </cell>
        </row>
        <row r="147">
          <cell r="E147" t="str">
            <v>合同</v>
          </cell>
          <cell r="F147">
            <v>1570000</v>
          </cell>
        </row>
        <row r="148">
          <cell r="A148" t="str">
            <v>[审核明细表]04 恒盛</v>
          </cell>
        </row>
        <row r="148">
          <cell r="E148" t="str">
            <v>发票</v>
          </cell>
          <cell r="F148">
            <v>785000</v>
          </cell>
        </row>
        <row r="149">
          <cell r="A149" t="str">
            <v>[审核明细表]04 恒盛</v>
          </cell>
        </row>
        <row r="149">
          <cell r="E149" t="str">
            <v>发票</v>
          </cell>
          <cell r="F149">
            <v>785000</v>
          </cell>
        </row>
        <row r="150">
          <cell r="A150" t="str">
            <v>[审核明细表]04 恒盛</v>
          </cell>
        </row>
        <row r="150">
          <cell r="C150" t="str">
            <v>核减</v>
          </cell>
        </row>
        <row r="150">
          <cell r="E150" t="str">
            <v>付款</v>
          </cell>
          <cell r="F150">
            <v>785000</v>
          </cell>
        </row>
        <row r="151">
          <cell r="A151" t="str">
            <v>[审核明细表]04 恒盛</v>
          </cell>
        </row>
        <row r="151">
          <cell r="E151" t="str">
            <v>付款</v>
          </cell>
          <cell r="F151">
            <v>628000</v>
          </cell>
        </row>
        <row r="152">
          <cell r="A152" t="str">
            <v>[审核明细表]04 恒盛</v>
          </cell>
        </row>
        <row r="152">
          <cell r="E152" t="str">
            <v>合同</v>
          </cell>
          <cell r="F152">
            <v>235000</v>
          </cell>
        </row>
        <row r="153">
          <cell r="A153" t="str">
            <v>[审核明细表]04 恒盛</v>
          </cell>
        </row>
        <row r="153">
          <cell r="E153" t="str">
            <v>合同</v>
          </cell>
          <cell r="F153">
            <v>3365000</v>
          </cell>
        </row>
        <row r="154">
          <cell r="A154" t="str">
            <v>[审核明细表]04 恒盛</v>
          </cell>
        </row>
        <row r="154">
          <cell r="E154" t="str">
            <v>发票</v>
          </cell>
          <cell r="F154">
            <v>235000</v>
          </cell>
        </row>
        <row r="155">
          <cell r="A155" t="str">
            <v>[审核明细表]04 恒盛</v>
          </cell>
        </row>
        <row r="155">
          <cell r="E155" t="str">
            <v>发票</v>
          </cell>
          <cell r="F155">
            <v>1090000</v>
          </cell>
        </row>
        <row r="156">
          <cell r="A156" t="str">
            <v>[审核明细表]04 恒盛</v>
          </cell>
        </row>
        <row r="156">
          <cell r="E156" t="str">
            <v>发票</v>
          </cell>
          <cell r="F156">
            <v>1090000</v>
          </cell>
        </row>
        <row r="157">
          <cell r="A157" t="str">
            <v>[审核明细表]04 恒盛</v>
          </cell>
        </row>
        <row r="157">
          <cell r="E157" t="str">
            <v>发票</v>
          </cell>
          <cell r="F157">
            <v>1090000</v>
          </cell>
        </row>
        <row r="158">
          <cell r="A158" t="str">
            <v>[审核明细表]04 恒盛</v>
          </cell>
        </row>
        <row r="158">
          <cell r="E158" t="str">
            <v>发票</v>
          </cell>
          <cell r="F158">
            <v>95000</v>
          </cell>
        </row>
        <row r="159">
          <cell r="A159" t="str">
            <v>[审核明细表]04 恒盛</v>
          </cell>
        </row>
        <row r="159">
          <cell r="E159" t="str">
            <v>付款</v>
          </cell>
          <cell r="F159">
            <v>1080000</v>
          </cell>
        </row>
        <row r="160">
          <cell r="A160" t="str">
            <v>[审核明细表]04 恒盛</v>
          </cell>
        </row>
        <row r="160">
          <cell r="E160" t="str">
            <v>付款</v>
          </cell>
          <cell r="F160">
            <v>1440000</v>
          </cell>
        </row>
        <row r="161">
          <cell r="A161" t="str">
            <v>[审核明细表]04 恒盛</v>
          </cell>
        </row>
        <row r="161">
          <cell r="E161" t="str">
            <v>付款</v>
          </cell>
          <cell r="F161">
            <v>70500</v>
          </cell>
        </row>
        <row r="162">
          <cell r="A162" t="str">
            <v>[审核明细表]04 恒盛</v>
          </cell>
        </row>
        <row r="162">
          <cell r="E162" t="str">
            <v>合同</v>
          </cell>
          <cell r="F162">
            <v>1528318.58</v>
          </cell>
        </row>
        <row r="163">
          <cell r="A163" t="str">
            <v>[审核明细表]04 恒盛</v>
          </cell>
        </row>
        <row r="163">
          <cell r="E163" t="str">
            <v>发票</v>
          </cell>
          <cell r="F163">
            <v>1485000</v>
          </cell>
        </row>
        <row r="164">
          <cell r="A164" t="str">
            <v>[审核明细表]04 恒盛</v>
          </cell>
        </row>
        <row r="164">
          <cell r="E164" t="str">
            <v>发票</v>
          </cell>
          <cell r="F164">
            <v>242000</v>
          </cell>
        </row>
        <row r="165">
          <cell r="A165" t="str">
            <v>[审核明细表]04 恒盛</v>
          </cell>
        </row>
        <row r="165">
          <cell r="E165" t="str">
            <v>付款</v>
          </cell>
          <cell r="F165">
            <v>1647000</v>
          </cell>
        </row>
        <row r="166">
          <cell r="A166" t="str">
            <v>[审核明细表]04 恒盛</v>
          </cell>
        </row>
        <row r="166">
          <cell r="E166" t="str">
            <v>付款</v>
          </cell>
          <cell r="F166">
            <v>80000</v>
          </cell>
        </row>
        <row r="167">
          <cell r="A167" t="str">
            <v>[审核明细表]04 恒盛</v>
          </cell>
        </row>
        <row r="167">
          <cell r="E167" t="str">
            <v>合同</v>
          </cell>
          <cell r="F167">
            <v>1876107</v>
          </cell>
        </row>
        <row r="168">
          <cell r="A168" t="str">
            <v>[审核明细表]04 恒盛</v>
          </cell>
        </row>
        <row r="168">
          <cell r="E168" t="str">
            <v>发票</v>
          </cell>
          <cell r="F168">
            <v>424000</v>
          </cell>
        </row>
        <row r="169">
          <cell r="A169" t="str">
            <v>[审核明细表]04 恒盛</v>
          </cell>
        </row>
        <row r="169">
          <cell r="E169" t="str">
            <v>发票</v>
          </cell>
          <cell r="F169">
            <v>424000</v>
          </cell>
        </row>
        <row r="170">
          <cell r="A170" t="str">
            <v>[审核明细表]04 恒盛</v>
          </cell>
        </row>
        <row r="170">
          <cell r="E170" t="str">
            <v>发票</v>
          </cell>
          <cell r="F170">
            <v>424000</v>
          </cell>
        </row>
        <row r="171">
          <cell r="A171" t="str">
            <v>[审核明细表]04 恒盛</v>
          </cell>
        </row>
        <row r="171">
          <cell r="E171" t="str">
            <v>发票</v>
          </cell>
          <cell r="F171">
            <v>424000</v>
          </cell>
        </row>
        <row r="172">
          <cell r="A172" t="str">
            <v>[审核明细表]04 恒盛</v>
          </cell>
        </row>
        <row r="172">
          <cell r="E172" t="str">
            <v>发票</v>
          </cell>
          <cell r="F172">
            <v>424000</v>
          </cell>
        </row>
        <row r="173">
          <cell r="A173" t="str">
            <v>[审核明细表]04 恒盛</v>
          </cell>
        </row>
        <row r="173">
          <cell r="E173" t="str">
            <v>付款</v>
          </cell>
          <cell r="F173">
            <v>1995000</v>
          </cell>
        </row>
        <row r="174">
          <cell r="A174" t="str">
            <v>[审核明细表]04 恒盛</v>
          </cell>
        </row>
        <row r="174">
          <cell r="C174" t="str">
            <v>核减</v>
          </cell>
        </row>
        <row r="174">
          <cell r="E174" t="str">
            <v>付款</v>
          </cell>
          <cell r="F174">
            <v>125000</v>
          </cell>
        </row>
        <row r="175">
          <cell r="A175" t="str">
            <v>[审核明细表]04 恒盛</v>
          </cell>
        </row>
        <row r="175">
          <cell r="C175" t="str">
            <v>拟核减</v>
          </cell>
        </row>
        <row r="175">
          <cell r="E175" t="str">
            <v>合同</v>
          </cell>
          <cell r="F175">
            <v>6060000</v>
          </cell>
        </row>
        <row r="176">
          <cell r="A176" t="str">
            <v>[审核明细表]04 恒盛</v>
          </cell>
        </row>
        <row r="176">
          <cell r="C176" t="str">
            <v>拟核减</v>
          </cell>
        </row>
        <row r="176">
          <cell r="E176" t="str">
            <v>合同</v>
          </cell>
          <cell r="F176">
            <v>469410.57</v>
          </cell>
        </row>
        <row r="177">
          <cell r="A177" t="str">
            <v>[审核明细表]04 恒盛</v>
          </cell>
        </row>
        <row r="177">
          <cell r="E177" t="str">
            <v>合同</v>
          </cell>
          <cell r="F177">
            <v>19095840</v>
          </cell>
        </row>
        <row r="178">
          <cell r="A178" t="str">
            <v>[审核明细表]04 恒盛</v>
          </cell>
        </row>
        <row r="178">
          <cell r="C178" t="str">
            <v>拟核减</v>
          </cell>
        </row>
        <row r="178">
          <cell r="E178" t="str">
            <v>合同</v>
          </cell>
          <cell r="F178">
            <v>819015</v>
          </cell>
        </row>
        <row r="179">
          <cell r="A179" t="str">
            <v>[审核明细表]05 国田矿业</v>
          </cell>
        </row>
        <row r="179">
          <cell r="E179" t="str">
            <v>合同</v>
          </cell>
          <cell r="F179">
            <v>1200000</v>
          </cell>
        </row>
        <row r="180">
          <cell r="A180" t="str">
            <v>[审核明细表]05 国田矿业</v>
          </cell>
        </row>
        <row r="180">
          <cell r="E180" t="str">
            <v>付款</v>
          </cell>
          <cell r="F180">
            <v>3658.58</v>
          </cell>
        </row>
        <row r="181">
          <cell r="A181" t="str">
            <v>[审核明细表]05 国田矿业</v>
          </cell>
        </row>
        <row r="181">
          <cell r="E181" t="str">
            <v>付款</v>
          </cell>
          <cell r="F181">
            <v>43741.8</v>
          </cell>
        </row>
        <row r="182">
          <cell r="A182" t="str">
            <v>[审核明细表]05 国田矿业</v>
          </cell>
        </row>
        <row r="182">
          <cell r="E182" t="str">
            <v>付款</v>
          </cell>
          <cell r="F182">
            <v>1552.8</v>
          </cell>
        </row>
        <row r="183">
          <cell r="A183" t="str">
            <v>[审核明细表]05 国田矿业</v>
          </cell>
        </row>
        <row r="183">
          <cell r="E183" t="str">
            <v>付款</v>
          </cell>
          <cell r="F183">
            <v>45323.68</v>
          </cell>
        </row>
        <row r="184">
          <cell r="A184" t="str">
            <v>[审核明细表]05 国田矿业</v>
          </cell>
        </row>
        <row r="184">
          <cell r="E184" t="str">
            <v>付款</v>
          </cell>
          <cell r="F184">
            <v>21305.33</v>
          </cell>
        </row>
        <row r="185">
          <cell r="A185" t="str">
            <v>[审核明细表]05 国田矿业</v>
          </cell>
        </row>
        <row r="185">
          <cell r="E185" t="str">
            <v>付款</v>
          </cell>
          <cell r="F185">
            <v>37180.14</v>
          </cell>
        </row>
        <row r="186">
          <cell r="A186" t="str">
            <v>[审核明细表]05 国田矿业</v>
          </cell>
        </row>
        <row r="186">
          <cell r="E186" t="str">
            <v>付款</v>
          </cell>
          <cell r="F186">
            <v>207237.67</v>
          </cell>
        </row>
        <row r="187">
          <cell r="A187" t="str">
            <v>[审核明细表]05 国田矿业</v>
          </cell>
        </row>
        <row r="187">
          <cell r="E187" t="str">
            <v>合同</v>
          </cell>
          <cell r="F187">
            <v>4100000</v>
          </cell>
        </row>
        <row r="188">
          <cell r="A188" t="str">
            <v>[审核明细表]05 国田矿业</v>
          </cell>
        </row>
        <row r="188">
          <cell r="E188" t="str">
            <v>付款</v>
          </cell>
          <cell r="F188">
            <v>50000</v>
          </cell>
        </row>
        <row r="189">
          <cell r="A189" t="str">
            <v>[审核明细表]05 国田矿业</v>
          </cell>
        </row>
        <row r="189">
          <cell r="E189" t="str">
            <v>付款</v>
          </cell>
          <cell r="F189">
            <v>15776.4</v>
          </cell>
        </row>
        <row r="190">
          <cell r="A190" t="str">
            <v>[审核明细表]05 国田矿业</v>
          </cell>
        </row>
        <row r="190">
          <cell r="E190" t="str">
            <v>付款</v>
          </cell>
          <cell r="F190">
            <v>8671.12</v>
          </cell>
        </row>
        <row r="191">
          <cell r="A191" t="str">
            <v>[审核明细表]05 国田矿业</v>
          </cell>
        </row>
        <row r="191">
          <cell r="E191" t="str">
            <v>付款</v>
          </cell>
          <cell r="F191">
            <v>20000</v>
          </cell>
        </row>
        <row r="192">
          <cell r="A192" t="str">
            <v>[审核明细表]05 国田矿业</v>
          </cell>
        </row>
        <row r="192">
          <cell r="E192" t="str">
            <v>付款</v>
          </cell>
          <cell r="F192">
            <v>1000000</v>
          </cell>
        </row>
        <row r="193">
          <cell r="A193" t="str">
            <v>[审核明细表]05 国田矿业</v>
          </cell>
        </row>
        <row r="193">
          <cell r="E193" t="str">
            <v>付款</v>
          </cell>
          <cell r="F193">
            <v>27800</v>
          </cell>
        </row>
        <row r="194">
          <cell r="A194" t="str">
            <v>[审核明细表]05 国田矿业</v>
          </cell>
        </row>
        <row r="194">
          <cell r="E194" t="str">
            <v>付款</v>
          </cell>
          <cell r="F194">
            <v>15000</v>
          </cell>
        </row>
        <row r="195">
          <cell r="A195" t="str">
            <v>[审核明细表]05 国田矿业</v>
          </cell>
        </row>
        <row r="195">
          <cell r="E195" t="str">
            <v>付款</v>
          </cell>
          <cell r="F195">
            <v>14406.63</v>
          </cell>
        </row>
        <row r="196">
          <cell r="A196" t="str">
            <v>[审核明细表]05 国田矿业</v>
          </cell>
        </row>
        <row r="196">
          <cell r="E196" t="str">
            <v>付款</v>
          </cell>
          <cell r="F196">
            <v>23215</v>
          </cell>
        </row>
        <row r="197">
          <cell r="A197" t="str">
            <v>[审核明细表]05 国田矿业</v>
          </cell>
        </row>
        <row r="197">
          <cell r="E197" t="str">
            <v>付款</v>
          </cell>
          <cell r="F197">
            <v>93039</v>
          </cell>
        </row>
        <row r="198">
          <cell r="A198" t="str">
            <v>[审核明细表]05 国田矿业</v>
          </cell>
        </row>
        <row r="198">
          <cell r="E198" t="str">
            <v>付款</v>
          </cell>
          <cell r="F198">
            <v>19046.22</v>
          </cell>
        </row>
        <row r="199">
          <cell r="A199" t="str">
            <v>[审核明细表]05 国田矿业</v>
          </cell>
        </row>
        <row r="199">
          <cell r="E199" t="str">
            <v>付款</v>
          </cell>
          <cell r="F199">
            <v>50000</v>
          </cell>
        </row>
        <row r="200">
          <cell r="A200" t="str">
            <v>[审核明细表]05 国田矿业</v>
          </cell>
        </row>
        <row r="200">
          <cell r="E200" t="str">
            <v>付款</v>
          </cell>
          <cell r="F200">
            <v>33280</v>
          </cell>
        </row>
        <row r="201">
          <cell r="A201" t="str">
            <v>[审核明细表]05 国田矿业</v>
          </cell>
        </row>
        <row r="201">
          <cell r="E201" t="str">
            <v>付款</v>
          </cell>
          <cell r="F201">
            <v>11616.45</v>
          </cell>
        </row>
        <row r="202">
          <cell r="A202" t="str">
            <v>[审核明细表]05 国田矿业</v>
          </cell>
        </row>
        <row r="202">
          <cell r="E202" t="str">
            <v>付款</v>
          </cell>
          <cell r="F202">
            <v>44000</v>
          </cell>
        </row>
        <row r="203">
          <cell r="A203" t="str">
            <v>[审核明细表]05 国田矿业</v>
          </cell>
        </row>
        <row r="203">
          <cell r="E203" t="str">
            <v>付款</v>
          </cell>
          <cell r="F203">
            <v>56223.6</v>
          </cell>
        </row>
        <row r="204">
          <cell r="A204" t="str">
            <v>[审核明细表]05 国田矿业</v>
          </cell>
        </row>
        <row r="204">
          <cell r="E204" t="str">
            <v>付款</v>
          </cell>
          <cell r="F204">
            <v>5497.18</v>
          </cell>
        </row>
        <row r="205">
          <cell r="A205" t="str">
            <v>[审核明细表]05 国田矿业</v>
          </cell>
        </row>
        <row r="205">
          <cell r="E205" t="str">
            <v>付款</v>
          </cell>
          <cell r="F205">
            <v>35442</v>
          </cell>
        </row>
        <row r="206">
          <cell r="A206" t="str">
            <v>[审核明细表]05 国田矿业</v>
          </cell>
        </row>
        <row r="206">
          <cell r="E206" t="str">
            <v>付款</v>
          </cell>
          <cell r="F206">
            <v>20000</v>
          </cell>
        </row>
        <row r="207">
          <cell r="A207" t="str">
            <v>[审核明细表]05 国田矿业</v>
          </cell>
        </row>
        <row r="207">
          <cell r="E207" t="str">
            <v>付款</v>
          </cell>
          <cell r="F207">
            <v>36986.4</v>
          </cell>
        </row>
        <row r="208">
          <cell r="A208" t="str">
            <v>[审核明细表]05 国田矿业</v>
          </cell>
        </row>
        <row r="208">
          <cell r="E208" t="str">
            <v>付款</v>
          </cell>
          <cell r="F208">
            <v>10000</v>
          </cell>
        </row>
        <row r="209">
          <cell r="A209" t="str">
            <v>[审核明细表]05 国田矿业</v>
          </cell>
        </row>
        <row r="209">
          <cell r="E209" t="str">
            <v>付款</v>
          </cell>
          <cell r="F209">
            <v>360000</v>
          </cell>
        </row>
        <row r="210">
          <cell r="A210" t="str">
            <v>[审核明细表]05 国田矿业</v>
          </cell>
        </row>
        <row r="210">
          <cell r="E210" t="str">
            <v>合同</v>
          </cell>
          <cell r="F210">
            <v>5125000</v>
          </cell>
        </row>
        <row r="211">
          <cell r="A211" t="str">
            <v>[审核明细表]05 国田矿业</v>
          </cell>
        </row>
        <row r="211">
          <cell r="E211" t="str">
            <v>付款</v>
          </cell>
          <cell r="F211">
            <v>2000000</v>
          </cell>
        </row>
        <row r="212">
          <cell r="A212" t="str">
            <v>[审核明细表]05 国田矿业</v>
          </cell>
        </row>
        <row r="212">
          <cell r="E212" t="str">
            <v>付款</v>
          </cell>
          <cell r="F212">
            <v>1000000</v>
          </cell>
        </row>
        <row r="213">
          <cell r="A213" t="str">
            <v>[审核明细表]05 国田矿业</v>
          </cell>
        </row>
        <row r="213">
          <cell r="E213" t="str">
            <v>付款</v>
          </cell>
          <cell r="F213">
            <v>150000</v>
          </cell>
        </row>
        <row r="214">
          <cell r="A214" t="str">
            <v>[审核明细表]05 国田矿业</v>
          </cell>
        </row>
        <row r="214">
          <cell r="E214" t="str">
            <v>合同</v>
          </cell>
          <cell r="F214">
            <v>5000000</v>
          </cell>
        </row>
        <row r="215">
          <cell r="A215" t="str">
            <v>[审核明细表]05 国田矿业</v>
          </cell>
        </row>
        <row r="215">
          <cell r="E215" t="str">
            <v>付款</v>
          </cell>
          <cell r="F215">
            <v>200000</v>
          </cell>
        </row>
        <row r="216">
          <cell r="A216" t="str">
            <v>[审核明细表]05 国田矿业</v>
          </cell>
        </row>
        <row r="216">
          <cell r="E216" t="str">
            <v>付款</v>
          </cell>
          <cell r="F216">
            <v>60000</v>
          </cell>
        </row>
        <row r="217">
          <cell r="A217" t="str">
            <v>[审核明细表]05 国田矿业</v>
          </cell>
        </row>
        <row r="217">
          <cell r="E217" t="str">
            <v>付款</v>
          </cell>
          <cell r="F217">
            <v>310000</v>
          </cell>
        </row>
        <row r="218">
          <cell r="A218" t="str">
            <v>[审核明细表]05 国田矿业</v>
          </cell>
        </row>
        <row r="218">
          <cell r="E218" t="str">
            <v>付款</v>
          </cell>
          <cell r="F218">
            <v>200000</v>
          </cell>
        </row>
        <row r="219">
          <cell r="A219" t="str">
            <v>[审核明细表]05 国田矿业</v>
          </cell>
        </row>
        <row r="219">
          <cell r="E219" t="str">
            <v>付款</v>
          </cell>
          <cell r="F219">
            <v>200000</v>
          </cell>
        </row>
        <row r="220">
          <cell r="A220" t="str">
            <v>[审核明细表]05 国田矿业</v>
          </cell>
        </row>
        <row r="220">
          <cell r="E220" t="str">
            <v>付款</v>
          </cell>
          <cell r="F220">
            <v>600000</v>
          </cell>
        </row>
        <row r="221">
          <cell r="A221" t="str">
            <v>[审核明细表]05 国田矿业</v>
          </cell>
        </row>
        <row r="221">
          <cell r="E221" t="str">
            <v>付款</v>
          </cell>
          <cell r="F221">
            <v>325520.22</v>
          </cell>
        </row>
        <row r="222">
          <cell r="A222" t="str">
            <v>[审核明细表]05 国田矿业</v>
          </cell>
        </row>
        <row r="222">
          <cell r="E222" t="str">
            <v>付款</v>
          </cell>
          <cell r="F222">
            <v>124479.78</v>
          </cell>
        </row>
        <row r="223">
          <cell r="A223" t="str">
            <v>[审核明细表]05 国田矿业</v>
          </cell>
        </row>
        <row r="223">
          <cell r="E223" t="str">
            <v>付款</v>
          </cell>
          <cell r="F223">
            <v>50000</v>
          </cell>
        </row>
        <row r="224">
          <cell r="A224" t="str">
            <v>[审核明细表]05 国田矿业</v>
          </cell>
        </row>
        <row r="224">
          <cell r="E224" t="str">
            <v>付款</v>
          </cell>
          <cell r="F224">
            <v>500000</v>
          </cell>
        </row>
        <row r="225">
          <cell r="A225" t="str">
            <v>[审核明细表]05 国田矿业</v>
          </cell>
        </row>
        <row r="225">
          <cell r="E225" t="str">
            <v>付款</v>
          </cell>
          <cell r="F225">
            <v>500000</v>
          </cell>
        </row>
        <row r="226">
          <cell r="A226" t="str">
            <v>[审核明细表]05 国田矿业</v>
          </cell>
        </row>
        <row r="226">
          <cell r="E226" t="str">
            <v>付款</v>
          </cell>
          <cell r="F226">
            <v>476495.2</v>
          </cell>
        </row>
        <row r="227">
          <cell r="A227" t="str">
            <v>[审核明细表]05 国田矿业</v>
          </cell>
        </row>
        <row r="227">
          <cell r="E227" t="str">
            <v>付款</v>
          </cell>
          <cell r="F227">
            <v>2674.8</v>
          </cell>
        </row>
        <row r="228">
          <cell r="A228" t="str">
            <v>[审核明细表]05 国田矿业</v>
          </cell>
        </row>
        <row r="228">
          <cell r="E228" t="str">
            <v>付款</v>
          </cell>
          <cell r="F228">
            <v>10410</v>
          </cell>
        </row>
        <row r="229">
          <cell r="A229" t="str">
            <v>[审核明细表]05 国田矿业</v>
          </cell>
        </row>
        <row r="229">
          <cell r="E229" t="str">
            <v>付款</v>
          </cell>
          <cell r="F229">
            <v>10420</v>
          </cell>
        </row>
        <row r="230">
          <cell r="A230" t="str">
            <v>[审核明细表]05 国田矿业</v>
          </cell>
        </row>
        <row r="230">
          <cell r="E230" t="str">
            <v>合同</v>
          </cell>
          <cell r="F230">
            <v>145000</v>
          </cell>
        </row>
        <row r="231">
          <cell r="A231" t="str">
            <v>[审核明细表]05 国田矿业</v>
          </cell>
        </row>
        <row r="231">
          <cell r="E231" t="str">
            <v>合同</v>
          </cell>
          <cell r="F231">
            <v>1200000</v>
          </cell>
        </row>
        <row r="232">
          <cell r="A232" t="str">
            <v>[审核明细表]05 国田矿业</v>
          </cell>
        </row>
        <row r="232">
          <cell r="E232" t="str">
            <v>付款</v>
          </cell>
          <cell r="F232">
            <v>300000</v>
          </cell>
        </row>
        <row r="233">
          <cell r="A233" t="str">
            <v>[审核明细表]05 国田矿业</v>
          </cell>
        </row>
        <row r="233">
          <cell r="E233" t="str">
            <v>付款</v>
          </cell>
          <cell r="F233">
            <v>50000</v>
          </cell>
        </row>
        <row r="234">
          <cell r="A234" t="str">
            <v>[审核明细表]05 国田矿业</v>
          </cell>
        </row>
        <row r="234">
          <cell r="E234" t="str">
            <v>付款</v>
          </cell>
          <cell r="F234">
            <v>1000000</v>
          </cell>
        </row>
        <row r="235">
          <cell r="A235" t="str">
            <v>[审核明细表]05 国田矿业</v>
          </cell>
        </row>
        <row r="235">
          <cell r="E235" t="str">
            <v>合同</v>
          </cell>
          <cell r="F235">
            <v>285000</v>
          </cell>
        </row>
        <row r="236">
          <cell r="A236" t="str">
            <v>[审核明细表]05 国田矿业</v>
          </cell>
        </row>
        <row r="236">
          <cell r="E236" t="str">
            <v>付款</v>
          </cell>
          <cell r="F236">
            <v>26000</v>
          </cell>
        </row>
        <row r="237">
          <cell r="A237" t="str">
            <v>[审核明细表]05 国田矿业</v>
          </cell>
        </row>
        <row r="237">
          <cell r="E237" t="str">
            <v>付款</v>
          </cell>
          <cell r="F237">
            <v>28699.98</v>
          </cell>
        </row>
        <row r="238">
          <cell r="A238" t="str">
            <v>[审核明细表]05 国田矿业</v>
          </cell>
        </row>
        <row r="238">
          <cell r="E238" t="str">
            <v>付款</v>
          </cell>
          <cell r="F238">
            <v>30800.02</v>
          </cell>
        </row>
        <row r="239">
          <cell r="A239" t="str">
            <v>[审核明细表]05 国田矿业</v>
          </cell>
        </row>
        <row r="239">
          <cell r="E239" t="str">
            <v>合同</v>
          </cell>
          <cell r="F239">
            <v>170000</v>
          </cell>
        </row>
        <row r="240">
          <cell r="A240" t="str">
            <v>[审核明细表]05 国田矿业</v>
          </cell>
        </row>
        <row r="240">
          <cell r="E240" t="str">
            <v>付款</v>
          </cell>
          <cell r="F240">
            <v>51000</v>
          </cell>
        </row>
        <row r="241">
          <cell r="A241" t="str">
            <v>[审核明细表]05 国田矿业</v>
          </cell>
        </row>
        <row r="241">
          <cell r="E241" t="str">
            <v>合同</v>
          </cell>
          <cell r="F241">
            <v>135600</v>
          </cell>
        </row>
        <row r="242">
          <cell r="A242" t="str">
            <v>[审核明细表]05 国田矿业</v>
          </cell>
        </row>
        <row r="242">
          <cell r="E242" t="str">
            <v>付款</v>
          </cell>
          <cell r="F242">
            <v>40000</v>
          </cell>
        </row>
        <row r="243">
          <cell r="A243" t="str">
            <v>[审核明细表]05 国田矿业</v>
          </cell>
        </row>
        <row r="243">
          <cell r="E243" t="str">
            <v>合同</v>
          </cell>
          <cell r="F243">
            <v>320000</v>
          </cell>
        </row>
        <row r="244">
          <cell r="A244" t="str">
            <v>[审核明细表]05 国田矿业</v>
          </cell>
        </row>
        <row r="244">
          <cell r="E244" t="str">
            <v>付款</v>
          </cell>
          <cell r="F244">
            <v>96000</v>
          </cell>
        </row>
        <row r="245">
          <cell r="A245" t="str">
            <v>[审核明细表]05 国田矿业</v>
          </cell>
        </row>
        <row r="245">
          <cell r="E245" t="str">
            <v>合同</v>
          </cell>
          <cell r="F245">
            <v>200000</v>
          </cell>
        </row>
        <row r="246">
          <cell r="A246" t="str">
            <v>[审核明细表]05 国田矿业</v>
          </cell>
        </row>
        <row r="246">
          <cell r="E246" t="str">
            <v>付款</v>
          </cell>
          <cell r="F246">
            <v>60000</v>
          </cell>
        </row>
        <row r="247">
          <cell r="A247" t="str">
            <v>[审核明细表]05 国田矿业</v>
          </cell>
        </row>
        <row r="247">
          <cell r="E247" t="str">
            <v>发票</v>
          </cell>
          <cell r="F247">
            <v>200000</v>
          </cell>
        </row>
        <row r="248">
          <cell r="A248" t="str">
            <v>[审核明细表]05 国田矿业</v>
          </cell>
        </row>
        <row r="248">
          <cell r="E248" t="str">
            <v>合同</v>
          </cell>
          <cell r="F248">
            <v>45000</v>
          </cell>
        </row>
        <row r="249">
          <cell r="A249" t="str">
            <v>[审核明细表]05 国田矿业</v>
          </cell>
        </row>
        <row r="249">
          <cell r="E249" t="str">
            <v>合同</v>
          </cell>
          <cell r="F249">
            <v>250000</v>
          </cell>
        </row>
        <row r="250">
          <cell r="A250" t="str">
            <v>[审核明细表]05 国田矿业</v>
          </cell>
        </row>
        <row r="250">
          <cell r="E250" t="str">
            <v>付款</v>
          </cell>
          <cell r="F250">
            <v>75000</v>
          </cell>
        </row>
        <row r="251">
          <cell r="A251" t="str">
            <v>[审核明细表]05 国田矿业</v>
          </cell>
        </row>
        <row r="251">
          <cell r="E251" t="str">
            <v>发票</v>
          </cell>
          <cell r="F251">
            <v>250000</v>
          </cell>
        </row>
        <row r="252">
          <cell r="A252" t="str">
            <v>[审核明细表]05 国田矿业</v>
          </cell>
        </row>
        <row r="252">
          <cell r="E252" t="str">
            <v>合同</v>
          </cell>
          <cell r="F252">
            <v>132000</v>
          </cell>
        </row>
        <row r="253">
          <cell r="A253" t="str">
            <v>[审核明细表]05 国田矿业</v>
          </cell>
        </row>
        <row r="253">
          <cell r="E253" t="str">
            <v>付款</v>
          </cell>
          <cell r="F253">
            <v>40000</v>
          </cell>
        </row>
        <row r="254">
          <cell r="A254" t="str">
            <v>[审核明细表]05 国田矿业</v>
          </cell>
        </row>
        <row r="254">
          <cell r="E254" t="str">
            <v>合同</v>
          </cell>
          <cell r="F254">
            <v>430000</v>
          </cell>
        </row>
        <row r="255">
          <cell r="A255" t="str">
            <v>[审核明细表]05 国田矿业</v>
          </cell>
        </row>
        <row r="255">
          <cell r="E255" t="str">
            <v>付款</v>
          </cell>
          <cell r="F255">
            <v>129000</v>
          </cell>
        </row>
        <row r="256">
          <cell r="A256" t="str">
            <v>[审核明细表]05 国田矿业</v>
          </cell>
        </row>
        <row r="256">
          <cell r="E256" t="str">
            <v>发票</v>
          </cell>
          <cell r="F256">
            <v>430000</v>
          </cell>
        </row>
        <row r="257">
          <cell r="A257" t="str">
            <v>[审核明细表]05 国田矿业</v>
          </cell>
        </row>
        <row r="257">
          <cell r="E257" t="str">
            <v>合同</v>
          </cell>
          <cell r="F257">
            <v>728800</v>
          </cell>
        </row>
        <row r="258">
          <cell r="A258" t="str">
            <v>[审核明细表]05 国田矿业</v>
          </cell>
        </row>
        <row r="258">
          <cell r="E258" t="str">
            <v>付款</v>
          </cell>
          <cell r="F258">
            <v>8418.04</v>
          </cell>
        </row>
        <row r="259">
          <cell r="A259" t="str">
            <v>[审核明细表]05 国田矿业</v>
          </cell>
        </row>
        <row r="259">
          <cell r="E259" t="str">
            <v>付款</v>
          </cell>
          <cell r="F259">
            <v>7400.97</v>
          </cell>
        </row>
        <row r="260">
          <cell r="A260" t="str">
            <v>[审核明细表]05 国田矿业</v>
          </cell>
        </row>
        <row r="260">
          <cell r="E260" t="str">
            <v>付款</v>
          </cell>
          <cell r="F260">
            <v>200000</v>
          </cell>
        </row>
        <row r="261">
          <cell r="A261" t="str">
            <v>[审核明细表]05 国田矿业</v>
          </cell>
        </row>
        <row r="261">
          <cell r="E261" t="str">
            <v>付款</v>
          </cell>
          <cell r="F261">
            <v>2820.99</v>
          </cell>
        </row>
        <row r="262">
          <cell r="A262" t="str">
            <v>[审核明细表]05 国田矿业</v>
          </cell>
        </row>
        <row r="262">
          <cell r="E262" t="str">
            <v>发票</v>
          </cell>
          <cell r="F262">
            <v>214000</v>
          </cell>
        </row>
        <row r="263">
          <cell r="A263" t="str">
            <v>[审核明细表]05 国田矿业</v>
          </cell>
        </row>
        <row r="263">
          <cell r="E263" t="str">
            <v>合同</v>
          </cell>
          <cell r="F263">
            <v>85700</v>
          </cell>
        </row>
        <row r="264">
          <cell r="A264" t="str">
            <v>[审核明细表]05 国田矿业</v>
          </cell>
        </row>
        <row r="264">
          <cell r="E264" t="str">
            <v>合同</v>
          </cell>
          <cell r="F264">
            <v>170000</v>
          </cell>
        </row>
        <row r="265">
          <cell r="A265" t="str">
            <v>[审核明细表]05 国田矿业</v>
          </cell>
        </row>
        <row r="265">
          <cell r="E265" t="str">
            <v>合同</v>
          </cell>
          <cell r="F265">
            <v>37000</v>
          </cell>
        </row>
        <row r="266">
          <cell r="A266" t="str">
            <v>[审核明细表]05 国田矿业</v>
          </cell>
        </row>
        <row r="266">
          <cell r="E266" t="str">
            <v>付款</v>
          </cell>
          <cell r="F266">
            <v>11000</v>
          </cell>
        </row>
        <row r="267">
          <cell r="A267" t="str">
            <v>[审核明细表]05 国田矿业</v>
          </cell>
        </row>
        <row r="267">
          <cell r="E267" t="str">
            <v>付款</v>
          </cell>
          <cell r="F267">
            <v>33600</v>
          </cell>
        </row>
        <row r="268">
          <cell r="A268" t="str">
            <v>[审核明细表]05 国田矿业</v>
          </cell>
        </row>
        <row r="268">
          <cell r="E268" t="str">
            <v>付款</v>
          </cell>
          <cell r="F268">
            <v>40000</v>
          </cell>
        </row>
        <row r="269">
          <cell r="A269" t="str">
            <v>[审核明细表]05 国田矿业</v>
          </cell>
        </row>
        <row r="269">
          <cell r="E269" t="str">
            <v>付款</v>
          </cell>
          <cell r="F269">
            <v>11000</v>
          </cell>
        </row>
        <row r="270">
          <cell r="A270" t="str">
            <v>[审核明细表]05 国田矿业</v>
          </cell>
        </row>
        <row r="270">
          <cell r="E270" t="str">
            <v>合同</v>
          </cell>
          <cell r="F270">
            <v>269120</v>
          </cell>
        </row>
        <row r="271">
          <cell r="A271" t="str">
            <v>[审核明细表]05 国田矿业</v>
          </cell>
        </row>
        <row r="271">
          <cell r="E271" t="str">
            <v>合同</v>
          </cell>
          <cell r="F271">
            <v>3860000</v>
          </cell>
        </row>
        <row r="272">
          <cell r="A272" t="str">
            <v>[审核明细表]05 国田矿业</v>
          </cell>
        </row>
        <row r="272">
          <cell r="E272" t="str">
            <v>付款</v>
          </cell>
          <cell r="F272">
            <v>1158000</v>
          </cell>
        </row>
        <row r="273">
          <cell r="A273" t="str">
            <v>[审核明细表]05 国田矿业</v>
          </cell>
        </row>
        <row r="273">
          <cell r="E273" t="str">
            <v>发票</v>
          </cell>
          <cell r="F273">
            <v>1158000</v>
          </cell>
        </row>
        <row r="274">
          <cell r="A274" t="str">
            <v>[审核明细表]05 国田矿业</v>
          </cell>
        </row>
        <row r="274">
          <cell r="E274" t="str">
            <v>合同</v>
          </cell>
          <cell r="F274">
            <v>21858.41</v>
          </cell>
        </row>
        <row r="275">
          <cell r="A275" t="str">
            <v>[审核明细表]05 国田矿业</v>
          </cell>
        </row>
        <row r="275">
          <cell r="E275" t="str">
            <v>付款</v>
          </cell>
          <cell r="F275">
            <v>57000</v>
          </cell>
        </row>
        <row r="276">
          <cell r="A276" t="str">
            <v>[审核明细表]05 国田矿业</v>
          </cell>
        </row>
        <row r="276">
          <cell r="E276" t="str">
            <v>合同</v>
          </cell>
          <cell r="F276">
            <v>168000</v>
          </cell>
        </row>
        <row r="277">
          <cell r="A277" t="str">
            <v>[审核明细表]05 国田矿业</v>
          </cell>
        </row>
        <row r="277">
          <cell r="E277" t="str">
            <v>付款</v>
          </cell>
          <cell r="F277">
            <v>50000</v>
          </cell>
        </row>
        <row r="278">
          <cell r="A278" t="str">
            <v>[审核明细表]05 国田矿业</v>
          </cell>
        </row>
        <row r="278">
          <cell r="E278" t="str">
            <v>合同</v>
          </cell>
          <cell r="F278">
            <v>180000</v>
          </cell>
        </row>
        <row r="279">
          <cell r="A279" t="str">
            <v>[审核明细表]05 国田矿业</v>
          </cell>
        </row>
        <row r="279">
          <cell r="E279" t="str">
            <v>合同</v>
          </cell>
          <cell r="F279">
            <v>97000</v>
          </cell>
        </row>
        <row r="280">
          <cell r="A280" t="str">
            <v>[审核明细表]05 国田矿业</v>
          </cell>
        </row>
        <row r="280">
          <cell r="E280" t="str">
            <v>合同</v>
          </cell>
          <cell r="F280">
            <v>3800</v>
          </cell>
        </row>
        <row r="281">
          <cell r="A281" t="str">
            <v>[审核明细表]05 国田矿业</v>
          </cell>
        </row>
        <row r="281">
          <cell r="E281" t="str">
            <v>付款</v>
          </cell>
          <cell r="F281">
            <v>120.08</v>
          </cell>
        </row>
        <row r="282">
          <cell r="A282" t="str">
            <v>[审核明细表]05 国田矿业</v>
          </cell>
        </row>
        <row r="282">
          <cell r="E282" t="str">
            <v>付款</v>
          </cell>
          <cell r="F282">
            <v>3679.92</v>
          </cell>
        </row>
        <row r="283">
          <cell r="A283" t="str">
            <v>[审核明细表]05 国田矿业</v>
          </cell>
        </row>
        <row r="283">
          <cell r="E283" t="str">
            <v>发票</v>
          </cell>
          <cell r="F283">
            <v>3800</v>
          </cell>
        </row>
        <row r="284">
          <cell r="A284" t="str">
            <v>[审核明细表]05 国田矿业</v>
          </cell>
        </row>
        <row r="284">
          <cell r="E284" t="str">
            <v>合同</v>
          </cell>
          <cell r="F284">
            <v>27505</v>
          </cell>
        </row>
        <row r="285">
          <cell r="A285" t="str">
            <v>[审核明细表]05 国田矿业</v>
          </cell>
        </row>
        <row r="285">
          <cell r="E285" t="str">
            <v>合同</v>
          </cell>
          <cell r="F285">
            <v>450000</v>
          </cell>
        </row>
        <row r="286">
          <cell r="A286" t="str">
            <v>[审核明细表]05 国田矿业</v>
          </cell>
        </row>
        <row r="286">
          <cell r="E286" t="str">
            <v>合同</v>
          </cell>
          <cell r="F286">
            <v>25900</v>
          </cell>
        </row>
        <row r="287">
          <cell r="A287" t="str">
            <v>[审核明细表]05 国田矿业</v>
          </cell>
        </row>
        <row r="287">
          <cell r="E287" t="str">
            <v>合同</v>
          </cell>
          <cell r="F287">
            <v>41600</v>
          </cell>
        </row>
        <row r="288">
          <cell r="A288" t="str">
            <v>[审核明细表]06 辰昊</v>
          </cell>
        </row>
        <row r="288">
          <cell r="E288" t="str">
            <v>合同</v>
          </cell>
          <cell r="F288">
            <v>2998800</v>
          </cell>
        </row>
        <row r="289">
          <cell r="A289" t="str">
            <v>[审核明细表]06 辰昊</v>
          </cell>
        </row>
        <row r="289">
          <cell r="E289" t="str">
            <v>发票</v>
          </cell>
          <cell r="F289">
            <v>1200000</v>
          </cell>
        </row>
        <row r="290">
          <cell r="A290" t="str">
            <v>[审核明细表]06 辰昊</v>
          </cell>
        </row>
        <row r="290">
          <cell r="E290" t="str">
            <v>发票</v>
          </cell>
          <cell r="F290">
            <v>449820</v>
          </cell>
        </row>
        <row r="291">
          <cell r="A291" t="str">
            <v>[审核明细表]06 辰昊</v>
          </cell>
        </row>
        <row r="291">
          <cell r="E291" t="str">
            <v>付款</v>
          </cell>
          <cell r="F291">
            <v>1200000</v>
          </cell>
        </row>
        <row r="292">
          <cell r="A292" t="str">
            <v>[审核明细表]06 辰昊</v>
          </cell>
        </row>
        <row r="293">
          <cell r="A293" t="str">
            <v>[审核明细表]06 辰昊</v>
          </cell>
        </row>
        <row r="293">
          <cell r="E293" t="str">
            <v>合同</v>
          </cell>
          <cell r="F293">
            <v>8500000</v>
          </cell>
        </row>
        <row r="294">
          <cell r="A294" t="str">
            <v>[审核明细表]06 辰昊</v>
          </cell>
        </row>
        <row r="294">
          <cell r="E294" t="str">
            <v>合同</v>
          </cell>
          <cell r="F294">
            <v>742484</v>
          </cell>
        </row>
        <row r="295">
          <cell r="A295" t="str">
            <v>[审核明细表]06 辰昊</v>
          </cell>
        </row>
        <row r="295">
          <cell r="E295" t="str">
            <v>付款</v>
          </cell>
          <cell r="F295">
            <v>665000</v>
          </cell>
        </row>
        <row r="296">
          <cell r="A296" t="str">
            <v>[审核明细表]06 辰昊</v>
          </cell>
        </row>
        <row r="296">
          <cell r="E296" t="str">
            <v>付款</v>
          </cell>
          <cell r="F296">
            <v>500000</v>
          </cell>
        </row>
        <row r="297">
          <cell r="A297" t="str">
            <v>[审核明细表]06 辰昊</v>
          </cell>
        </row>
        <row r="297">
          <cell r="E297" t="str">
            <v>付款</v>
          </cell>
          <cell r="F297">
            <v>204390</v>
          </cell>
        </row>
        <row r="298">
          <cell r="A298" t="str">
            <v>[审核明细表]06 辰昊</v>
          </cell>
        </row>
        <row r="298">
          <cell r="E298" t="str">
            <v>付款</v>
          </cell>
          <cell r="F298">
            <v>2175.2</v>
          </cell>
        </row>
        <row r="299">
          <cell r="A299" t="str">
            <v>[审核明细表]06 辰昊</v>
          </cell>
        </row>
        <row r="299">
          <cell r="E299" t="str">
            <v>付款</v>
          </cell>
          <cell r="F299">
            <v>100000</v>
          </cell>
        </row>
        <row r="300">
          <cell r="A300" t="str">
            <v>[审核明细表]06 辰昊</v>
          </cell>
        </row>
        <row r="300">
          <cell r="E300" t="str">
            <v>付款</v>
          </cell>
          <cell r="F300">
            <v>39446.3</v>
          </cell>
        </row>
        <row r="301">
          <cell r="A301" t="str">
            <v>[审核明细表]06 辰昊</v>
          </cell>
        </row>
        <row r="301">
          <cell r="E301" t="str">
            <v>付款</v>
          </cell>
          <cell r="F301">
            <v>20000</v>
          </cell>
        </row>
        <row r="302">
          <cell r="A302" t="str">
            <v>[审核明细表]06 辰昊</v>
          </cell>
        </row>
        <row r="302">
          <cell r="E302" t="str">
            <v>付款</v>
          </cell>
          <cell r="F302">
            <v>39970.5</v>
          </cell>
        </row>
        <row r="303">
          <cell r="A303" t="str">
            <v>[审核明细表]06 辰昊</v>
          </cell>
        </row>
        <row r="303">
          <cell r="E303" t="str">
            <v>付款</v>
          </cell>
          <cell r="F303">
            <v>80000</v>
          </cell>
        </row>
        <row r="304">
          <cell r="A304" t="str">
            <v>[审核明细表]06 辰昊</v>
          </cell>
        </row>
        <row r="304">
          <cell r="E304" t="str">
            <v>付款</v>
          </cell>
          <cell r="F304">
            <v>100000</v>
          </cell>
        </row>
        <row r="305">
          <cell r="A305" t="str">
            <v>[审核明细表]06 辰昊</v>
          </cell>
        </row>
        <row r="305">
          <cell r="E305" t="str">
            <v>付款</v>
          </cell>
          <cell r="F305">
            <v>300000</v>
          </cell>
        </row>
        <row r="306">
          <cell r="A306" t="str">
            <v>[审核明细表]06 辰昊</v>
          </cell>
        </row>
        <row r="306">
          <cell r="E306" t="str">
            <v>付款</v>
          </cell>
          <cell r="F306">
            <v>500000</v>
          </cell>
        </row>
        <row r="307">
          <cell r="A307" t="str">
            <v>[审核明细表]06 辰昊</v>
          </cell>
        </row>
        <row r="307">
          <cell r="E307" t="str">
            <v>付款</v>
          </cell>
          <cell r="F307">
            <v>300000</v>
          </cell>
        </row>
        <row r="308">
          <cell r="A308" t="str">
            <v>[审核明细表]06 辰昊</v>
          </cell>
        </row>
        <row r="308">
          <cell r="E308" t="str">
            <v>付款</v>
          </cell>
          <cell r="F308">
            <v>128408</v>
          </cell>
        </row>
        <row r="309">
          <cell r="A309" t="str">
            <v>[审核明细表]06 辰昊</v>
          </cell>
        </row>
        <row r="309">
          <cell r="E309" t="str">
            <v>付款</v>
          </cell>
          <cell r="F309">
            <v>360000</v>
          </cell>
        </row>
        <row r="310">
          <cell r="A310" t="str">
            <v>[审核明细表]06 辰昊</v>
          </cell>
        </row>
        <row r="310">
          <cell r="E310" t="str">
            <v>付款</v>
          </cell>
          <cell r="F310">
            <v>350000</v>
          </cell>
        </row>
        <row r="311">
          <cell r="A311" t="str">
            <v>[审核明细表]06 辰昊</v>
          </cell>
        </row>
        <row r="311">
          <cell r="E311" t="str">
            <v>付款</v>
          </cell>
          <cell r="F311">
            <v>72400</v>
          </cell>
        </row>
        <row r="312">
          <cell r="A312" t="str">
            <v>[审核明细表]06 辰昊</v>
          </cell>
        </row>
        <row r="312">
          <cell r="E312" t="str">
            <v>付款</v>
          </cell>
          <cell r="F312">
            <v>643689.52</v>
          </cell>
        </row>
        <row r="313">
          <cell r="A313" t="str">
            <v>[审核明细表]06 辰昊</v>
          </cell>
        </row>
        <row r="313">
          <cell r="E313" t="str">
            <v>付款</v>
          </cell>
          <cell r="F313">
            <v>350000</v>
          </cell>
        </row>
        <row r="314">
          <cell r="A314" t="str">
            <v>[审核明细表]06 辰昊</v>
          </cell>
        </row>
        <row r="314">
          <cell r="E314" t="str">
            <v>付款</v>
          </cell>
          <cell r="F314">
            <v>100000</v>
          </cell>
        </row>
        <row r="315">
          <cell r="A315" t="str">
            <v>[审核明细表]06 辰昊</v>
          </cell>
        </row>
        <row r="315">
          <cell r="E315" t="str">
            <v>付款</v>
          </cell>
          <cell r="F315">
            <v>173910.48</v>
          </cell>
        </row>
        <row r="316">
          <cell r="A316" t="str">
            <v>[审核明细表]06 辰昊</v>
          </cell>
        </row>
        <row r="316">
          <cell r="E316" t="str">
            <v>付款</v>
          </cell>
          <cell r="F316">
            <v>110000</v>
          </cell>
        </row>
        <row r="317">
          <cell r="A317" t="str">
            <v>[审核明细表]06 辰昊</v>
          </cell>
        </row>
        <row r="317">
          <cell r="E317" t="str">
            <v>付款</v>
          </cell>
          <cell r="F317">
            <v>130610</v>
          </cell>
        </row>
        <row r="318">
          <cell r="A318" t="str">
            <v>[审核明细表]06 辰昊</v>
          </cell>
        </row>
        <row r="318">
          <cell r="E318" t="str">
            <v>付款</v>
          </cell>
          <cell r="F318">
            <v>100000</v>
          </cell>
        </row>
        <row r="319">
          <cell r="A319" t="str">
            <v>[审核明细表]06 辰昊</v>
          </cell>
        </row>
        <row r="319">
          <cell r="E319" t="str">
            <v>合同</v>
          </cell>
          <cell r="F319">
            <v>17500000</v>
          </cell>
        </row>
        <row r="320">
          <cell r="A320" t="str">
            <v>[审核明细表]06 辰昊</v>
          </cell>
        </row>
        <row r="320">
          <cell r="E320" t="str">
            <v>付款</v>
          </cell>
          <cell r="F320">
            <v>5500000</v>
          </cell>
        </row>
        <row r="321">
          <cell r="A321" t="str">
            <v>[审核明细表]06 辰昊</v>
          </cell>
        </row>
        <row r="321">
          <cell r="E321" t="str">
            <v>付款</v>
          </cell>
          <cell r="F321">
            <v>5000000</v>
          </cell>
        </row>
        <row r="322">
          <cell r="A322" t="str">
            <v>[审核明细表]06 辰昊</v>
          </cell>
        </row>
        <row r="322">
          <cell r="E322" t="str">
            <v>付款</v>
          </cell>
          <cell r="F322">
            <v>5500000</v>
          </cell>
        </row>
        <row r="323">
          <cell r="A323" t="str">
            <v>[审核明细表]06 辰昊</v>
          </cell>
        </row>
        <row r="323">
          <cell r="E323" t="str">
            <v>付款</v>
          </cell>
          <cell r="F323">
            <v>64480</v>
          </cell>
        </row>
        <row r="324">
          <cell r="A324" t="str">
            <v>[审核明细表]06 辰昊</v>
          </cell>
        </row>
        <row r="324">
          <cell r="E324" t="str">
            <v>付款</v>
          </cell>
          <cell r="F324">
            <v>561736.29</v>
          </cell>
        </row>
        <row r="325">
          <cell r="A325" t="str">
            <v>[审核明细表]06 辰昊</v>
          </cell>
        </row>
        <row r="325">
          <cell r="E325" t="str">
            <v>付款</v>
          </cell>
          <cell r="F325">
            <v>88263.71</v>
          </cell>
        </row>
        <row r="326">
          <cell r="A326" t="str">
            <v>[审核明细表]06 辰昊</v>
          </cell>
        </row>
        <row r="326">
          <cell r="E326" t="str">
            <v>付款</v>
          </cell>
          <cell r="F326">
            <v>35520</v>
          </cell>
        </row>
        <row r="327">
          <cell r="A327" t="str">
            <v>[审核明细表]06 辰昊</v>
          </cell>
        </row>
        <row r="327">
          <cell r="E327" t="str">
            <v>付款</v>
          </cell>
          <cell r="F327">
            <v>1000000</v>
          </cell>
        </row>
        <row r="328">
          <cell r="A328" t="str">
            <v>[审核明细表]06 辰昊</v>
          </cell>
        </row>
        <row r="328">
          <cell r="E328" t="str">
            <v>付款</v>
          </cell>
          <cell r="F328">
            <v>1400000</v>
          </cell>
        </row>
        <row r="329">
          <cell r="A329" t="str">
            <v>[审核明细表]06 辰昊</v>
          </cell>
        </row>
        <row r="329">
          <cell r="E329" t="str">
            <v>付款</v>
          </cell>
          <cell r="F329">
            <v>200000</v>
          </cell>
        </row>
        <row r="330">
          <cell r="A330" t="str">
            <v>[审核明细表]06 辰昊</v>
          </cell>
        </row>
        <row r="330">
          <cell r="E330" t="str">
            <v>付款</v>
          </cell>
          <cell r="F330">
            <v>1300000</v>
          </cell>
        </row>
        <row r="331">
          <cell r="A331" t="str">
            <v>[审核明细表]06 辰昊</v>
          </cell>
        </row>
        <row r="331">
          <cell r="E331" t="str">
            <v>付款</v>
          </cell>
          <cell r="F331">
            <v>350000</v>
          </cell>
        </row>
        <row r="332">
          <cell r="A332" t="str">
            <v>[审核明细表]06 辰昊</v>
          </cell>
        </row>
        <row r="332">
          <cell r="E332" t="str">
            <v>发票</v>
          </cell>
          <cell r="F332">
            <v>25700</v>
          </cell>
        </row>
        <row r="333">
          <cell r="A333" t="str">
            <v>[审核明细表]06 辰昊</v>
          </cell>
        </row>
        <row r="333">
          <cell r="E333" t="str">
            <v>付款</v>
          </cell>
          <cell r="F333">
            <v>25700</v>
          </cell>
        </row>
        <row r="334">
          <cell r="A334" t="str">
            <v>[审核明细表]06 辰昊</v>
          </cell>
        </row>
        <row r="334">
          <cell r="E334" t="str">
            <v>发票</v>
          </cell>
          <cell r="F334">
            <v>25000</v>
          </cell>
        </row>
        <row r="335">
          <cell r="A335" t="str">
            <v>[审核明细表]06 辰昊</v>
          </cell>
        </row>
        <row r="335">
          <cell r="E335" t="str">
            <v>付款</v>
          </cell>
          <cell r="F335">
            <v>2944</v>
          </cell>
        </row>
        <row r="336">
          <cell r="A336" t="str">
            <v>[审核明细表]06 辰昊</v>
          </cell>
        </row>
        <row r="336">
          <cell r="E336" t="str">
            <v>付款</v>
          </cell>
          <cell r="F336">
            <v>2041.3</v>
          </cell>
        </row>
        <row r="337">
          <cell r="A337" t="str">
            <v>[审核明细表]06 辰昊</v>
          </cell>
        </row>
        <row r="337">
          <cell r="E337" t="str">
            <v>付款</v>
          </cell>
          <cell r="F337">
            <v>20000</v>
          </cell>
        </row>
        <row r="338">
          <cell r="A338" t="str">
            <v>[审核明细表]06 辰昊</v>
          </cell>
        </row>
        <row r="338">
          <cell r="E338" t="str">
            <v>合同</v>
          </cell>
          <cell r="F338">
            <v>5650000</v>
          </cell>
        </row>
        <row r="339">
          <cell r="A339" t="str">
            <v>[审核明细表]06 辰昊</v>
          </cell>
        </row>
        <row r="339">
          <cell r="E339" t="str">
            <v>发票</v>
          </cell>
          <cell r="F339">
            <v>1467000</v>
          </cell>
        </row>
        <row r="340">
          <cell r="A340" t="str">
            <v>[审核明细表]06 辰昊</v>
          </cell>
        </row>
        <row r="340">
          <cell r="E340" t="str">
            <v>发票</v>
          </cell>
          <cell r="F340">
            <v>3053000</v>
          </cell>
        </row>
        <row r="341">
          <cell r="A341" t="str">
            <v>[审核明细表]06 辰昊</v>
          </cell>
        </row>
        <row r="341">
          <cell r="E341" t="str">
            <v>付款</v>
          </cell>
          <cell r="F341">
            <v>327063.25</v>
          </cell>
        </row>
        <row r="342">
          <cell r="A342" t="str">
            <v>[审核明细表]06 辰昊</v>
          </cell>
        </row>
        <row r="342">
          <cell r="E342" t="str">
            <v>付款</v>
          </cell>
          <cell r="F342">
            <v>52936.75</v>
          </cell>
        </row>
        <row r="343">
          <cell r="A343" t="str">
            <v>[审核明细表]06 辰昊</v>
          </cell>
        </row>
        <row r="343">
          <cell r="E343" t="str">
            <v>付款</v>
          </cell>
          <cell r="F343">
            <v>200000</v>
          </cell>
        </row>
        <row r="344">
          <cell r="A344" t="str">
            <v>[审核明细表]06 辰昊</v>
          </cell>
        </row>
        <row r="344">
          <cell r="E344" t="str">
            <v>付款</v>
          </cell>
          <cell r="F344">
            <v>200000</v>
          </cell>
        </row>
        <row r="345">
          <cell r="A345" t="str">
            <v>[审核明细表]06 辰昊</v>
          </cell>
        </row>
        <row r="345">
          <cell r="E345" t="str">
            <v>付款</v>
          </cell>
          <cell r="F345">
            <v>95000</v>
          </cell>
        </row>
        <row r="346">
          <cell r="A346" t="str">
            <v>[审核明细表]06 辰昊</v>
          </cell>
        </row>
        <row r="346">
          <cell r="E346" t="str">
            <v>付款</v>
          </cell>
          <cell r="F346">
            <v>1000000</v>
          </cell>
        </row>
        <row r="347">
          <cell r="A347" t="str">
            <v>[审核明细表]06 辰昊</v>
          </cell>
        </row>
        <row r="347">
          <cell r="E347" t="str">
            <v>付款</v>
          </cell>
          <cell r="F347">
            <v>200000</v>
          </cell>
        </row>
        <row r="348">
          <cell r="A348" t="str">
            <v>[审核明细表]06 辰昊</v>
          </cell>
        </row>
        <row r="348">
          <cell r="E348" t="str">
            <v>付款</v>
          </cell>
          <cell r="F348">
            <v>81260</v>
          </cell>
        </row>
        <row r="349">
          <cell r="A349" t="str">
            <v>[审核明细表]06 辰昊</v>
          </cell>
        </row>
        <row r="349">
          <cell r="E349" t="str">
            <v>付款</v>
          </cell>
          <cell r="F349">
            <v>8006</v>
          </cell>
        </row>
        <row r="350">
          <cell r="A350" t="str">
            <v>[审核明细表]06 辰昊</v>
          </cell>
        </row>
        <row r="350">
          <cell r="E350" t="str">
            <v>付款</v>
          </cell>
          <cell r="F350">
            <v>10000</v>
          </cell>
        </row>
        <row r="351">
          <cell r="A351" t="str">
            <v>[审核明细表]06 辰昊</v>
          </cell>
        </row>
        <row r="351">
          <cell r="E351" t="str">
            <v>付款</v>
          </cell>
          <cell r="F351">
            <v>20000</v>
          </cell>
        </row>
        <row r="352">
          <cell r="A352" t="str">
            <v>[审核明细表]06 辰昊</v>
          </cell>
        </row>
        <row r="352">
          <cell r="E352" t="str">
            <v>付款</v>
          </cell>
          <cell r="F352">
            <v>630734</v>
          </cell>
        </row>
        <row r="353">
          <cell r="A353" t="str">
            <v>[审核明细表]06 辰昊</v>
          </cell>
        </row>
        <row r="353">
          <cell r="E353" t="str">
            <v>合同</v>
          </cell>
          <cell r="F353">
            <v>1800000</v>
          </cell>
        </row>
        <row r="354">
          <cell r="A354" t="str">
            <v>[审核明细表]06 辰昊</v>
          </cell>
        </row>
        <row r="354">
          <cell r="E354" t="str">
            <v>发票</v>
          </cell>
          <cell r="F354">
            <v>1800000</v>
          </cell>
        </row>
        <row r="355">
          <cell r="A355" t="str">
            <v>[审核明细表]06 辰昊</v>
          </cell>
        </row>
        <row r="355">
          <cell r="E355" t="str">
            <v>付款</v>
          </cell>
          <cell r="F355">
            <v>46783.85</v>
          </cell>
        </row>
        <row r="356">
          <cell r="A356" t="str">
            <v>[审核明细表]06 辰昊</v>
          </cell>
        </row>
        <row r="356">
          <cell r="E356" t="str">
            <v>付款</v>
          </cell>
          <cell r="F356">
            <v>40692.25</v>
          </cell>
        </row>
        <row r="357">
          <cell r="A357" t="str">
            <v>[审核明细表]06 辰昊</v>
          </cell>
        </row>
        <row r="357">
          <cell r="E357" t="str">
            <v>付款</v>
          </cell>
          <cell r="F357">
            <v>49760</v>
          </cell>
        </row>
        <row r="358">
          <cell r="A358" t="str">
            <v>[审核明细表]06 辰昊</v>
          </cell>
        </row>
        <row r="358">
          <cell r="E358" t="str">
            <v>付款</v>
          </cell>
          <cell r="F358">
            <v>137500</v>
          </cell>
        </row>
        <row r="359">
          <cell r="A359" t="str">
            <v>[审核明细表]06 辰昊</v>
          </cell>
        </row>
        <row r="359">
          <cell r="E359" t="str">
            <v>付款</v>
          </cell>
          <cell r="F359">
            <v>100000</v>
          </cell>
        </row>
        <row r="360">
          <cell r="A360" t="str">
            <v>[审核明细表]06 辰昊</v>
          </cell>
        </row>
        <row r="360">
          <cell r="E360" t="str">
            <v>付款</v>
          </cell>
          <cell r="F360">
            <v>142250</v>
          </cell>
        </row>
        <row r="361">
          <cell r="A361" t="str">
            <v>[审核明细表]06 辰昊</v>
          </cell>
        </row>
        <row r="361">
          <cell r="E361" t="str">
            <v>付款</v>
          </cell>
          <cell r="F361">
            <v>61793.6</v>
          </cell>
        </row>
        <row r="362">
          <cell r="A362" t="str">
            <v>[审核明细表]06 辰昊</v>
          </cell>
        </row>
        <row r="362">
          <cell r="E362" t="str">
            <v>付款</v>
          </cell>
          <cell r="F362">
            <v>50000</v>
          </cell>
        </row>
        <row r="363">
          <cell r="A363" t="str">
            <v>[审核明细表]06 辰昊</v>
          </cell>
        </row>
        <row r="363">
          <cell r="E363" t="str">
            <v>付款</v>
          </cell>
          <cell r="F363">
            <v>12910</v>
          </cell>
        </row>
        <row r="364">
          <cell r="A364" t="str">
            <v>[审核明细表]06 辰昊</v>
          </cell>
        </row>
        <row r="364">
          <cell r="E364" t="str">
            <v>付款</v>
          </cell>
          <cell r="F364">
            <v>21608.5</v>
          </cell>
        </row>
        <row r="365">
          <cell r="A365" t="str">
            <v>[审核明细表]06 辰昊</v>
          </cell>
        </row>
        <row r="365">
          <cell r="E365" t="str">
            <v>付款</v>
          </cell>
          <cell r="F365">
            <v>21202.08</v>
          </cell>
        </row>
        <row r="366">
          <cell r="A366" t="str">
            <v>[审核明细表]06 辰昊</v>
          </cell>
        </row>
        <row r="366">
          <cell r="E366" t="str">
            <v>付款</v>
          </cell>
          <cell r="F366">
            <v>7625</v>
          </cell>
        </row>
        <row r="367">
          <cell r="A367" t="str">
            <v>[审核明细表]06 辰昊</v>
          </cell>
        </row>
        <row r="367">
          <cell r="E367" t="str">
            <v>付款</v>
          </cell>
          <cell r="F367">
            <v>28264.78</v>
          </cell>
        </row>
        <row r="368">
          <cell r="A368" t="str">
            <v>[审核明细表]06 辰昊</v>
          </cell>
        </row>
        <row r="368">
          <cell r="E368" t="str">
            <v>付款</v>
          </cell>
          <cell r="F368">
            <v>70000</v>
          </cell>
        </row>
        <row r="369">
          <cell r="A369" t="str">
            <v>[审核明细表]06 辰昊</v>
          </cell>
        </row>
        <row r="369">
          <cell r="E369" t="str">
            <v>付款</v>
          </cell>
          <cell r="F369">
            <v>70765.77</v>
          </cell>
        </row>
        <row r="370">
          <cell r="A370" t="str">
            <v>[审核明细表]06 辰昊</v>
          </cell>
        </row>
        <row r="370">
          <cell r="E370" t="str">
            <v>付款</v>
          </cell>
          <cell r="F370">
            <v>100000</v>
          </cell>
        </row>
        <row r="371">
          <cell r="A371" t="str">
            <v>[审核明细表]06 辰昊</v>
          </cell>
        </row>
        <row r="371">
          <cell r="E371" t="str">
            <v>付款</v>
          </cell>
          <cell r="F371">
            <v>1180.27</v>
          </cell>
        </row>
        <row r="372">
          <cell r="A372" t="str">
            <v>[审核明细表]06 辰昊</v>
          </cell>
        </row>
        <row r="372">
          <cell r="E372" t="str">
            <v>付款</v>
          </cell>
          <cell r="F372">
            <v>400000</v>
          </cell>
        </row>
        <row r="373">
          <cell r="A373" t="str">
            <v>[审核明细表]06 辰昊</v>
          </cell>
        </row>
        <row r="373">
          <cell r="E373" t="str">
            <v>付款</v>
          </cell>
          <cell r="F373">
            <v>50000</v>
          </cell>
        </row>
        <row r="374">
          <cell r="A374" t="str">
            <v>[审核明细表]06 辰昊</v>
          </cell>
        </row>
        <row r="374">
          <cell r="E374" t="str">
            <v>付款</v>
          </cell>
          <cell r="F374">
            <v>104650</v>
          </cell>
        </row>
        <row r="375">
          <cell r="A375" t="str">
            <v>[审核明细表]06 辰昊</v>
          </cell>
        </row>
        <row r="375">
          <cell r="E375" t="str">
            <v>付款</v>
          </cell>
          <cell r="F375">
            <v>100000</v>
          </cell>
        </row>
        <row r="376">
          <cell r="A376" t="str">
            <v>[审核明细表]06 辰昊</v>
          </cell>
        </row>
        <row r="376">
          <cell r="E376" t="str">
            <v>付款</v>
          </cell>
          <cell r="F376">
            <v>23013.9</v>
          </cell>
        </row>
        <row r="377">
          <cell r="A377" t="str">
            <v>[审核明细表]06 辰昊</v>
          </cell>
        </row>
        <row r="377">
          <cell r="E377" t="str">
            <v>合同</v>
          </cell>
          <cell r="F377">
            <v>470000</v>
          </cell>
        </row>
        <row r="378">
          <cell r="A378" t="str">
            <v>[审核明细表]06 辰昊</v>
          </cell>
        </row>
        <row r="378">
          <cell r="E378" t="str">
            <v>发票</v>
          </cell>
          <cell r="F378">
            <v>470000</v>
          </cell>
        </row>
        <row r="379">
          <cell r="A379" t="str">
            <v>[审核明细表]06 辰昊</v>
          </cell>
        </row>
        <row r="379">
          <cell r="E379" t="str">
            <v>付款</v>
          </cell>
          <cell r="F379">
            <v>119670</v>
          </cell>
        </row>
        <row r="380">
          <cell r="A380" t="str">
            <v>[审核明细表]06 辰昊</v>
          </cell>
        </row>
        <row r="380">
          <cell r="E380" t="str">
            <v>付款</v>
          </cell>
          <cell r="F380">
            <v>30330</v>
          </cell>
        </row>
        <row r="381">
          <cell r="A381" t="str">
            <v>[审核明细表]06 辰昊</v>
          </cell>
        </row>
        <row r="381">
          <cell r="E381" t="str">
            <v>付款</v>
          </cell>
          <cell r="F381">
            <v>58544</v>
          </cell>
        </row>
        <row r="382">
          <cell r="A382" t="str">
            <v>[审核明细表]06 辰昊</v>
          </cell>
        </row>
        <row r="382">
          <cell r="E382" t="str">
            <v>付款</v>
          </cell>
          <cell r="F382">
            <v>7893.01</v>
          </cell>
        </row>
        <row r="383">
          <cell r="A383" t="str">
            <v>[审核明细表]06 辰昊</v>
          </cell>
        </row>
        <row r="383">
          <cell r="E383" t="str">
            <v>付款</v>
          </cell>
          <cell r="F383">
            <v>11456</v>
          </cell>
        </row>
        <row r="384">
          <cell r="A384" t="str">
            <v>[审核明细表]06 辰昊</v>
          </cell>
        </row>
        <row r="384">
          <cell r="E384" t="str">
            <v>付款</v>
          </cell>
          <cell r="F384">
            <v>62106.99</v>
          </cell>
        </row>
        <row r="385">
          <cell r="A385" t="str">
            <v>[审核明细表]06 辰昊</v>
          </cell>
        </row>
        <row r="385">
          <cell r="E385" t="str">
            <v>付款</v>
          </cell>
          <cell r="F385">
            <v>22371.17</v>
          </cell>
        </row>
        <row r="386">
          <cell r="A386" t="str">
            <v>[审核明细表]06 辰昊</v>
          </cell>
        </row>
        <row r="386">
          <cell r="E386" t="str">
            <v>付款</v>
          </cell>
          <cell r="F386">
            <v>9878.83</v>
          </cell>
        </row>
        <row r="387">
          <cell r="A387" t="str">
            <v>[审核明细表]06 辰昊</v>
          </cell>
        </row>
        <row r="387">
          <cell r="E387" t="str">
            <v>付款</v>
          </cell>
          <cell r="F387">
            <v>4250</v>
          </cell>
        </row>
        <row r="388">
          <cell r="A388" t="str">
            <v>[审核明细表]06 辰昊</v>
          </cell>
        </row>
        <row r="388">
          <cell r="E388" t="str">
            <v>付款</v>
          </cell>
          <cell r="F388">
            <v>20000</v>
          </cell>
        </row>
        <row r="389">
          <cell r="A389" t="str">
            <v>[审核明细表]06 辰昊</v>
          </cell>
        </row>
        <row r="389">
          <cell r="E389" t="str">
            <v>合同</v>
          </cell>
          <cell r="F389">
            <v>900000</v>
          </cell>
        </row>
        <row r="390">
          <cell r="A390" t="str">
            <v>[审核明细表]06 辰昊</v>
          </cell>
        </row>
        <row r="390">
          <cell r="E390" t="str">
            <v>合同</v>
          </cell>
          <cell r="F390">
            <v>114000</v>
          </cell>
        </row>
        <row r="391">
          <cell r="A391" t="str">
            <v>[审核明细表]06 辰昊</v>
          </cell>
        </row>
        <row r="391">
          <cell r="E391" t="str">
            <v>付款</v>
          </cell>
          <cell r="F391">
            <v>7800</v>
          </cell>
        </row>
        <row r="392">
          <cell r="A392" t="str">
            <v>[审核明细表]06 辰昊</v>
          </cell>
        </row>
        <row r="392">
          <cell r="E392" t="str">
            <v>付款</v>
          </cell>
          <cell r="F392">
            <v>200000</v>
          </cell>
        </row>
        <row r="393">
          <cell r="A393" t="str">
            <v>[审核明细表]06 辰昊</v>
          </cell>
        </row>
        <row r="393">
          <cell r="E393" t="str">
            <v>付款</v>
          </cell>
          <cell r="F393">
            <v>17200</v>
          </cell>
        </row>
        <row r="394">
          <cell r="A394" t="str">
            <v>[审核明细表]06 辰昊</v>
          </cell>
        </row>
        <row r="394">
          <cell r="E394" t="str">
            <v>付款</v>
          </cell>
          <cell r="F394">
            <v>360000</v>
          </cell>
        </row>
        <row r="395">
          <cell r="A395" t="str">
            <v>[审核明细表]06 辰昊</v>
          </cell>
        </row>
        <row r="395">
          <cell r="E395" t="str">
            <v>合同</v>
          </cell>
          <cell r="F395">
            <v>3200000</v>
          </cell>
        </row>
        <row r="396">
          <cell r="A396" t="str">
            <v>[审核明细表]06 辰昊</v>
          </cell>
        </row>
        <row r="396">
          <cell r="E396" t="str">
            <v>合同</v>
          </cell>
          <cell r="F396">
            <v>900000</v>
          </cell>
        </row>
        <row r="397">
          <cell r="A397" t="str">
            <v>[审核明细表]06 辰昊</v>
          </cell>
        </row>
        <row r="397">
          <cell r="E397" t="str">
            <v>发票</v>
          </cell>
          <cell r="F397">
            <v>800000</v>
          </cell>
        </row>
        <row r="398">
          <cell r="A398" t="str">
            <v>[审核明细表]06 辰昊</v>
          </cell>
        </row>
        <row r="398">
          <cell r="E398" t="str">
            <v>发票</v>
          </cell>
          <cell r="F398">
            <v>800000</v>
          </cell>
        </row>
        <row r="399">
          <cell r="A399" t="str">
            <v>[审核明细表]06 辰昊</v>
          </cell>
        </row>
        <row r="399">
          <cell r="E399" t="str">
            <v>发票</v>
          </cell>
          <cell r="F399">
            <v>800000</v>
          </cell>
        </row>
        <row r="400">
          <cell r="A400" t="str">
            <v>[审核明细表]06 辰昊</v>
          </cell>
        </row>
        <row r="400">
          <cell r="E400" t="str">
            <v>发票</v>
          </cell>
          <cell r="F400">
            <v>225000</v>
          </cell>
        </row>
        <row r="401">
          <cell r="A401" t="str">
            <v>[审核明细表]06 辰昊</v>
          </cell>
        </row>
        <row r="401">
          <cell r="E401" t="str">
            <v>付款</v>
          </cell>
          <cell r="F401">
            <v>225000</v>
          </cell>
        </row>
        <row r="402">
          <cell r="A402" t="str">
            <v>[审核明细表]06 辰昊</v>
          </cell>
        </row>
        <row r="402">
          <cell r="E402" t="str">
            <v>付款</v>
          </cell>
          <cell r="F402">
            <v>360000</v>
          </cell>
        </row>
        <row r="403">
          <cell r="A403" t="str">
            <v>[审核明细表]06 辰昊</v>
          </cell>
        </row>
        <row r="403">
          <cell r="E403" t="str">
            <v>付款</v>
          </cell>
          <cell r="F403">
            <v>625000</v>
          </cell>
        </row>
        <row r="404">
          <cell r="A404" t="str">
            <v>[审核明细表]06 辰昊</v>
          </cell>
        </row>
        <row r="404">
          <cell r="E404" t="str">
            <v>付款</v>
          </cell>
          <cell r="F404">
            <v>1640000</v>
          </cell>
        </row>
        <row r="405">
          <cell r="A405" t="str">
            <v>[审核明细表]06 辰昊</v>
          </cell>
        </row>
        <row r="405">
          <cell r="C405" t="str">
            <v>核减</v>
          </cell>
        </row>
        <row r="405">
          <cell r="E405" t="str">
            <v>发票</v>
          </cell>
          <cell r="F405">
            <v>27608.32</v>
          </cell>
        </row>
        <row r="406">
          <cell r="A406" t="str">
            <v>[审核明细表]07 东泓</v>
          </cell>
        </row>
        <row r="406">
          <cell r="C406" t="str">
            <v>拟核减</v>
          </cell>
        </row>
        <row r="406">
          <cell r="E406" t="str">
            <v>发票</v>
          </cell>
          <cell r="F406">
            <v>91660</v>
          </cell>
        </row>
        <row r="407">
          <cell r="A407" t="str">
            <v>[审核明细表]07 东泓</v>
          </cell>
        </row>
        <row r="407">
          <cell r="C407" t="str">
            <v>拟核减</v>
          </cell>
        </row>
        <row r="407">
          <cell r="E407" t="str">
            <v>发票</v>
          </cell>
          <cell r="F407">
            <v>273888</v>
          </cell>
        </row>
        <row r="408">
          <cell r="A408" t="str">
            <v>[审核明细表]07 东泓</v>
          </cell>
        </row>
        <row r="408">
          <cell r="C408" t="str">
            <v>拟核减</v>
          </cell>
        </row>
        <row r="408">
          <cell r="E408" t="str">
            <v>发票</v>
          </cell>
          <cell r="F408">
            <v>10246</v>
          </cell>
        </row>
        <row r="409">
          <cell r="A409" t="str">
            <v>[审核明细表]07 东泓</v>
          </cell>
        </row>
        <row r="409">
          <cell r="E409" t="str">
            <v>发票</v>
          </cell>
          <cell r="F409">
            <v>87191.35</v>
          </cell>
        </row>
        <row r="410">
          <cell r="A410" t="str">
            <v>[审核明细表]07 东泓</v>
          </cell>
        </row>
        <row r="410">
          <cell r="E410" t="str">
            <v>发票</v>
          </cell>
          <cell r="F410">
            <v>8258.4</v>
          </cell>
        </row>
        <row r="411">
          <cell r="A411" t="str">
            <v>[审核明细表]07 东泓</v>
          </cell>
        </row>
        <row r="411">
          <cell r="E411" t="str">
            <v>发票</v>
          </cell>
          <cell r="F411">
            <v>76418</v>
          </cell>
        </row>
        <row r="412">
          <cell r="A412" t="str">
            <v>[审核明细表]07 东泓</v>
          </cell>
        </row>
        <row r="412">
          <cell r="E412" t="str">
            <v>发票</v>
          </cell>
          <cell r="F412">
            <v>136400</v>
          </cell>
        </row>
        <row r="413">
          <cell r="A413" t="str">
            <v>[审核明细表]07 东泓</v>
          </cell>
        </row>
        <row r="413">
          <cell r="E413" t="str">
            <v>发票</v>
          </cell>
          <cell r="F413">
            <v>21530.98</v>
          </cell>
        </row>
        <row r="414">
          <cell r="A414" t="str">
            <v>[审核明细表]07 东泓</v>
          </cell>
        </row>
        <row r="414">
          <cell r="E414" t="str">
            <v>发票</v>
          </cell>
          <cell r="F414">
            <v>21039.34</v>
          </cell>
        </row>
        <row r="415">
          <cell r="A415" t="str">
            <v>[审核明细表]07 东泓</v>
          </cell>
        </row>
        <row r="415">
          <cell r="E415" t="str">
            <v>发票</v>
          </cell>
          <cell r="F415">
            <v>92450</v>
          </cell>
        </row>
        <row r="416">
          <cell r="A416" t="str">
            <v>[审核明细表]07 东泓</v>
          </cell>
        </row>
        <row r="416">
          <cell r="C416" t="str">
            <v>核减</v>
          </cell>
        </row>
        <row r="416">
          <cell r="E416" t="str">
            <v>发票</v>
          </cell>
          <cell r="F416">
            <v>13010</v>
          </cell>
        </row>
        <row r="417">
          <cell r="A417" t="str">
            <v>[审核明细表]07 东泓</v>
          </cell>
        </row>
        <row r="417">
          <cell r="E417" t="str">
            <v>发票</v>
          </cell>
          <cell r="F417">
            <v>10939</v>
          </cell>
        </row>
        <row r="418">
          <cell r="A418" t="str">
            <v>[审核明细表]07 东泓</v>
          </cell>
        </row>
        <row r="418">
          <cell r="E418" t="str">
            <v>发票</v>
          </cell>
          <cell r="F418">
            <v>3150</v>
          </cell>
        </row>
        <row r="419">
          <cell r="A419" t="str">
            <v>[审核明细表]07 东泓</v>
          </cell>
        </row>
        <row r="419">
          <cell r="E419" t="str">
            <v>发票</v>
          </cell>
          <cell r="F419">
            <v>485</v>
          </cell>
        </row>
        <row r="420">
          <cell r="A420" t="str">
            <v>[审核明细表]07 东泓</v>
          </cell>
        </row>
        <row r="420">
          <cell r="E420" t="str">
            <v>发票</v>
          </cell>
          <cell r="F420">
            <v>91200</v>
          </cell>
        </row>
        <row r="421">
          <cell r="A421" t="str">
            <v>[审核明细表]07 东泓</v>
          </cell>
        </row>
        <row r="421">
          <cell r="E421" t="str">
            <v>发票</v>
          </cell>
          <cell r="F421">
            <v>78120</v>
          </cell>
        </row>
        <row r="422">
          <cell r="A422" t="str">
            <v>[审核明细表]07 东泓</v>
          </cell>
        </row>
        <row r="422">
          <cell r="E422" t="str">
            <v>发票</v>
          </cell>
          <cell r="F422">
            <v>28966.4</v>
          </cell>
        </row>
        <row r="423">
          <cell r="A423" t="str">
            <v>[审核明细表]07 东泓</v>
          </cell>
        </row>
        <row r="423">
          <cell r="E423" t="str">
            <v>发票</v>
          </cell>
          <cell r="F423">
            <v>27900.92</v>
          </cell>
        </row>
        <row r="424">
          <cell r="A424" t="str">
            <v>[审核明细表]07 东泓</v>
          </cell>
        </row>
        <row r="424">
          <cell r="E424" t="str">
            <v>发票</v>
          </cell>
          <cell r="F424">
            <v>3648.12</v>
          </cell>
        </row>
        <row r="425">
          <cell r="A425" t="str">
            <v>[审核明细表]07 东泓</v>
          </cell>
        </row>
        <row r="425">
          <cell r="E425" t="str">
            <v>发票</v>
          </cell>
          <cell r="F425">
            <v>3635</v>
          </cell>
        </row>
        <row r="426">
          <cell r="A426" t="str">
            <v>[审核明细表]07 东泓</v>
          </cell>
        </row>
        <row r="426">
          <cell r="C426" t="str">
            <v>核减</v>
          </cell>
        </row>
        <row r="426">
          <cell r="E426" t="str">
            <v>发票</v>
          </cell>
          <cell r="F426">
            <v>14557</v>
          </cell>
        </row>
        <row r="427">
          <cell r="A427" t="str">
            <v>[审核明细表]07 东泓</v>
          </cell>
        </row>
        <row r="427">
          <cell r="E427" t="str">
            <v>发票</v>
          </cell>
          <cell r="F427">
            <v>3280</v>
          </cell>
        </row>
        <row r="428">
          <cell r="A428" t="str">
            <v>[审核明细表]07 东泓</v>
          </cell>
        </row>
        <row r="428">
          <cell r="E428" t="str">
            <v>发票</v>
          </cell>
          <cell r="F428">
            <v>11102</v>
          </cell>
        </row>
        <row r="429">
          <cell r="A429" t="str">
            <v>[审核明细表]07 东泓</v>
          </cell>
        </row>
        <row r="429">
          <cell r="E429" t="str">
            <v>发票</v>
          </cell>
          <cell r="F429">
            <v>52000</v>
          </cell>
        </row>
        <row r="430">
          <cell r="A430" t="str">
            <v>[审核明细表]07 东泓</v>
          </cell>
        </row>
        <row r="430">
          <cell r="E430" t="str">
            <v>发票</v>
          </cell>
          <cell r="F430">
            <v>32000</v>
          </cell>
        </row>
        <row r="431">
          <cell r="A431" t="str">
            <v>[审核明细表]07 东泓</v>
          </cell>
        </row>
        <row r="431">
          <cell r="E431" t="str">
            <v>发票</v>
          </cell>
          <cell r="F431">
            <v>30000</v>
          </cell>
        </row>
        <row r="432">
          <cell r="A432" t="str">
            <v>[审核明细表]07 东泓</v>
          </cell>
        </row>
        <row r="432">
          <cell r="C432" t="str">
            <v>核减</v>
          </cell>
        </row>
        <row r="432">
          <cell r="E432" t="str">
            <v>发票</v>
          </cell>
          <cell r="F432">
            <v>11690</v>
          </cell>
        </row>
        <row r="433">
          <cell r="A433" t="str">
            <v>[审核明细表]07 东泓</v>
          </cell>
        </row>
        <row r="433">
          <cell r="E433" t="str">
            <v>发票</v>
          </cell>
          <cell r="F433">
            <v>50341.82</v>
          </cell>
        </row>
        <row r="434">
          <cell r="A434" t="str">
            <v>[审核明细表]07 东泓</v>
          </cell>
        </row>
        <row r="434">
          <cell r="E434" t="str">
            <v>发票</v>
          </cell>
          <cell r="F434">
            <v>18700</v>
          </cell>
        </row>
        <row r="435">
          <cell r="A435" t="str">
            <v>[审核明细表]07 东泓</v>
          </cell>
        </row>
        <row r="435">
          <cell r="E435" t="str">
            <v>发票</v>
          </cell>
          <cell r="F435">
            <v>29900</v>
          </cell>
        </row>
        <row r="436">
          <cell r="A436" t="str">
            <v>[审核明细表]07 东泓</v>
          </cell>
        </row>
        <row r="436">
          <cell r="E436" t="str">
            <v>发票</v>
          </cell>
          <cell r="F436">
            <v>29300</v>
          </cell>
        </row>
        <row r="437">
          <cell r="A437" t="str">
            <v>[审核明细表]07 东泓</v>
          </cell>
        </row>
        <row r="437">
          <cell r="E437" t="str">
            <v>发票</v>
          </cell>
          <cell r="F437">
            <v>26000</v>
          </cell>
        </row>
        <row r="438">
          <cell r="A438" t="str">
            <v>[审核明细表]07 东泓</v>
          </cell>
        </row>
        <row r="438">
          <cell r="E438" t="str">
            <v>发票</v>
          </cell>
          <cell r="F438">
            <v>3150</v>
          </cell>
        </row>
        <row r="439">
          <cell r="A439" t="str">
            <v>[审核明细表]07 东泓</v>
          </cell>
        </row>
        <row r="439">
          <cell r="E439" t="str">
            <v>发票</v>
          </cell>
          <cell r="F439">
            <v>6145</v>
          </cell>
        </row>
        <row r="440">
          <cell r="A440" t="str">
            <v>[审核明细表]07 东泓</v>
          </cell>
        </row>
        <row r="440">
          <cell r="E440" t="str">
            <v>发票</v>
          </cell>
          <cell r="F440">
            <v>3150000</v>
          </cell>
        </row>
        <row r="441">
          <cell r="A441" t="str">
            <v>[审核明细表]07 东泓</v>
          </cell>
        </row>
        <row r="441">
          <cell r="E441" t="str">
            <v>发票</v>
          </cell>
          <cell r="F441">
            <v>645000</v>
          </cell>
        </row>
        <row r="442">
          <cell r="A442" t="str">
            <v>[审核明细表]07 东泓</v>
          </cell>
        </row>
        <row r="442">
          <cell r="E442" t="str">
            <v>发票</v>
          </cell>
          <cell r="F442">
            <v>61700</v>
          </cell>
        </row>
        <row r="443">
          <cell r="A443" t="str">
            <v>[审核明细表]07 东泓</v>
          </cell>
        </row>
        <row r="443">
          <cell r="E443" t="str">
            <v>发票</v>
          </cell>
          <cell r="F443">
            <v>26000</v>
          </cell>
        </row>
        <row r="444">
          <cell r="A444" t="str">
            <v>[审核明细表]07 东泓</v>
          </cell>
        </row>
        <row r="444">
          <cell r="E444" t="str">
            <v>发票</v>
          </cell>
          <cell r="F444">
            <v>62100</v>
          </cell>
        </row>
        <row r="445">
          <cell r="A445" t="str">
            <v>[审核明细表]07 东泓</v>
          </cell>
        </row>
        <row r="445">
          <cell r="E445" t="str">
            <v>发票</v>
          </cell>
          <cell r="F445">
            <v>31261</v>
          </cell>
        </row>
        <row r="446">
          <cell r="A446" t="str">
            <v>[审核明细表]07 东泓</v>
          </cell>
        </row>
        <row r="446">
          <cell r="E446" t="str">
            <v>发票</v>
          </cell>
          <cell r="F446">
            <v>32400</v>
          </cell>
        </row>
        <row r="447">
          <cell r="A447" t="str">
            <v>[审核明细表]07 东泓</v>
          </cell>
        </row>
        <row r="447">
          <cell r="E447" t="str">
            <v>发票</v>
          </cell>
          <cell r="F447">
            <v>32200</v>
          </cell>
        </row>
        <row r="448">
          <cell r="A448" t="str">
            <v>[审核明细表]07 东泓</v>
          </cell>
        </row>
        <row r="448">
          <cell r="E448" t="str">
            <v>发票</v>
          </cell>
          <cell r="F448">
            <v>33120</v>
          </cell>
        </row>
        <row r="449">
          <cell r="A449" t="str">
            <v>[审核明细表]07 东泓</v>
          </cell>
        </row>
        <row r="449">
          <cell r="E449" t="str">
            <v>发票</v>
          </cell>
          <cell r="F449">
            <v>375000</v>
          </cell>
        </row>
        <row r="450">
          <cell r="A450" t="str">
            <v>[审核明细表]07 东泓</v>
          </cell>
        </row>
        <row r="450">
          <cell r="E450" t="str">
            <v>发票</v>
          </cell>
          <cell r="F450">
            <v>7440</v>
          </cell>
        </row>
        <row r="451">
          <cell r="A451" t="str">
            <v>[审核明细表]07 东泓</v>
          </cell>
        </row>
        <row r="451">
          <cell r="E451" t="str">
            <v>发票</v>
          </cell>
          <cell r="F451">
            <v>130800</v>
          </cell>
        </row>
        <row r="452">
          <cell r="A452" t="str">
            <v>[审核明细表]07 东泓</v>
          </cell>
        </row>
        <row r="452">
          <cell r="E452" t="str">
            <v>发票</v>
          </cell>
          <cell r="F452">
            <v>220000</v>
          </cell>
        </row>
        <row r="453">
          <cell r="A453" t="str">
            <v>[审核明细表]07 东泓</v>
          </cell>
        </row>
        <row r="453">
          <cell r="E453" t="str">
            <v>发票</v>
          </cell>
          <cell r="F453">
            <v>17600</v>
          </cell>
        </row>
        <row r="454">
          <cell r="A454" t="str">
            <v>[审核明细表]07 东泓</v>
          </cell>
        </row>
        <row r="454">
          <cell r="E454" t="str">
            <v>发票</v>
          </cell>
          <cell r="F454">
            <v>29400</v>
          </cell>
        </row>
        <row r="455">
          <cell r="A455" t="str">
            <v>[审核明细表]07 东泓</v>
          </cell>
        </row>
        <row r="455">
          <cell r="E455" t="str">
            <v>发票</v>
          </cell>
          <cell r="F455">
            <v>7700</v>
          </cell>
        </row>
        <row r="456">
          <cell r="A456" t="str">
            <v>[审核明细表]07 东泓</v>
          </cell>
        </row>
        <row r="456">
          <cell r="E456" t="str">
            <v>发票</v>
          </cell>
          <cell r="F456">
            <v>8712.5</v>
          </cell>
        </row>
        <row r="457">
          <cell r="A457" t="str">
            <v>[审核明细表]07 东泓</v>
          </cell>
        </row>
        <row r="457">
          <cell r="E457" t="str">
            <v>发票</v>
          </cell>
          <cell r="F457">
            <v>10000</v>
          </cell>
        </row>
        <row r="458">
          <cell r="A458" t="str">
            <v>[审核明细表]07 东泓</v>
          </cell>
        </row>
        <row r="458">
          <cell r="E458" t="str">
            <v>发票</v>
          </cell>
          <cell r="F458">
            <v>1000</v>
          </cell>
        </row>
        <row r="459">
          <cell r="A459" t="str">
            <v>[审核明细表]07 东泓</v>
          </cell>
        </row>
        <row r="459">
          <cell r="E459" t="str">
            <v>发票</v>
          </cell>
          <cell r="F459">
            <v>5563</v>
          </cell>
        </row>
        <row r="460">
          <cell r="A460" t="str">
            <v>[审核明细表]07 东泓</v>
          </cell>
        </row>
        <row r="460">
          <cell r="E460" t="str">
            <v>发票</v>
          </cell>
          <cell r="F460">
            <v>14100</v>
          </cell>
        </row>
        <row r="461">
          <cell r="A461" t="str">
            <v>[审核明细表]07 东泓</v>
          </cell>
        </row>
        <row r="461">
          <cell r="E461" t="str">
            <v>发票</v>
          </cell>
          <cell r="F461">
            <v>3744</v>
          </cell>
        </row>
        <row r="462">
          <cell r="A462" t="str">
            <v>[审核明细表]07 东泓</v>
          </cell>
        </row>
        <row r="462">
          <cell r="E462" t="str">
            <v>发票</v>
          </cell>
          <cell r="F462">
            <v>2985</v>
          </cell>
        </row>
        <row r="463">
          <cell r="A463" t="str">
            <v>[审核明细表]07 东泓</v>
          </cell>
        </row>
        <row r="463">
          <cell r="E463" t="str">
            <v>发票</v>
          </cell>
          <cell r="F463">
            <v>3255.8</v>
          </cell>
        </row>
        <row r="464">
          <cell r="A464" t="str">
            <v>[审核明细表]07 东泓</v>
          </cell>
        </row>
        <row r="464">
          <cell r="E464" t="str">
            <v>发票</v>
          </cell>
          <cell r="F464">
            <v>2107</v>
          </cell>
        </row>
        <row r="465">
          <cell r="A465" t="str">
            <v>[审核明细表]07 东泓</v>
          </cell>
        </row>
        <row r="465">
          <cell r="E465" t="str">
            <v>发票</v>
          </cell>
          <cell r="F465">
            <v>6046</v>
          </cell>
        </row>
        <row r="466">
          <cell r="A466" t="str">
            <v>[审核明细表]07 东泓</v>
          </cell>
        </row>
        <row r="466">
          <cell r="E466" t="str">
            <v>发票</v>
          </cell>
          <cell r="F466">
            <v>15806</v>
          </cell>
        </row>
        <row r="467">
          <cell r="A467" t="str">
            <v>[审核明细表]07 东泓</v>
          </cell>
        </row>
        <row r="467">
          <cell r="E467" t="str">
            <v>发票</v>
          </cell>
          <cell r="F467">
            <v>15664</v>
          </cell>
        </row>
        <row r="468">
          <cell r="A468" t="str">
            <v>[审核明细表]07 东泓</v>
          </cell>
        </row>
        <row r="468">
          <cell r="E468" t="str">
            <v>发票</v>
          </cell>
          <cell r="F468">
            <v>850</v>
          </cell>
        </row>
        <row r="469">
          <cell r="A469" t="str">
            <v>[审核明细表]07 东泓</v>
          </cell>
        </row>
        <row r="469">
          <cell r="E469" t="str">
            <v>发票</v>
          </cell>
          <cell r="F469">
            <v>1452</v>
          </cell>
        </row>
        <row r="470">
          <cell r="A470" t="str">
            <v>[审核明细表]07 东泓</v>
          </cell>
        </row>
        <row r="470">
          <cell r="E470" t="str">
            <v>发票</v>
          </cell>
          <cell r="F470">
            <v>38055</v>
          </cell>
        </row>
        <row r="471">
          <cell r="A471" t="str">
            <v>[审核明细表]07 东泓</v>
          </cell>
        </row>
        <row r="471">
          <cell r="E471" t="str">
            <v>发票</v>
          </cell>
          <cell r="F471">
            <v>65826</v>
          </cell>
        </row>
        <row r="472">
          <cell r="A472" t="str">
            <v>[审核明细表]07 东泓</v>
          </cell>
        </row>
        <row r="472">
          <cell r="E472" t="str">
            <v>发票</v>
          </cell>
          <cell r="F472">
            <v>5895</v>
          </cell>
        </row>
        <row r="473">
          <cell r="A473" t="str">
            <v>[审核明细表]07 东泓</v>
          </cell>
        </row>
        <row r="473">
          <cell r="E473" t="str">
            <v>发票</v>
          </cell>
          <cell r="F473">
            <v>693</v>
          </cell>
        </row>
        <row r="474">
          <cell r="A474" t="str">
            <v>[审核明细表]07 东泓</v>
          </cell>
        </row>
        <row r="474">
          <cell r="E474" t="str">
            <v>发票</v>
          </cell>
          <cell r="F474">
            <v>5700</v>
          </cell>
        </row>
        <row r="475">
          <cell r="A475" t="str">
            <v>[审核明细表]07 东泓</v>
          </cell>
        </row>
        <row r="475">
          <cell r="E475" t="str">
            <v>发票</v>
          </cell>
          <cell r="F475">
            <v>1260</v>
          </cell>
        </row>
        <row r="476">
          <cell r="A476" t="str">
            <v>[审核明细表]07 东泓</v>
          </cell>
        </row>
        <row r="476">
          <cell r="E476" t="str">
            <v>发票</v>
          </cell>
          <cell r="F476">
            <v>1500</v>
          </cell>
        </row>
        <row r="477">
          <cell r="A477" t="str">
            <v>[审核明细表]07 东泓</v>
          </cell>
        </row>
        <row r="477">
          <cell r="E477" t="str">
            <v>发票</v>
          </cell>
          <cell r="F477">
            <v>4000</v>
          </cell>
        </row>
        <row r="478">
          <cell r="A478" t="str">
            <v>[审核明细表]07 东泓</v>
          </cell>
        </row>
        <row r="478">
          <cell r="E478" t="str">
            <v>发票</v>
          </cell>
          <cell r="F478">
            <v>36199.8</v>
          </cell>
        </row>
        <row r="479">
          <cell r="A479" t="str">
            <v>[审核明细表]07 东泓</v>
          </cell>
        </row>
        <row r="479">
          <cell r="E479" t="str">
            <v>发票</v>
          </cell>
          <cell r="F479">
            <v>375</v>
          </cell>
        </row>
        <row r="480">
          <cell r="A480" t="str">
            <v>[审核明细表]07 东泓</v>
          </cell>
        </row>
        <row r="480">
          <cell r="E480" t="str">
            <v>发票</v>
          </cell>
          <cell r="F480">
            <v>65460</v>
          </cell>
        </row>
        <row r="481">
          <cell r="A481" t="str">
            <v>[审核明细表]07 东泓</v>
          </cell>
        </row>
        <row r="481">
          <cell r="E481" t="str">
            <v>发票</v>
          </cell>
          <cell r="F481">
            <v>1100</v>
          </cell>
        </row>
        <row r="482">
          <cell r="A482" t="str">
            <v>[审核明细表]07 东泓</v>
          </cell>
        </row>
        <row r="482">
          <cell r="E482" t="str">
            <v>发票</v>
          </cell>
          <cell r="F482">
            <v>3640</v>
          </cell>
        </row>
        <row r="483">
          <cell r="A483" t="str">
            <v>[审核明细表]07 东泓</v>
          </cell>
        </row>
        <row r="483">
          <cell r="E483" t="str">
            <v>发票</v>
          </cell>
          <cell r="F483">
            <v>1050</v>
          </cell>
        </row>
        <row r="484">
          <cell r="A484" t="str">
            <v>[审核明细表]07 东泓</v>
          </cell>
        </row>
        <row r="484">
          <cell r="E484" t="str">
            <v>发票</v>
          </cell>
          <cell r="F484">
            <v>200</v>
          </cell>
        </row>
        <row r="485">
          <cell r="A485" t="str">
            <v>[审核明细表]07 东泓</v>
          </cell>
        </row>
        <row r="485">
          <cell r="E485" t="str">
            <v>发票</v>
          </cell>
          <cell r="F485">
            <v>500</v>
          </cell>
        </row>
        <row r="486">
          <cell r="A486" t="str">
            <v>[审核明细表]07 东泓</v>
          </cell>
        </row>
        <row r="486">
          <cell r="E486" t="str">
            <v>发票</v>
          </cell>
          <cell r="F486">
            <v>560</v>
          </cell>
        </row>
        <row r="487">
          <cell r="A487" t="str">
            <v>[审核明细表]07 东泓</v>
          </cell>
        </row>
        <row r="487">
          <cell r="E487" t="str">
            <v>发票</v>
          </cell>
          <cell r="F487">
            <v>730</v>
          </cell>
        </row>
        <row r="488">
          <cell r="A488" t="str">
            <v>[审核明细表]07 东泓</v>
          </cell>
        </row>
        <row r="488">
          <cell r="E488" t="str">
            <v>发票</v>
          </cell>
          <cell r="F488">
            <v>517</v>
          </cell>
        </row>
        <row r="489">
          <cell r="A489" t="str">
            <v>[审核明细表]07 东泓</v>
          </cell>
        </row>
        <row r="489">
          <cell r="E489" t="str">
            <v>发票</v>
          </cell>
          <cell r="F489">
            <v>350</v>
          </cell>
        </row>
        <row r="490">
          <cell r="A490" t="str">
            <v>[审核明细表]07 东泓</v>
          </cell>
        </row>
        <row r="490">
          <cell r="E490" t="str">
            <v>发票</v>
          </cell>
          <cell r="F490">
            <v>3080</v>
          </cell>
        </row>
        <row r="491">
          <cell r="A491" t="str">
            <v>[审核明细表]07 东泓</v>
          </cell>
        </row>
        <row r="491">
          <cell r="E491" t="str">
            <v>发票</v>
          </cell>
          <cell r="F491">
            <v>2100</v>
          </cell>
        </row>
        <row r="492">
          <cell r="A492" t="str">
            <v>[审核明细表]07 东泓</v>
          </cell>
        </row>
        <row r="492">
          <cell r="E492" t="str">
            <v>发票</v>
          </cell>
          <cell r="F492">
            <v>7665</v>
          </cell>
        </row>
        <row r="493">
          <cell r="A493" t="str">
            <v>[审核明细表]07 东泓</v>
          </cell>
        </row>
        <row r="493">
          <cell r="E493" t="str">
            <v>发票</v>
          </cell>
          <cell r="F493">
            <v>357</v>
          </cell>
        </row>
        <row r="494">
          <cell r="A494" t="str">
            <v>[审核明细表]07 东泓</v>
          </cell>
        </row>
        <row r="494">
          <cell r="E494" t="str">
            <v>发票</v>
          </cell>
          <cell r="F494">
            <v>2094</v>
          </cell>
        </row>
        <row r="495">
          <cell r="A495" t="str">
            <v>[审核明细表]07 东泓</v>
          </cell>
        </row>
        <row r="495">
          <cell r="E495" t="str">
            <v>发票</v>
          </cell>
          <cell r="F495">
            <v>156</v>
          </cell>
        </row>
        <row r="496">
          <cell r="A496" t="str">
            <v>[审核明细表]07 东泓</v>
          </cell>
        </row>
        <row r="496">
          <cell r="E496" t="str">
            <v>发票</v>
          </cell>
          <cell r="F496">
            <v>200</v>
          </cell>
        </row>
        <row r="497">
          <cell r="A497" t="str">
            <v>[审核明细表]07 东泓</v>
          </cell>
        </row>
        <row r="497">
          <cell r="E497" t="str">
            <v>发票</v>
          </cell>
          <cell r="F497">
            <v>7940</v>
          </cell>
        </row>
        <row r="498">
          <cell r="A498" t="str">
            <v>[审核明细表]07 东泓</v>
          </cell>
        </row>
        <row r="498">
          <cell r="E498" t="str">
            <v>发票</v>
          </cell>
          <cell r="F498">
            <v>2888</v>
          </cell>
        </row>
        <row r="499">
          <cell r="A499" t="str">
            <v>[审核明细表]07 东泓</v>
          </cell>
        </row>
        <row r="499">
          <cell r="E499" t="str">
            <v>发票</v>
          </cell>
          <cell r="F499">
            <v>1870</v>
          </cell>
        </row>
        <row r="500">
          <cell r="A500" t="str">
            <v>[审核明细表]07 东泓</v>
          </cell>
        </row>
        <row r="500">
          <cell r="E500" t="str">
            <v>发票</v>
          </cell>
          <cell r="F500">
            <v>1775</v>
          </cell>
        </row>
        <row r="501">
          <cell r="A501" t="str">
            <v>[审核明细表]07 东泓</v>
          </cell>
        </row>
        <row r="501">
          <cell r="E501" t="str">
            <v>发票</v>
          </cell>
          <cell r="F501">
            <v>520</v>
          </cell>
        </row>
        <row r="502">
          <cell r="A502" t="str">
            <v>[审核明细表]07 东泓</v>
          </cell>
        </row>
        <row r="502">
          <cell r="E502" t="str">
            <v>发票</v>
          </cell>
          <cell r="F502">
            <v>1785</v>
          </cell>
        </row>
        <row r="503">
          <cell r="A503" t="str">
            <v>[审核明细表]07 东泓</v>
          </cell>
        </row>
        <row r="503">
          <cell r="E503" t="str">
            <v>发票</v>
          </cell>
          <cell r="F503">
            <v>3050</v>
          </cell>
        </row>
        <row r="504">
          <cell r="A504" t="str">
            <v>[审核明细表]07 东泓</v>
          </cell>
        </row>
        <row r="504">
          <cell r="E504" t="str">
            <v>发票</v>
          </cell>
          <cell r="F504">
            <v>3890</v>
          </cell>
        </row>
        <row r="505">
          <cell r="A505" t="str">
            <v>[审核明细表]07 东泓</v>
          </cell>
        </row>
        <row r="505">
          <cell r="E505" t="str">
            <v>发票</v>
          </cell>
          <cell r="F505">
            <v>3906.5</v>
          </cell>
        </row>
        <row r="506">
          <cell r="A506" t="str">
            <v>[审核明细表]07 东泓</v>
          </cell>
        </row>
        <row r="506">
          <cell r="E506" t="str">
            <v>发票</v>
          </cell>
          <cell r="F506">
            <v>1360</v>
          </cell>
        </row>
        <row r="507">
          <cell r="A507" t="str">
            <v>[审核明细表]07 东泓</v>
          </cell>
        </row>
        <row r="507">
          <cell r="E507" t="str">
            <v>发票</v>
          </cell>
          <cell r="F507">
            <v>1683</v>
          </cell>
        </row>
        <row r="508">
          <cell r="A508" t="str">
            <v>[审核明细表]07 东泓</v>
          </cell>
        </row>
        <row r="508">
          <cell r="E508" t="str">
            <v>发票</v>
          </cell>
          <cell r="F508">
            <v>1349</v>
          </cell>
        </row>
        <row r="509">
          <cell r="A509" t="str">
            <v>[审核明细表]07 东泓</v>
          </cell>
        </row>
        <row r="509">
          <cell r="E509" t="str">
            <v>发票</v>
          </cell>
          <cell r="F509">
            <v>795</v>
          </cell>
        </row>
        <row r="510">
          <cell r="A510" t="str">
            <v>[审核明细表]07 东泓</v>
          </cell>
        </row>
        <row r="510">
          <cell r="E510" t="str">
            <v>发票</v>
          </cell>
          <cell r="F510">
            <v>710</v>
          </cell>
        </row>
        <row r="511">
          <cell r="A511" t="str">
            <v>[审核明细表]07 东泓</v>
          </cell>
        </row>
        <row r="511">
          <cell r="E511" t="str">
            <v>发票</v>
          </cell>
          <cell r="F511">
            <v>555</v>
          </cell>
        </row>
        <row r="512">
          <cell r="A512" t="str">
            <v>[审核明细表]07 东泓</v>
          </cell>
        </row>
        <row r="512">
          <cell r="E512" t="str">
            <v>发票</v>
          </cell>
          <cell r="F512">
            <v>1061</v>
          </cell>
        </row>
        <row r="513">
          <cell r="A513" t="str">
            <v>[审核明细表]07 东泓</v>
          </cell>
        </row>
        <row r="513">
          <cell r="C513" t="str">
            <v>核减</v>
          </cell>
        </row>
        <row r="513">
          <cell r="E513" t="str">
            <v>发票</v>
          </cell>
          <cell r="F513">
            <v>4200</v>
          </cell>
        </row>
        <row r="514">
          <cell r="A514" t="str">
            <v>[审核明细表]07 东泓</v>
          </cell>
        </row>
        <row r="514">
          <cell r="C514" t="str">
            <v>核减</v>
          </cell>
        </row>
        <row r="514">
          <cell r="E514" t="str">
            <v>发票</v>
          </cell>
          <cell r="F514">
            <v>3360</v>
          </cell>
        </row>
        <row r="515">
          <cell r="A515" t="str">
            <v>[审核明细表]07 东泓</v>
          </cell>
        </row>
        <row r="515">
          <cell r="C515" t="str">
            <v>核减</v>
          </cell>
        </row>
        <row r="515">
          <cell r="E515" t="str">
            <v>发票</v>
          </cell>
          <cell r="F515">
            <v>1359</v>
          </cell>
        </row>
        <row r="516">
          <cell r="A516" t="str">
            <v>[审核明细表]07 东泓</v>
          </cell>
        </row>
        <row r="516">
          <cell r="C516" t="str">
            <v>核减</v>
          </cell>
        </row>
        <row r="516">
          <cell r="E516" t="str">
            <v>发票</v>
          </cell>
          <cell r="F516">
            <v>1656</v>
          </cell>
        </row>
        <row r="517">
          <cell r="A517" t="str">
            <v>[审核明细表]07 东泓</v>
          </cell>
        </row>
        <row r="517">
          <cell r="C517" t="str">
            <v>核减</v>
          </cell>
        </row>
        <row r="517">
          <cell r="E517" t="str">
            <v>发票</v>
          </cell>
          <cell r="F517">
            <v>150</v>
          </cell>
        </row>
        <row r="518">
          <cell r="A518" t="str">
            <v>[审核明细表]07 东泓</v>
          </cell>
        </row>
        <row r="518">
          <cell r="C518" t="str">
            <v>核减</v>
          </cell>
        </row>
        <row r="518">
          <cell r="E518" t="str">
            <v>发票</v>
          </cell>
          <cell r="F518">
            <v>1924</v>
          </cell>
        </row>
        <row r="519">
          <cell r="A519" t="str">
            <v>[审核明细表]07 东泓</v>
          </cell>
        </row>
        <row r="519">
          <cell r="E519" t="str">
            <v>发票</v>
          </cell>
          <cell r="F519">
            <v>35000</v>
          </cell>
        </row>
        <row r="520">
          <cell r="A520" t="str">
            <v>[审核明细表]07 东泓</v>
          </cell>
        </row>
        <row r="520">
          <cell r="E520" t="str">
            <v>发票</v>
          </cell>
          <cell r="F520">
            <v>8800</v>
          </cell>
        </row>
        <row r="521">
          <cell r="A521" t="str">
            <v>[审核明细表]07 东泓</v>
          </cell>
        </row>
        <row r="521">
          <cell r="E521" t="str">
            <v>发票</v>
          </cell>
          <cell r="F521">
            <v>7400</v>
          </cell>
        </row>
        <row r="522">
          <cell r="A522" t="str">
            <v>[审核明细表]07 东泓</v>
          </cell>
        </row>
        <row r="522">
          <cell r="E522" t="str">
            <v>发票</v>
          </cell>
          <cell r="F522">
            <v>54000</v>
          </cell>
        </row>
        <row r="523">
          <cell r="A523" t="str">
            <v>[审核明细表]07 东泓</v>
          </cell>
        </row>
        <row r="523">
          <cell r="E523" t="str">
            <v>发票</v>
          </cell>
          <cell r="F523">
            <v>11437.81</v>
          </cell>
        </row>
        <row r="524">
          <cell r="A524" t="str">
            <v>[审核明细表]07 东泓</v>
          </cell>
        </row>
        <row r="524">
          <cell r="E524" t="str">
            <v>发票</v>
          </cell>
          <cell r="F524">
            <v>8500</v>
          </cell>
        </row>
        <row r="525">
          <cell r="A525" t="str">
            <v>[审核明细表]07 东泓</v>
          </cell>
        </row>
        <row r="525">
          <cell r="C525" t="str">
            <v>核减</v>
          </cell>
        </row>
        <row r="525">
          <cell r="E525" t="str">
            <v>发票</v>
          </cell>
          <cell r="F525">
            <v>1040</v>
          </cell>
        </row>
        <row r="526">
          <cell r="A526" t="str">
            <v>[审核明细表]07 东泓</v>
          </cell>
        </row>
        <row r="526">
          <cell r="E526" t="str">
            <v>发票</v>
          </cell>
          <cell r="F526">
            <v>1900</v>
          </cell>
        </row>
        <row r="527">
          <cell r="A527" t="str">
            <v>[审核明细表]07 东泓</v>
          </cell>
        </row>
        <row r="527">
          <cell r="E527" t="str">
            <v>发票</v>
          </cell>
          <cell r="F527">
            <v>725</v>
          </cell>
        </row>
        <row r="528">
          <cell r="A528" t="str">
            <v>[审核明细表]07 东泓</v>
          </cell>
        </row>
        <row r="528">
          <cell r="E528" t="str">
            <v>发票</v>
          </cell>
          <cell r="F528">
            <v>2400</v>
          </cell>
        </row>
        <row r="529">
          <cell r="A529" t="str">
            <v>[审核明细表]07 东泓</v>
          </cell>
        </row>
        <row r="529">
          <cell r="E529" t="str">
            <v>发票</v>
          </cell>
          <cell r="F529">
            <v>5200</v>
          </cell>
        </row>
        <row r="530">
          <cell r="A530" t="str">
            <v>[审核明细表]07 东泓</v>
          </cell>
        </row>
        <row r="530">
          <cell r="E530" t="str">
            <v>发票</v>
          </cell>
          <cell r="F530">
            <v>721.49</v>
          </cell>
        </row>
        <row r="531">
          <cell r="A531" t="str">
            <v>[审核明细表]07 东泓</v>
          </cell>
        </row>
        <row r="531">
          <cell r="E531" t="str">
            <v>发票</v>
          </cell>
          <cell r="F531">
            <v>2400</v>
          </cell>
        </row>
        <row r="532">
          <cell r="A532" t="str">
            <v>[审核明细表]07 东泓</v>
          </cell>
        </row>
        <row r="532">
          <cell r="C532" t="str">
            <v>拟核减</v>
          </cell>
        </row>
        <row r="532">
          <cell r="E532" t="str">
            <v>合同</v>
          </cell>
          <cell r="F532">
            <v>91660</v>
          </cell>
        </row>
        <row r="533">
          <cell r="A533" t="str">
            <v>[审核明细表]07 东泓</v>
          </cell>
        </row>
        <row r="533">
          <cell r="C533" t="str">
            <v>拟核减</v>
          </cell>
        </row>
        <row r="533">
          <cell r="E533" t="str">
            <v>合同</v>
          </cell>
          <cell r="F533">
            <v>10246</v>
          </cell>
        </row>
        <row r="534">
          <cell r="A534" t="str">
            <v>[审核明细表]07 东泓</v>
          </cell>
        </row>
        <row r="534">
          <cell r="E534" t="str">
            <v>合同</v>
          </cell>
          <cell r="F534">
            <v>92096.95</v>
          </cell>
        </row>
        <row r="535">
          <cell r="A535" t="str">
            <v>[审核明细表]07 东泓</v>
          </cell>
        </row>
        <row r="535">
          <cell r="E535" t="str">
            <v>合同</v>
          </cell>
          <cell r="F535">
            <v>8502.6</v>
          </cell>
        </row>
        <row r="536">
          <cell r="A536" t="str">
            <v>[审核明细表]07 东泓</v>
          </cell>
        </row>
        <row r="536">
          <cell r="E536" t="str">
            <v>合同</v>
          </cell>
          <cell r="F536">
            <v>76418</v>
          </cell>
        </row>
        <row r="537">
          <cell r="A537" t="str">
            <v>[审核明细表]07 东泓</v>
          </cell>
        </row>
        <row r="537">
          <cell r="E537" t="str">
            <v>合同</v>
          </cell>
          <cell r="F537">
            <v>136400</v>
          </cell>
        </row>
        <row r="538">
          <cell r="A538" t="str">
            <v>[审核明细表]07 东泓</v>
          </cell>
        </row>
        <row r="538">
          <cell r="E538" t="str">
            <v>合同</v>
          </cell>
          <cell r="F538">
            <v>24517</v>
          </cell>
        </row>
        <row r="539">
          <cell r="A539" t="str">
            <v>[审核明细表]07 东泓</v>
          </cell>
        </row>
        <row r="539">
          <cell r="E539" t="str">
            <v>合同</v>
          </cell>
          <cell r="F539">
            <v>21039.34</v>
          </cell>
        </row>
        <row r="540">
          <cell r="A540" t="str">
            <v>[审核明细表]07 东泓</v>
          </cell>
        </row>
        <row r="540">
          <cell r="E540" t="str">
            <v>合同</v>
          </cell>
          <cell r="F540">
            <v>92450</v>
          </cell>
        </row>
        <row r="541">
          <cell r="A541" t="str">
            <v>[审核明细表]07 东泓</v>
          </cell>
        </row>
        <row r="541">
          <cell r="E541" t="str">
            <v>合同</v>
          </cell>
          <cell r="F541">
            <v>13010</v>
          </cell>
        </row>
        <row r="542">
          <cell r="A542" t="str">
            <v>[审核明细表]07 东泓</v>
          </cell>
        </row>
        <row r="542">
          <cell r="E542" t="str">
            <v>合同</v>
          </cell>
          <cell r="F542">
            <v>10939</v>
          </cell>
        </row>
        <row r="543">
          <cell r="A543" t="str">
            <v>[审核明细表]07 东泓</v>
          </cell>
        </row>
        <row r="543">
          <cell r="E543" t="str">
            <v>合同</v>
          </cell>
          <cell r="F543">
            <v>91600</v>
          </cell>
        </row>
        <row r="544">
          <cell r="A544" t="str">
            <v>[审核明细表]07 东泓</v>
          </cell>
        </row>
        <row r="544">
          <cell r="E544" t="str">
            <v>合同</v>
          </cell>
          <cell r="F544">
            <v>78120</v>
          </cell>
        </row>
        <row r="545">
          <cell r="A545" t="str">
            <v>[审核明细表]07 东泓</v>
          </cell>
        </row>
        <row r="545">
          <cell r="E545" t="str">
            <v>合同</v>
          </cell>
          <cell r="F545">
            <v>28966.4</v>
          </cell>
        </row>
        <row r="546">
          <cell r="A546" t="str">
            <v>[审核明细表]07 东泓</v>
          </cell>
        </row>
        <row r="546">
          <cell r="E546" t="str">
            <v>合同</v>
          </cell>
          <cell r="F546">
            <v>32038.54</v>
          </cell>
        </row>
        <row r="547">
          <cell r="A547" t="str">
            <v>[审核明细表]07 东泓</v>
          </cell>
        </row>
        <row r="547">
          <cell r="E547" t="str">
            <v>合同</v>
          </cell>
          <cell r="F547">
            <v>3650</v>
          </cell>
        </row>
        <row r="548">
          <cell r="A548" t="str">
            <v>[审核明细表]07 东泓</v>
          </cell>
        </row>
        <row r="548">
          <cell r="E548" t="str">
            <v>合同</v>
          </cell>
          <cell r="F548">
            <v>14557</v>
          </cell>
        </row>
        <row r="549">
          <cell r="A549" t="str">
            <v>[审核明细表]07 东泓</v>
          </cell>
        </row>
        <row r="549">
          <cell r="E549" t="str">
            <v>合同</v>
          </cell>
          <cell r="F549">
            <v>11102</v>
          </cell>
        </row>
        <row r="550">
          <cell r="A550" t="str">
            <v>[审核明细表]07 东泓</v>
          </cell>
        </row>
        <row r="550">
          <cell r="E550" t="str">
            <v>合同</v>
          </cell>
          <cell r="F550">
            <v>52000</v>
          </cell>
        </row>
        <row r="551">
          <cell r="A551" t="str">
            <v>[审核明细表]07 东泓</v>
          </cell>
        </row>
        <row r="551">
          <cell r="E551" t="str">
            <v>合同</v>
          </cell>
          <cell r="F551">
            <v>32000</v>
          </cell>
        </row>
        <row r="552">
          <cell r="A552" t="str">
            <v>[审核明细表]07 东泓</v>
          </cell>
        </row>
        <row r="552">
          <cell r="E552" t="str">
            <v>合同</v>
          </cell>
          <cell r="F552">
            <v>30000</v>
          </cell>
        </row>
        <row r="553">
          <cell r="A553" t="str">
            <v>[审核明细表]07 东泓</v>
          </cell>
        </row>
        <row r="553">
          <cell r="E553" t="str">
            <v>合同</v>
          </cell>
          <cell r="F553">
            <v>11690</v>
          </cell>
        </row>
        <row r="554">
          <cell r="A554" t="str">
            <v>[审核明细表]07 东泓</v>
          </cell>
        </row>
        <row r="554">
          <cell r="E554" t="str">
            <v>合同</v>
          </cell>
          <cell r="F554">
            <v>50341.82</v>
          </cell>
        </row>
        <row r="555">
          <cell r="A555" t="str">
            <v>[审核明细表]07 东泓</v>
          </cell>
        </row>
        <row r="555">
          <cell r="E555" t="str">
            <v>合同</v>
          </cell>
          <cell r="F555">
            <v>18700</v>
          </cell>
        </row>
        <row r="556">
          <cell r="A556" t="str">
            <v>[审核明细表]07 东泓</v>
          </cell>
        </row>
        <row r="556">
          <cell r="E556" t="str">
            <v>合同</v>
          </cell>
          <cell r="F556">
            <v>29900</v>
          </cell>
        </row>
        <row r="557">
          <cell r="A557" t="str">
            <v>[审核明细表]07 东泓</v>
          </cell>
        </row>
        <row r="557">
          <cell r="E557" t="str">
            <v>合同</v>
          </cell>
          <cell r="F557">
            <v>29300</v>
          </cell>
        </row>
        <row r="558">
          <cell r="A558" t="str">
            <v>[审核明细表]07 东泓</v>
          </cell>
        </row>
        <row r="558">
          <cell r="E558" t="str">
            <v>合同</v>
          </cell>
          <cell r="F558">
            <v>26000</v>
          </cell>
        </row>
        <row r="559">
          <cell r="A559" t="str">
            <v>[审核明细表]07 东泓</v>
          </cell>
        </row>
        <row r="559">
          <cell r="C559" t="str">
            <v>拟核减</v>
          </cell>
        </row>
        <row r="559">
          <cell r="E559" t="str">
            <v>合同</v>
          </cell>
          <cell r="F559">
            <v>3150</v>
          </cell>
        </row>
        <row r="560">
          <cell r="A560" t="str">
            <v>[审核明细表]07 东泓</v>
          </cell>
        </row>
        <row r="560">
          <cell r="E560" t="str">
            <v>合同</v>
          </cell>
          <cell r="F560">
            <v>6145</v>
          </cell>
        </row>
        <row r="561">
          <cell r="A561" t="str">
            <v>[审核明细表]07 东泓</v>
          </cell>
        </row>
        <row r="561">
          <cell r="E561" t="str">
            <v>合同</v>
          </cell>
          <cell r="F561">
            <v>3150000</v>
          </cell>
        </row>
        <row r="562">
          <cell r="A562" t="str">
            <v>[审核明细表]07 东泓</v>
          </cell>
        </row>
        <row r="562">
          <cell r="E562" t="str">
            <v>合同</v>
          </cell>
          <cell r="F562">
            <v>645000</v>
          </cell>
        </row>
        <row r="563">
          <cell r="A563" t="str">
            <v>[审核明细表]07 东泓</v>
          </cell>
        </row>
        <row r="563">
          <cell r="E563" t="str">
            <v>合同</v>
          </cell>
          <cell r="F563">
            <v>61700</v>
          </cell>
        </row>
        <row r="564">
          <cell r="A564" t="str">
            <v>[审核明细表]07 东泓</v>
          </cell>
        </row>
        <row r="564">
          <cell r="C564" t="str">
            <v>拟核减</v>
          </cell>
        </row>
        <row r="564">
          <cell r="E564" t="str">
            <v>合同</v>
          </cell>
          <cell r="F564">
            <v>26000</v>
          </cell>
        </row>
        <row r="565">
          <cell r="A565" t="str">
            <v>[审核明细表]07 东泓</v>
          </cell>
        </row>
        <row r="565">
          <cell r="E565" t="str">
            <v>合同</v>
          </cell>
          <cell r="F565">
            <v>62100</v>
          </cell>
        </row>
        <row r="566">
          <cell r="A566" t="str">
            <v>[审核明细表]07 东泓</v>
          </cell>
        </row>
        <row r="566">
          <cell r="E566" t="str">
            <v>合同</v>
          </cell>
          <cell r="F566">
            <v>31390</v>
          </cell>
        </row>
        <row r="567">
          <cell r="A567" t="str">
            <v>[审核明细表]07 东泓</v>
          </cell>
        </row>
        <row r="567">
          <cell r="C567" t="str">
            <v>拟核减</v>
          </cell>
        </row>
        <row r="567">
          <cell r="E567" t="str">
            <v>合同</v>
          </cell>
          <cell r="F567">
            <v>32400</v>
          </cell>
        </row>
        <row r="568">
          <cell r="A568" t="str">
            <v>[审核明细表]07 东泓</v>
          </cell>
        </row>
        <row r="568">
          <cell r="C568" t="str">
            <v>拟核减</v>
          </cell>
        </row>
        <row r="568">
          <cell r="E568" t="str">
            <v>合同</v>
          </cell>
          <cell r="F568">
            <v>32200</v>
          </cell>
        </row>
        <row r="569">
          <cell r="A569" t="str">
            <v>[审核明细表]07 东泓</v>
          </cell>
        </row>
        <row r="569">
          <cell r="C569" t="str">
            <v>拟核减</v>
          </cell>
        </row>
        <row r="569">
          <cell r="E569" t="str">
            <v>合同</v>
          </cell>
          <cell r="F569">
            <v>33120</v>
          </cell>
        </row>
        <row r="570">
          <cell r="A570" t="str">
            <v>[审核明细表]07 东泓</v>
          </cell>
        </row>
        <row r="570">
          <cell r="C570" t="str">
            <v>拟核减</v>
          </cell>
        </row>
        <row r="570">
          <cell r="E570" t="str">
            <v>合同</v>
          </cell>
          <cell r="F570">
            <v>750000</v>
          </cell>
        </row>
        <row r="571">
          <cell r="A571" t="str">
            <v>[审核明细表]07 东泓</v>
          </cell>
        </row>
        <row r="571">
          <cell r="E571" t="str">
            <v>合同</v>
          </cell>
          <cell r="F571">
            <v>7440</v>
          </cell>
        </row>
        <row r="572">
          <cell r="A572" t="str">
            <v>[审核明细表]07 东泓</v>
          </cell>
        </row>
        <row r="572">
          <cell r="E572" t="str">
            <v>合同</v>
          </cell>
          <cell r="F572">
            <v>130800</v>
          </cell>
        </row>
        <row r="573">
          <cell r="A573" t="str">
            <v>[审核明细表]07 东泓</v>
          </cell>
        </row>
        <row r="573">
          <cell r="E573" t="str">
            <v>合同</v>
          </cell>
          <cell r="F573">
            <v>220000</v>
          </cell>
        </row>
        <row r="574">
          <cell r="A574" t="str">
            <v>[审核明细表]07 东泓</v>
          </cell>
        </row>
        <row r="574">
          <cell r="E574" t="str">
            <v>合同</v>
          </cell>
          <cell r="F574">
            <v>420000</v>
          </cell>
        </row>
        <row r="575">
          <cell r="A575" t="str">
            <v>[审核明细表]07 东泓</v>
          </cell>
        </row>
        <row r="575">
          <cell r="E575" t="str">
            <v>合同</v>
          </cell>
          <cell r="F575">
            <v>674000</v>
          </cell>
        </row>
        <row r="576">
          <cell r="A576" t="str">
            <v>[审核明细表]07 东泓</v>
          </cell>
        </row>
        <row r="576">
          <cell r="E576" t="str">
            <v>合同</v>
          </cell>
          <cell r="F576">
            <v>750869.61</v>
          </cell>
        </row>
        <row r="577">
          <cell r="A577" t="str">
            <v>[审核明细表]08 环菱</v>
          </cell>
        </row>
        <row r="577">
          <cell r="E577" t="str">
            <v>合同</v>
          </cell>
          <cell r="F577">
            <v>1380000</v>
          </cell>
        </row>
        <row r="578">
          <cell r="A578" t="str">
            <v>[审核明细表]08 环菱</v>
          </cell>
        </row>
        <row r="578">
          <cell r="E578" t="str">
            <v>发票</v>
          </cell>
          <cell r="F578">
            <v>1104000</v>
          </cell>
        </row>
        <row r="579">
          <cell r="A579" t="str">
            <v>[审核明细表]08 环菱</v>
          </cell>
        </row>
        <row r="579">
          <cell r="E579" t="str">
            <v>发票</v>
          </cell>
          <cell r="F579">
            <v>207000</v>
          </cell>
        </row>
        <row r="580">
          <cell r="A580" t="str">
            <v>[审核明细表]08 环菱</v>
          </cell>
        </row>
        <row r="580">
          <cell r="E580" t="str">
            <v>付款</v>
          </cell>
          <cell r="F580">
            <v>414000</v>
          </cell>
        </row>
        <row r="581">
          <cell r="A581" t="str">
            <v>[审核明细表]08 环菱</v>
          </cell>
        </row>
        <row r="581">
          <cell r="E581" t="str">
            <v>付款</v>
          </cell>
          <cell r="F581">
            <v>414000</v>
          </cell>
        </row>
        <row r="582">
          <cell r="A582" t="str">
            <v>[审核明细表]08 环菱</v>
          </cell>
        </row>
        <row r="582">
          <cell r="E582" t="str">
            <v>付款</v>
          </cell>
          <cell r="F582">
            <v>276000</v>
          </cell>
        </row>
        <row r="583">
          <cell r="A583" t="str">
            <v>[审核明细表]08 环菱</v>
          </cell>
        </row>
        <row r="583">
          <cell r="E583" t="str">
            <v>付款</v>
          </cell>
          <cell r="F583">
            <v>207000</v>
          </cell>
        </row>
        <row r="584">
          <cell r="A584" t="str">
            <v>[审核明细表]08 环菱</v>
          </cell>
        </row>
        <row r="584">
          <cell r="E584" t="str">
            <v>合同</v>
          </cell>
          <cell r="F584">
            <v>1180885</v>
          </cell>
        </row>
        <row r="585">
          <cell r="A585" t="str">
            <v>[审核明细表]08 环菱</v>
          </cell>
        </row>
        <row r="585">
          <cell r="E585" t="str">
            <v>付款</v>
          </cell>
          <cell r="F585">
            <v>700000</v>
          </cell>
        </row>
        <row r="586">
          <cell r="A586" t="str">
            <v>[审核明细表]08 环菱</v>
          </cell>
        </row>
        <row r="586">
          <cell r="E586" t="str">
            <v>发票</v>
          </cell>
          <cell r="F586">
            <v>480885</v>
          </cell>
        </row>
        <row r="587">
          <cell r="A587" t="str">
            <v>[审核明细表]08 环菱</v>
          </cell>
        </row>
        <row r="587">
          <cell r="E587" t="str">
            <v>发票</v>
          </cell>
          <cell r="F587">
            <v>700000</v>
          </cell>
        </row>
        <row r="588">
          <cell r="A588" t="str">
            <v>[审核明细表]08 环菱</v>
          </cell>
        </row>
        <row r="588">
          <cell r="E588" t="str">
            <v>合同</v>
          </cell>
          <cell r="F588">
            <v>480000</v>
          </cell>
        </row>
        <row r="589">
          <cell r="A589" t="str">
            <v>[审核明细表]08 环菱</v>
          </cell>
        </row>
        <row r="589">
          <cell r="E589" t="str">
            <v>付款</v>
          </cell>
          <cell r="F589">
            <v>144000</v>
          </cell>
        </row>
        <row r="590">
          <cell r="A590" t="str">
            <v>[审核明细表]08 环菱</v>
          </cell>
        </row>
        <row r="590">
          <cell r="E590" t="str">
            <v>合同</v>
          </cell>
          <cell r="F590">
            <v>362620.97</v>
          </cell>
        </row>
        <row r="591">
          <cell r="A591" t="str">
            <v>[审核明细表]08 环菱</v>
          </cell>
        </row>
        <row r="591">
          <cell r="E591" t="str">
            <v>付款</v>
          </cell>
          <cell r="F591">
            <v>62620.97</v>
          </cell>
        </row>
        <row r="592">
          <cell r="A592" t="str">
            <v>[审核明细表]08 环菱</v>
          </cell>
        </row>
        <row r="592">
          <cell r="E592" t="str">
            <v>付款</v>
          </cell>
          <cell r="F592">
            <v>300000</v>
          </cell>
        </row>
        <row r="593">
          <cell r="A593" t="str">
            <v>[审核明细表]08 环菱</v>
          </cell>
        </row>
        <row r="593">
          <cell r="E593" t="str">
            <v>发票</v>
          </cell>
          <cell r="F593">
            <v>362620.97</v>
          </cell>
        </row>
        <row r="594">
          <cell r="A594" t="str">
            <v>[审核明细表]08 环菱</v>
          </cell>
        </row>
        <row r="594">
          <cell r="C594" t="str">
            <v>拟核减</v>
          </cell>
        </row>
        <row r="594">
          <cell r="E594" t="str">
            <v>合同</v>
          </cell>
          <cell r="F594">
            <v>90000</v>
          </cell>
        </row>
        <row r="595">
          <cell r="A595" t="str">
            <v>[审核明细表]08 环菱</v>
          </cell>
        </row>
        <row r="595">
          <cell r="C595" t="str">
            <v>拟核减</v>
          </cell>
        </row>
        <row r="595">
          <cell r="E595" t="str">
            <v>付款</v>
          </cell>
          <cell r="F595">
            <v>90000</v>
          </cell>
        </row>
        <row r="596">
          <cell r="A596" t="str">
            <v>[审核明细表]08 环菱</v>
          </cell>
        </row>
        <row r="596">
          <cell r="C596" t="str">
            <v>拟核减</v>
          </cell>
        </row>
        <row r="596">
          <cell r="E596" t="str">
            <v>发票</v>
          </cell>
          <cell r="F596">
            <v>90000</v>
          </cell>
        </row>
        <row r="597">
          <cell r="A597" t="str">
            <v>[审核明细表]08 环菱</v>
          </cell>
        </row>
        <row r="597">
          <cell r="C597" t="str">
            <v>核减</v>
          </cell>
        </row>
        <row r="597">
          <cell r="E597" t="str">
            <v>付款</v>
          </cell>
          <cell r="F597">
            <v>205500</v>
          </cell>
        </row>
        <row r="598">
          <cell r="A598" t="str">
            <v>[审核明细表]08 环菱</v>
          </cell>
        </row>
        <row r="598">
          <cell r="C598" t="str">
            <v>核减</v>
          </cell>
        </row>
        <row r="598">
          <cell r="E598" t="str">
            <v>付款</v>
          </cell>
          <cell r="F598">
            <v>100000</v>
          </cell>
        </row>
        <row r="599">
          <cell r="A599" t="str">
            <v>[审核明细表]08 环菱</v>
          </cell>
        </row>
        <row r="599">
          <cell r="C599" t="str">
            <v>核减</v>
          </cell>
        </row>
        <row r="599">
          <cell r="E599" t="str">
            <v>付款</v>
          </cell>
          <cell r="F599">
            <v>483825</v>
          </cell>
        </row>
        <row r="600">
          <cell r="A600" t="str">
            <v>[审核明细表]08 环菱</v>
          </cell>
        </row>
        <row r="600">
          <cell r="E600" t="str">
            <v>合同</v>
          </cell>
          <cell r="F600">
            <v>483825</v>
          </cell>
        </row>
        <row r="601">
          <cell r="A601" t="str">
            <v>[审核明细表]08 环菱</v>
          </cell>
        </row>
        <row r="601">
          <cell r="C601" t="str">
            <v>核减</v>
          </cell>
        </row>
        <row r="601">
          <cell r="E601" t="str">
            <v>发票</v>
          </cell>
          <cell r="F601">
            <v>483825</v>
          </cell>
        </row>
        <row r="602">
          <cell r="A602" t="str">
            <v>[审核明细表]08 环菱</v>
          </cell>
        </row>
        <row r="602">
          <cell r="E602" t="str">
            <v>合同</v>
          </cell>
          <cell r="F602">
            <v>165000</v>
          </cell>
        </row>
        <row r="603">
          <cell r="A603" t="str">
            <v>[审核明细表]08 环菱</v>
          </cell>
        </row>
        <row r="603">
          <cell r="E603" t="str">
            <v>付款</v>
          </cell>
          <cell r="F603">
            <v>82500</v>
          </cell>
        </row>
        <row r="604">
          <cell r="A604" t="str">
            <v>[审核明细表]08 环菱</v>
          </cell>
        </row>
        <row r="604">
          <cell r="E604" t="str">
            <v>合同</v>
          </cell>
          <cell r="F604">
            <v>800000</v>
          </cell>
        </row>
        <row r="605">
          <cell r="A605" t="str">
            <v>[审核明细表]08 环菱</v>
          </cell>
        </row>
        <row r="605">
          <cell r="E605" t="str">
            <v>付款</v>
          </cell>
          <cell r="F605">
            <v>800000</v>
          </cell>
        </row>
        <row r="606">
          <cell r="A606" t="str">
            <v>[审核明细表]08 环菱</v>
          </cell>
        </row>
        <row r="606">
          <cell r="C606" t="str">
            <v>拟核减</v>
          </cell>
        </row>
        <row r="606">
          <cell r="E606" t="str">
            <v>合同</v>
          </cell>
          <cell r="F606">
            <v>160000</v>
          </cell>
        </row>
        <row r="607">
          <cell r="A607" t="str">
            <v>[审核明细表]08 环菱</v>
          </cell>
        </row>
        <row r="607">
          <cell r="C607" t="str">
            <v>拟核减</v>
          </cell>
        </row>
        <row r="607">
          <cell r="E607" t="str">
            <v>发票</v>
          </cell>
          <cell r="F607">
            <v>160000</v>
          </cell>
        </row>
        <row r="608">
          <cell r="A608" t="str">
            <v>[审核明细表]08 环菱</v>
          </cell>
        </row>
        <row r="608">
          <cell r="C608" t="str">
            <v>拟核减</v>
          </cell>
        </row>
        <row r="608">
          <cell r="E608" t="str">
            <v>付款</v>
          </cell>
          <cell r="F608">
            <v>110000</v>
          </cell>
        </row>
        <row r="609">
          <cell r="A609" t="str">
            <v>[审核明细表]08 环菱</v>
          </cell>
        </row>
        <row r="609">
          <cell r="C609" t="str">
            <v>拟核减</v>
          </cell>
        </row>
        <row r="609">
          <cell r="E609" t="str">
            <v>付款</v>
          </cell>
          <cell r="F609">
            <v>50000</v>
          </cell>
        </row>
        <row r="610">
          <cell r="A610" t="str">
            <v>[审核明细表]08 环菱</v>
          </cell>
        </row>
        <row r="610">
          <cell r="C610" t="str">
            <v>拟核减</v>
          </cell>
        </row>
        <row r="610">
          <cell r="E610" t="str">
            <v>合同</v>
          </cell>
          <cell r="F610">
            <v>60000</v>
          </cell>
        </row>
        <row r="611">
          <cell r="A611" t="str">
            <v>[审核明细表]08 环菱</v>
          </cell>
        </row>
        <row r="611">
          <cell r="C611" t="str">
            <v>拟核减</v>
          </cell>
        </row>
        <row r="611">
          <cell r="E611" t="str">
            <v>发票</v>
          </cell>
          <cell r="F611">
            <v>60000</v>
          </cell>
        </row>
        <row r="612">
          <cell r="A612" t="str">
            <v>[审核明细表]08 环菱</v>
          </cell>
        </row>
        <row r="612">
          <cell r="C612" t="str">
            <v>拟核减</v>
          </cell>
        </row>
        <row r="612">
          <cell r="E612" t="str">
            <v>付款</v>
          </cell>
          <cell r="F612">
            <v>60000</v>
          </cell>
        </row>
        <row r="613">
          <cell r="A613" t="str">
            <v>[审核明细表]08 环菱</v>
          </cell>
        </row>
        <row r="613">
          <cell r="E613" t="str">
            <v>付款</v>
          </cell>
          <cell r="F613">
            <v>72000</v>
          </cell>
        </row>
        <row r="614">
          <cell r="A614" t="str">
            <v>[审核明细表]08 环菱</v>
          </cell>
        </row>
        <row r="614">
          <cell r="E614" t="str">
            <v>付款</v>
          </cell>
          <cell r="F614">
            <v>240000</v>
          </cell>
        </row>
        <row r="615">
          <cell r="A615" t="str">
            <v>[审核明细表]08 环菱</v>
          </cell>
        </row>
        <row r="615">
          <cell r="E615" t="str">
            <v>合同</v>
          </cell>
          <cell r="F615">
            <v>240000</v>
          </cell>
        </row>
        <row r="616">
          <cell r="A616" t="str">
            <v>[审核明细表]08 环菱</v>
          </cell>
        </row>
        <row r="616">
          <cell r="E616" t="str">
            <v>合同</v>
          </cell>
          <cell r="F616">
            <v>72000</v>
          </cell>
        </row>
        <row r="617">
          <cell r="A617" t="str">
            <v>[审核明细表]08 环菱</v>
          </cell>
        </row>
        <row r="617">
          <cell r="E617" t="str">
            <v>合同</v>
          </cell>
          <cell r="F617">
            <v>1134000</v>
          </cell>
        </row>
        <row r="618">
          <cell r="A618" t="str">
            <v>[审核明细表]08 环菱</v>
          </cell>
        </row>
        <row r="618">
          <cell r="E618" t="str">
            <v>发票</v>
          </cell>
          <cell r="F618">
            <v>360000</v>
          </cell>
        </row>
        <row r="619">
          <cell r="A619" t="str">
            <v>[审核明细表]08 环菱</v>
          </cell>
        </row>
        <row r="619">
          <cell r="E619" t="str">
            <v>发票</v>
          </cell>
          <cell r="F619">
            <v>80000</v>
          </cell>
        </row>
        <row r="620">
          <cell r="A620" t="str">
            <v>[审核明细表]08 环菱</v>
          </cell>
        </row>
        <row r="620">
          <cell r="E620" t="str">
            <v>付款</v>
          </cell>
          <cell r="F620">
            <v>550000</v>
          </cell>
        </row>
        <row r="621">
          <cell r="A621" t="str">
            <v>[审核明细表]08 环菱</v>
          </cell>
        </row>
        <row r="621">
          <cell r="E621" t="str">
            <v>付款</v>
          </cell>
          <cell r="F621">
            <v>200000</v>
          </cell>
        </row>
        <row r="622">
          <cell r="A622" t="str">
            <v>[审核明细表]08 环菱</v>
          </cell>
        </row>
        <row r="622">
          <cell r="E622" t="str">
            <v>付款</v>
          </cell>
          <cell r="F622">
            <v>200000</v>
          </cell>
        </row>
        <row r="623">
          <cell r="A623" t="str">
            <v>[审核明细表]08 环菱</v>
          </cell>
        </row>
        <row r="623">
          <cell r="C623" t="str">
            <v>拟核减</v>
          </cell>
        </row>
        <row r="623">
          <cell r="E623" t="str">
            <v>合同</v>
          </cell>
          <cell r="F623">
            <v>800000</v>
          </cell>
        </row>
        <row r="624">
          <cell r="A624" t="str">
            <v>[审核明细表]08 环菱</v>
          </cell>
        </row>
        <row r="624">
          <cell r="C624" t="str">
            <v>拟核减</v>
          </cell>
        </row>
        <row r="624">
          <cell r="E624" t="str">
            <v>付款</v>
          </cell>
          <cell r="F624">
            <v>500000</v>
          </cell>
        </row>
        <row r="625">
          <cell r="A625" t="str">
            <v>[审核明细表]08 环菱</v>
          </cell>
        </row>
        <row r="625">
          <cell r="C625" t="str">
            <v>拟核减</v>
          </cell>
        </row>
        <row r="625">
          <cell r="E625" t="str">
            <v>付款</v>
          </cell>
          <cell r="F625">
            <v>300000</v>
          </cell>
        </row>
        <row r="626">
          <cell r="A626" t="str">
            <v>[审核明细表]08 环菱</v>
          </cell>
        </row>
        <row r="626">
          <cell r="E626" t="str">
            <v>发票</v>
          </cell>
          <cell r="F626">
            <v>5040000</v>
          </cell>
        </row>
        <row r="627">
          <cell r="A627" t="str">
            <v>[审核明细表]08 环菱</v>
          </cell>
        </row>
        <row r="627">
          <cell r="E627" t="str">
            <v>发票</v>
          </cell>
          <cell r="F627">
            <v>4380000</v>
          </cell>
        </row>
        <row r="628">
          <cell r="A628" t="str">
            <v>[审核明细表]08 环菱</v>
          </cell>
        </row>
        <row r="628">
          <cell r="E628" t="str">
            <v>合同</v>
          </cell>
          <cell r="F628">
            <v>14600000</v>
          </cell>
        </row>
        <row r="629">
          <cell r="A629" t="str">
            <v>[审核明细表]08 环菱</v>
          </cell>
        </row>
        <row r="629">
          <cell r="E629" t="str">
            <v>付款</v>
          </cell>
          <cell r="F629">
            <v>4380750</v>
          </cell>
        </row>
        <row r="630">
          <cell r="A630" t="str">
            <v>[审核明细表]08 环菱</v>
          </cell>
        </row>
        <row r="630">
          <cell r="E630" t="str">
            <v>付款</v>
          </cell>
          <cell r="F630">
            <v>4381709.19</v>
          </cell>
        </row>
        <row r="631">
          <cell r="A631" t="str">
            <v>[审核明细表]08 环菱</v>
          </cell>
        </row>
        <row r="631">
          <cell r="E631" t="str">
            <v>付款</v>
          </cell>
          <cell r="F631">
            <v>4893865.06</v>
          </cell>
        </row>
        <row r="632">
          <cell r="A632" t="str">
            <v>[审核明细表]08 环菱</v>
          </cell>
        </row>
        <row r="632">
          <cell r="E632" t="str">
            <v>付款</v>
          </cell>
          <cell r="F632">
            <v>218804.2</v>
          </cell>
        </row>
        <row r="633">
          <cell r="A633" t="str">
            <v>[审核明细表]08 环菱</v>
          </cell>
        </row>
        <row r="633">
          <cell r="E633" t="str">
            <v>发票</v>
          </cell>
          <cell r="F633">
            <v>1663716.84</v>
          </cell>
        </row>
        <row r="634">
          <cell r="A634" t="str">
            <v>[审核明细表]08 环菱</v>
          </cell>
        </row>
        <row r="634">
          <cell r="E634" t="str">
            <v>发票</v>
          </cell>
          <cell r="F634">
            <v>1880000</v>
          </cell>
        </row>
        <row r="635">
          <cell r="A635" t="str">
            <v>[审核明细表]08 环菱</v>
          </cell>
        </row>
        <row r="635">
          <cell r="E635" t="str">
            <v>付款</v>
          </cell>
          <cell r="F635">
            <v>564490</v>
          </cell>
        </row>
        <row r="636">
          <cell r="A636" t="str">
            <v>[审核明细表]08 环菱</v>
          </cell>
        </row>
        <row r="636">
          <cell r="E636" t="str">
            <v>付款</v>
          </cell>
          <cell r="F636">
            <v>1711.3</v>
          </cell>
        </row>
        <row r="637">
          <cell r="A637" t="str">
            <v>[审核明细表]08 环菱</v>
          </cell>
        </row>
        <row r="637">
          <cell r="E637" t="str">
            <v>付款</v>
          </cell>
          <cell r="F637">
            <v>1125798.7</v>
          </cell>
        </row>
        <row r="638">
          <cell r="A638" t="str">
            <v>[审核明细表]08 环菱</v>
          </cell>
        </row>
        <row r="638">
          <cell r="E638" t="str">
            <v>合同</v>
          </cell>
          <cell r="F638">
            <v>1880000</v>
          </cell>
        </row>
        <row r="639">
          <cell r="A639" t="str">
            <v>[审核明细表]08 环菱</v>
          </cell>
        </row>
        <row r="639">
          <cell r="E639" t="str">
            <v>合同</v>
          </cell>
          <cell r="F639">
            <v>210000</v>
          </cell>
        </row>
        <row r="640">
          <cell r="A640" t="str">
            <v>[审核明细表]08 环菱</v>
          </cell>
        </row>
        <row r="640">
          <cell r="E640" t="str">
            <v>付款</v>
          </cell>
          <cell r="F640">
            <v>200000</v>
          </cell>
        </row>
        <row r="641">
          <cell r="A641" t="str">
            <v>[审核明细表]08 环菱</v>
          </cell>
        </row>
        <row r="641">
          <cell r="E641" t="str">
            <v>发票</v>
          </cell>
          <cell r="F641">
            <v>200028.34</v>
          </cell>
        </row>
        <row r="642">
          <cell r="A642" t="str">
            <v>[审核明细表]08 环菱</v>
          </cell>
        </row>
        <row r="642">
          <cell r="E642" t="str">
            <v>发票</v>
          </cell>
          <cell r="F642">
            <v>20658.24</v>
          </cell>
        </row>
        <row r="643">
          <cell r="A643" t="str">
            <v>[审核明细表]08 环菱</v>
          </cell>
        </row>
        <row r="643">
          <cell r="E643" t="str">
            <v>发票</v>
          </cell>
          <cell r="F643">
            <v>469492.72</v>
          </cell>
        </row>
        <row r="644">
          <cell r="A644" t="str">
            <v>[审核明细表]08 环菱</v>
          </cell>
        </row>
        <row r="644">
          <cell r="E644" t="str">
            <v>付款</v>
          </cell>
          <cell r="F644">
            <v>20658.24</v>
          </cell>
        </row>
        <row r="645">
          <cell r="A645" t="str">
            <v>[审核明细表]08 环菱</v>
          </cell>
        </row>
        <row r="645">
          <cell r="E645" t="str">
            <v>付款</v>
          </cell>
          <cell r="F645">
            <v>468600</v>
          </cell>
        </row>
        <row r="646">
          <cell r="A646" t="str">
            <v>[审核明细表]08 环菱</v>
          </cell>
        </row>
        <row r="646">
          <cell r="E646" t="str">
            <v>付款</v>
          </cell>
          <cell r="F646">
            <v>892.72</v>
          </cell>
        </row>
        <row r="647">
          <cell r="A647" t="str">
            <v>[审核明细表]08 环菱</v>
          </cell>
        </row>
        <row r="647">
          <cell r="E647" t="str">
            <v>付款</v>
          </cell>
          <cell r="F647">
            <v>199000</v>
          </cell>
        </row>
        <row r="648">
          <cell r="A648" t="str">
            <v>[审核明细表]08 环菱</v>
          </cell>
        </row>
        <row r="648">
          <cell r="E648" t="str">
            <v>付款</v>
          </cell>
          <cell r="F648">
            <v>1028.34</v>
          </cell>
        </row>
        <row r="649">
          <cell r="A649" t="str">
            <v>[审核明细表]08 环菱</v>
          </cell>
        </row>
        <row r="649">
          <cell r="E649" t="str">
            <v>合同</v>
          </cell>
          <cell r="F649">
            <v>20658.24</v>
          </cell>
        </row>
        <row r="650">
          <cell r="A650" t="str">
            <v>[审核明细表]08 环菱</v>
          </cell>
        </row>
        <row r="650">
          <cell r="E650" t="str">
            <v>合同</v>
          </cell>
          <cell r="F650">
            <v>200028.34</v>
          </cell>
        </row>
        <row r="651">
          <cell r="A651" t="str">
            <v>[审核明细表]08 环菱</v>
          </cell>
        </row>
        <row r="651">
          <cell r="E651" t="str">
            <v>合同</v>
          </cell>
          <cell r="F651">
            <v>468492.72</v>
          </cell>
        </row>
        <row r="652">
          <cell r="A652" t="str">
            <v>[审核明细表]08 环菱</v>
          </cell>
        </row>
        <row r="652">
          <cell r="E652" t="str">
            <v>付款</v>
          </cell>
          <cell r="F652">
            <v>125000</v>
          </cell>
        </row>
        <row r="653">
          <cell r="A653" t="str">
            <v>[审核明细表]08 环菱</v>
          </cell>
        </row>
        <row r="653">
          <cell r="E653" t="str">
            <v>合同</v>
          </cell>
          <cell r="F653">
            <v>250000</v>
          </cell>
        </row>
        <row r="654">
          <cell r="A654" t="str">
            <v>[审核明细表]08 环菱</v>
          </cell>
        </row>
        <row r="654">
          <cell r="E654" t="str">
            <v>发票</v>
          </cell>
          <cell r="F654">
            <v>200676.96</v>
          </cell>
        </row>
        <row r="655">
          <cell r="A655" t="str">
            <v>[审核明细表]08 环菱</v>
          </cell>
        </row>
        <row r="655">
          <cell r="E655" t="str">
            <v>发票</v>
          </cell>
          <cell r="F655">
            <v>1028337.99</v>
          </cell>
        </row>
        <row r="656">
          <cell r="A656" t="str">
            <v>[审核明细表]08 环菱</v>
          </cell>
        </row>
        <row r="656">
          <cell r="E656" t="str">
            <v>发票</v>
          </cell>
          <cell r="F656">
            <v>176067.78</v>
          </cell>
        </row>
        <row r="657">
          <cell r="A657" t="str">
            <v>[审核明细表]08 环菱</v>
          </cell>
        </row>
        <row r="657">
          <cell r="E657" t="str">
            <v>合同</v>
          </cell>
          <cell r="F657">
            <v>200676.96</v>
          </cell>
        </row>
        <row r="658">
          <cell r="A658" t="str">
            <v>[审核明细表]08 环菱</v>
          </cell>
        </row>
        <row r="658">
          <cell r="E658" t="str">
            <v>合同</v>
          </cell>
          <cell r="F658">
            <v>1029110.79</v>
          </cell>
        </row>
        <row r="659">
          <cell r="A659" t="str">
            <v>[审核明细表]08 环菱</v>
          </cell>
        </row>
        <row r="659">
          <cell r="E659" t="str">
            <v>合同</v>
          </cell>
          <cell r="F659">
            <v>176067.78</v>
          </cell>
        </row>
        <row r="660">
          <cell r="A660" t="str">
            <v>[审核明细表]08 环菱</v>
          </cell>
        </row>
        <row r="660">
          <cell r="E660" t="str">
            <v>付款</v>
          </cell>
          <cell r="F660">
            <v>1000000</v>
          </cell>
        </row>
        <row r="661">
          <cell r="A661" t="str">
            <v>[审核明细表]08 环菱</v>
          </cell>
        </row>
        <row r="661">
          <cell r="E661" t="str">
            <v>付款</v>
          </cell>
          <cell r="F661">
            <v>28337.99</v>
          </cell>
        </row>
        <row r="662">
          <cell r="A662" t="str">
            <v>[审核明细表]08 环菱</v>
          </cell>
        </row>
        <row r="662">
          <cell r="E662" t="str">
            <v>付款</v>
          </cell>
          <cell r="F662">
            <v>176067.78</v>
          </cell>
        </row>
        <row r="663">
          <cell r="A663" t="str">
            <v>[审核明细表]08 环菱</v>
          </cell>
        </row>
        <row r="663">
          <cell r="E663" t="str">
            <v>付款</v>
          </cell>
          <cell r="F663">
            <v>200676.96</v>
          </cell>
        </row>
        <row r="664">
          <cell r="A664" t="str">
            <v>[审核明细表]08 环菱</v>
          </cell>
        </row>
        <row r="664">
          <cell r="E664" t="str">
            <v>合同</v>
          </cell>
          <cell r="F664">
            <v>377600</v>
          </cell>
        </row>
        <row r="665">
          <cell r="A665" t="str">
            <v>[审核明细表]08 环菱</v>
          </cell>
        </row>
        <row r="665">
          <cell r="E665" t="str">
            <v>付款</v>
          </cell>
          <cell r="F665">
            <v>113280</v>
          </cell>
        </row>
        <row r="666">
          <cell r="A666" t="str">
            <v>[审核明细表]08 环菱</v>
          </cell>
        </row>
        <row r="666">
          <cell r="E666" t="str">
            <v>付款</v>
          </cell>
          <cell r="F666">
            <v>151040</v>
          </cell>
        </row>
        <row r="667">
          <cell r="A667" t="str">
            <v>[审核明细表]08 环菱</v>
          </cell>
        </row>
        <row r="667">
          <cell r="C667" t="str">
            <v>拟核减</v>
          </cell>
        </row>
        <row r="667">
          <cell r="E667" t="str">
            <v>发票</v>
          </cell>
          <cell r="F667">
            <v>87130</v>
          </cell>
        </row>
        <row r="668">
          <cell r="A668" t="str">
            <v>[审核明细表]08 环菱</v>
          </cell>
        </row>
        <row r="668">
          <cell r="C668" t="str">
            <v>拟核减</v>
          </cell>
        </row>
        <row r="668">
          <cell r="E668" t="str">
            <v>付款</v>
          </cell>
          <cell r="F668">
            <v>16600</v>
          </cell>
        </row>
        <row r="669">
          <cell r="A669" t="str">
            <v>[审核明细表]08 环菱</v>
          </cell>
        </row>
        <row r="669">
          <cell r="C669" t="str">
            <v>拟核减</v>
          </cell>
        </row>
        <row r="669">
          <cell r="E669" t="str">
            <v>合同</v>
          </cell>
          <cell r="F669">
            <v>16600</v>
          </cell>
        </row>
        <row r="670">
          <cell r="A670" t="str">
            <v>[审核明细表]08 环菱</v>
          </cell>
        </row>
        <row r="670">
          <cell r="C670" t="str">
            <v>拟核减</v>
          </cell>
        </row>
        <row r="670">
          <cell r="E670" t="str">
            <v>发票</v>
          </cell>
          <cell r="F670">
            <v>16600</v>
          </cell>
        </row>
        <row r="671">
          <cell r="A671" t="str">
            <v>[审核明细表]08 环菱</v>
          </cell>
        </row>
        <row r="671">
          <cell r="E671" t="str">
            <v>付款</v>
          </cell>
          <cell r="F671">
            <v>176000</v>
          </cell>
        </row>
        <row r="672">
          <cell r="A672" t="str">
            <v>[审核明细表]08 环菱</v>
          </cell>
        </row>
        <row r="672">
          <cell r="E672" t="str">
            <v>合同</v>
          </cell>
          <cell r="F672">
            <v>440000</v>
          </cell>
        </row>
        <row r="673">
          <cell r="A673" t="str">
            <v>[审核明细表]08 环菱</v>
          </cell>
        </row>
        <row r="673">
          <cell r="C673" t="str">
            <v>拟核减</v>
          </cell>
        </row>
        <row r="673">
          <cell r="E673" t="str">
            <v>付款</v>
          </cell>
          <cell r="F673">
            <v>107910</v>
          </cell>
        </row>
        <row r="674">
          <cell r="A674" t="str">
            <v>[审核明细表]08 环菱</v>
          </cell>
        </row>
        <row r="674">
          <cell r="C674" t="str">
            <v>拟核减</v>
          </cell>
        </row>
        <row r="674">
          <cell r="E674" t="str">
            <v>合同</v>
          </cell>
          <cell r="F674">
            <v>107910</v>
          </cell>
        </row>
        <row r="675">
          <cell r="A675" t="str">
            <v>[审核明细表]08 环菱</v>
          </cell>
        </row>
        <row r="675">
          <cell r="C675" t="str">
            <v>拟核减</v>
          </cell>
        </row>
        <row r="675">
          <cell r="E675" t="str">
            <v>发票</v>
          </cell>
          <cell r="F675">
            <v>107910</v>
          </cell>
        </row>
        <row r="676">
          <cell r="A676" t="str">
            <v>[审核明细表]08 环菱</v>
          </cell>
        </row>
        <row r="676">
          <cell r="E676" t="str">
            <v>合同</v>
          </cell>
          <cell r="F676">
            <v>3000000</v>
          </cell>
        </row>
        <row r="677">
          <cell r="A677" t="str">
            <v>[审核明细表]08 环菱</v>
          </cell>
        </row>
        <row r="677">
          <cell r="E677" t="str">
            <v>合同</v>
          </cell>
          <cell r="F677">
            <v>800000</v>
          </cell>
        </row>
        <row r="678">
          <cell r="A678" t="str">
            <v>[审核明细表]08 环菱</v>
          </cell>
        </row>
        <row r="678">
          <cell r="E678" t="str">
            <v>付款</v>
          </cell>
          <cell r="F678">
            <v>450000</v>
          </cell>
        </row>
        <row r="679">
          <cell r="A679" t="str">
            <v>[审核明细表]08 环菱</v>
          </cell>
        </row>
        <row r="679">
          <cell r="E679" t="str">
            <v>付款</v>
          </cell>
          <cell r="F679">
            <v>240000</v>
          </cell>
        </row>
        <row r="680">
          <cell r="A680" t="str">
            <v>[审核明细表]08 环菱</v>
          </cell>
        </row>
        <row r="680">
          <cell r="E680" t="str">
            <v>付款</v>
          </cell>
          <cell r="F680">
            <v>600000</v>
          </cell>
        </row>
        <row r="681">
          <cell r="A681" t="str">
            <v>[审核明细表]08 环菱</v>
          </cell>
        </row>
        <row r="681">
          <cell r="C681" t="str">
            <v>拟核减</v>
          </cell>
        </row>
        <row r="681">
          <cell r="E681" t="str">
            <v>付款</v>
          </cell>
          <cell r="F681">
            <v>14984.8</v>
          </cell>
        </row>
        <row r="682">
          <cell r="A682" t="str">
            <v>[审核明细表]08 环菱</v>
          </cell>
        </row>
        <row r="682">
          <cell r="C682" t="str">
            <v>拟核减</v>
          </cell>
        </row>
        <row r="682">
          <cell r="E682" t="str">
            <v>付款</v>
          </cell>
          <cell r="F682">
            <v>38700</v>
          </cell>
        </row>
        <row r="683">
          <cell r="A683" t="str">
            <v>[审核明细表]08 环菱</v>
          </cell>
        </row>
        <row r="683">
          <cell r="C683" t="str">
            <v>拟核减</v>
          </cell>
        </row>
        <row r="683">
          <cell r="E683" t="str">
            <v>付款</v>
          </cell>
          <cell r="F683">
            <v>40619.6</v>
          </cell>
        </row>
        <row r="684">
          <cell r="A684" t="str">
            <v>[审核明细表]08 环菱</v>
          </cell>
        </row>
        <row r="684">
          <cell r="C684" t="str">
            <v>拟核减</v>
          </cell>
        </row>
        <row r="684">
          <cell r="E684" t="str">
            <v>付款</v>
          </cell>
          <cell r="F684">
            <v>26298.42</v>
          </cell>
        </row>
        <row r="685">
          <cell r="A685" t="str">
            <v>[审核明细表]08 环菱</v>
          </cell>
        </row>
        <row r="685">
          <cell r="C685" t="str">
            <v>拟核减</v>
          </cell>
        </row>
        <row r="685">
          <cell r="E685" t="str">
            <v>付款</v>
          </cell>
          <cell r="F685">
            <v>43890.72</v>
          </cell>
        </row>
        <row r="686">
          <cell r="A686" t="str">
            <v>[审核明细表]08 环菱</v>
          </cell>
        </row>
        <row r="686">
          <cell r="C686" t="str">
            <v>拟核减</v>
          </cell>
        </row>
        <row r="686">
          <cell r="E686" t="str">
            <v>付款</v>
          </cell>
          <cell r="F686">
            <v>161911.6</v>
          </cell>
        </row>
        <row r="687">
          <cell r="A687" t="str">
            <v>[审核明细表]08 环菱</v>
          </cell>
        </row>
        <row r="687">
          <cell r="E687" t="str">
            <v>合同</v>
          </cell>
          <cell r="F687">
            <v>1500000</v>
          </cell>
        </row>
        <row r="688">
          <cell r="A688" t="str">
            <v>[审核明细表]08 环菱</v>
          </cell>
        </row>
        <row r="688">
          <cell r="E688" t="str">
            <v>合同</v>
          </cell>
          <cell r="F688">
            <v>378000</v>
          </cell>
        </row>
        <row r="689">
          <cell r="A689" t="str">
            <v>[审核明细表]08 环菱</v>
          </cell>
        </row>
        <row r="689">
          <cell r="E689" t="str">
            <v>合同</v>
          </cell>
          <cell r="F689">
            <v>6000000</v>
          </cell>
        </row>
        <row r="690">
          <cell r="A690" t="str">
            <v>[审核明细表]08 环菱</v>
          </cell>
        </row>
        <row r="690">
          <cell r="E690" t="str">
            <v>合同</v>
          </cell>
          <cell r="F690">
            <v>225000</v>
          </cell>
        </row>
        <row r="691">
          <cell r="A691" t="str">
            <v>[审核明细表]08 环菱</v>
          </cell>
        </row>
        <row r="691">
          <cell r="E691" t="str">
            <v>合同</v>
          </cell>
          <cell r="F691">
            <v>4000000</v>
          </cell>
        </row>
        <row r="692">
          <cell r="A692" t="str">
            <v>[审核明细表]08 环菱</v>
          </cell>
        </row>
        <row r="692">
          <cell r="E692" t="str">
            <v>合同</v>
          </cell>
          <cell r="F692">
            <v>2400000</v>
          </cell>
        </row>
        <row r="693">
          <cell r="A693" t="str">
            <v>[审核明细表]08 环菱</v>
          </cell>
        </row>
        <row r="693">
          <cell r="E693" t="str">
            <v>合同</v>
          </cell>
          <cell r="F693">
            <v>220000</v>
          </cell>
        </row>
        <row r="694">
          <cell r="A694" t="str">
            <v>[审核明细表]08 环菱</v>
          </cell>
        </row>
        <row r="694">
          <cell r="E694" t="str">
            <v>合同</v>
          </cell>
          <cell r="F694">
            <v>4500000</v>
          </cell>
        </row>
        <row r="695">
          <cell r="A695" t="str">
            <v>[审核明细表]08 环菱</v>
          </cell>
        </row>
        <row r="695">
          <cell r="E695" t="str">
            <v>合同</v>
          </cell>
          <cell r="F695">
            <v>280000</v>
          </cell>
        </row>
        <row r="696">
          <cell r="A696" t="str">
            <v>[审核明细表]08 环菱</v>
          </cell>
        </row>
        <row r="696">
          <cell r="E696" t="str">
            <v>发票</v>
          </cell>
          <cell r="F696">
            <v>708700</v>
          </cell>
        </row>
        <row r="697">
          <cell r="A697" t="str">
            <v>[审核明细表]08 环菱</v>
          </cell>
        </row>
        <row r="697">
          <cell r="E697" t="str">
            <v>发票</v>
          </cell>
          <cell r="F697">
            <v>720000</v>
          </cell>
        </row>
        <row r="698">
          <cell r="A698" t="str">
            <v>[审核明细表]08 环菱</v>
          </cell>
        </row>
        <row r="698">
          <cell r="E698" t="str">
            <v>发票</v>
          </cell>
          <cell r="F698">
            <v>450000</v>
          </cell>
        </row>
        <row r="699">
          <cell r="A699" t="str">
            <v>[审核明细表]08 环菱</v>
          </cell>
        </row>
        <row r="699">
          <cell r="E699" t="str">
            <v>发票</v>
          </cell>
          <cell r="F699">
            <v>720000</v>
          </cell>
        </row>
        <row r="700">
          <cell r="A700" t="str">
            <v>[审核明细表]08 环菱</v>
          </cell>
        </row>
        <row r="700">
          <cell r="E700" t="str">
            <v>发票</v>
          </cell>
          <cell r="F700">
            <v>450000</v>
          </cell>
        </row>
        <row r="701">
          <cell r="A701" t="str">
            <v>[审核明细表]08 环菱</v>
          </cell>
        </row>
        <row r="701">
          <cell r="E701" t="str">
            <v>发票</v>
          </cell>
          <cell r="F701">
            <v>708700</v>
          </cell>
        </row>
        <row r="702">
          <cell r="A702" t="str">
            <v>[审核明细表]08 环菱</v>
          </cell>
        </row>
        <row r="702">
          <cell r="E702" t="str">
            <v>发票</v>
          </cell>
          <cell r="F702">
            <v>113400</v>
          </cell>
        </row>
        <row r="703">
          <cell r="A703" t="str">
            <v>[审核明细表]08 环菱</v>
          </cell>
        </row>
        <row r="703">
          <cell r="E703" t="str">
            <v>发票</v>
          </cell>
          <cell r="F703">
            <v>450000</v>
          </cell>
        </row>
        <row r="704">
          <cell r="A704" t="str">
            <v>[审核明细表]08 环菱</v>
          </cell>
        </row>
        <row r="704">
          <cell r="E704" t="str">
            <v>付款</v>
          </cell>
          <cell r="F704">
            <v>450000</v>
          </cell>
        </row>
        <row r="705">
          <cell r="A705" t="str">
            <v>[审核明细表]08 环菱</v>
          </cell>
        </row>
        <row r="705">
          <cell r="E705" t="str">
            <v>付款</v>
          </cell>
          <cell r="F705">
            <v>720000</v>
          </cell>
        </row>
        <row r="706">
          <cell r="A706" t="str">
            <v>[审核明细表]08 环菱</v>
          </cell>
        </row>
        <row r="706">
          <cell r="E706" t="str">
            <v>付款</v>
          </cell>
          <cell r="F706">
            <v>450000</v>
          </cell>
        </row>
        <row r="707">
          <cell r="A707" t="str">
            <v>[审核明细表]08 环菱</v>
          </cell>
        </row>
        <row r="707">
          <cell r="E707" t="str">
            <v>付款</v>
          </cell>
          <cell r="F707">
            <v>67500</v>
          </cell>
        </row>
        <row r="708">
          <cell r="A708" t="str">
            <v>[审核明细表]08 环菱</v>
          </cell>
        </row>
        <row r="708">
          <cell r="E708" t="str">
            <v>付款</v>
          </cell>
          <cell r="F708">
            <v>113400</v>
          </cell>
        </row>
        <row r="709">
          <cell r="A709" t="str">
            <v>[审核明细表]08 环菱</v>
          </cell>
        </row>
        <row r="709">
          <cell r="E709" t="str">
            <v>付款</v>
          </cell>
          <cell r="F709">
            <v>450000</v>
          </cell>
        </row>
        <row r="710">
          <cell r="A710" t="str">
            <v>[审核明细表]08 环菱</v>
          </cell>
        </row>
        <row r="710">
          <cell r="E710" t="str">
            <v>付款</v>
          </cell>
          <cell r="F710">
            <v>720000</v>
          </cell>
        </row>
        <row r="711">
          <cell r="A711" t="str">
            <v>[审核明细表]08 环菱</v>
          </cell>
        </row>
        <row r="711">
          <cell r="E711" t="str">
            <v>付款</v>
          </cell>
          <cell r="F711">
            <v>300000</v>
          </cell>
        </row>
        <row r="712">
          <cell r="A712" t="str">
            <v>[审核明细表]08 环菱</v>
          </cell>
        </row>
        <row r="712">
          <cell r="E712" t="str">
            <v>付款</v>
          </cell>
          <cell r="F712">
            <v>84000</v>
          </cell>
        </row>
        <row r="713">
          <cell r="A713" t="str">
            <v>[审核明细表]08 环菱</v>
          </cell>
        </row>
        <row r="713">
          <cell r="E713" t="str">
            <v>付款</v>
          </cell>
          <cell r="F713">
            <v>66000</v>
          </cell>
        </row>
        <row r="714">
          <cell r="A714" t="str">
            <v>[审核明细表]08 环菱</v>
          </cell>
        </row>
        <row r="714">
          <cell r="E714" t="str">
            <v>发票</v>
          </cell>
          <cell r="F714">
            <v>113400</v>
          </cell>
        </row>
        <row r="715">
          <cell r="A715" t="str">
            <v>[审核明细表]08 环菱</v>
          </cell>
        </row>
        <row r="715">
          <cell r="E715" t="str">
            <v>发票</v>
          </cell>
          <cell r="F715">
            <v>450000</v>
          </cell>
        </row>
        <row r="716">
          <cell r="A716" t="str">
            <v>[审核明细表]08 环菱</v>
          </cell>
        </row>
        <row r="716">
          <cell r="E716" t="str">
            <v>发票</v>
          </cell>
          <cell r="F716">
            <v>450000</v>
          </cell>
        </row>
        <row r="717">
          <cell r="A717" t="str">
            <v>[审核明细表]08 环菱</v>
          </cell>
        </row>
        <row r="717">
          <cell r="E717" t="str">
            <v>发票</v>
          </cell>
          <cell r="F717">
            <v>450000</v>
          </cell>
        </row>
        <row r="718">
          <cell r="A718" t="str">
            <v>[审核明细表]08 环菱</v>
          </cell>
        </row>
        <row r="718">
          <cell r="C718" t="str">
            <v>拟核减</v>
          </cell>
        </row>
        <row r="718">
          <cell r="E718" t="str">
            <v>合同</v>
          </cell>
          <cell r="F718">
            <v>23400</v>
          </cell>
        </row>
        <row r="719">
          <cell r="A719" t="str">
            <v>[审核明细表]08 环菱</v>
          </cell>
        </row>
        <row r="719">
          <cell r="C719" t="str">
            <v>拟核减</v>
          </cell>
        </row>
        <row r="719">
          <cell r="E719" t="str">
            <v>合同</v>
          </cell>
          <cell r="F719">
            <v>99347</v>
          </cell>
        </row>
        <row r="720">
          <cell r="A720" t="str">
            <v>[审核明细表]08 环菱</v>
          </cell>
        </row>
        <row r="720">
          <cell r="C720" t="str">
            <v>拟核减</v>
          </cell>
        </row>
        <row r="720">
          <cell r="E720" t="str">
            <v>合同</v>
          </cell>
          <cell r="F720">
            <v>87130</v>
          </cell>
        </row>
        <row r="721">
          <cell r="A721" t="str">
            <v>[审核明细表]08 环菱</v>
          </cell>
        </row>
        <row r="721">
          <cell r="C721" t="str">
            <v>拟核减</v>
          </cell>
        </row>
        <row r="721">
          <cell r="E721" t="str">
            <v>发票</v>
          </cell>
          <cell r="F721">
            <v>23400</v>
          </cell>
        </row>
        <row r="722">
          <cell r="A722" t="str">
            <v>[审核明细表]08 环菱</v>
          </cell>
        </row>
        <row r="722">
          <cell r="C722" t="str">
            <v>拟核减</v>
          </cell>
        </row>
        <row r="722">
          <cell r="E722" t="str">
            <v>发票</v>
          </cell>
          <cell r="F722">
            <v>99347</v>
          </cell>
        </row>
        <row r="723">
          <cell r="A723" t="str">
            <v>[审核明细表]08 环菱</v>
          </cell>
        </row>
        <row r="723">
          <cell r="C723" t="str">
            <v>拟核减</v>
          </cell>
        </row>
        <row r="723">
          <cell r="E723" t="str">
            <v>发票</v>
          </cell>
          <cell r="F723">
            <v>87130</v>
          </cell>
        </row>
        <row r="724">
          <cell r="A724" t="str">
            <v>[审核明细表]08 环菱</v>
          </cell>
        </row>
        <row r="724">
          <cell r="C724" t="str">
            <v>拟核减</v>
          </cell>
        </row>
        <row r="724">
          <cell r="E724" t="str">
            <v>付款</v>
          </cell>
          <cell r="F724">
            <v>23400</v>
          </cell>
        </row>
        <row r="725">
          <cell r="A725" t="str">
            <v>[审核明细表]08 环菱</v>
          </cell>
        </row>
        <row r="725">
          <cell r="C725" t="str">
            <v>拟核减</v>
          </cell>
        </row>
        <row r="725">
          <cell r="E725" t="str">
            <v>付款</v>
          </cell>
          <cell r="F725">
            <v>87130</v>
          </cell>
        </row>
        <row r="726">
          <cell r="A726" t="str">
            <v>[审核明细表]08 环菱</v>
          </cell>
        </row>
        <row r="726">
          <cell r="C726" t="str">
            <v>拟核减</v>
          </cell>
        </row>
        <row r="726">
          <cell r="E726" t="str">
            <v>付款</v>
          </cell>
          <cell r="F726">
            <v>99347</v>
          </cell>
        </row>
        <row r="727">
          <cell r="A727" t="str">
            <v>[审核明细表]09 后英海城钢铁</v>
          </cell>
        </row>
        <row r="727">
          <cell r="E727" t="str">
            <v>合同</v>
          </cell>
          <cell r="F727">
            <v>4500000</v>
          </cell>
        </row>
        <row r="728">
          <cell r="A728" t="str">
            <v>[审核明细表]09 后英海城钢铁</v>
          </cell>
        </row>
        <row r="728">
          <cell r="E728" t="str">
            <v>发票</v>
          </cell>
          <cell r="F728">
            <v>2700000</v>
          </cell>
        </row>
        <row r="729">
          <cell r="A729" t="str">
            <v>[审核明细表]09 后英海城钢铁</v>
          </cell>
        </row>
        <row r="729">
          <cell r="E729" t="str">
            <v>合同</v>
          </cell>
          <cell r="F729">
            <v>240000</v>
          </cell>
        </row>
        <row r="730">
          <cell r="A730" t="str">
            <v>[审核明细表]09 后英海城钢铁</v>
          </cell>
        </row>
        <row r="730">
          <cell r="E730" t="str">
            <v>发票</v>
          </cell>
          <cell r="F730">
            <v>144000</v>
          </cell>
        </row>
        <row r="731">
          <cell r="A731" t="str">
            <v>[审核明细表]09 后英海城钢铁</v>
          </cell>
        </row>
        <row r="731">
          <cell r="E731" t="str">
            <v>合同</v>
          </cell>
          <cell r="F731">
            <v>18000000</v>
          </cell>
        </row>
        <row r="732">
          <cell r="A732" t="str">
            <v>[审核明细表]09 后英海城钢铁</v>
          </cell>
        </row>
        <row r="732">
          <cell r="E732" t="str">
            <v>合同</v>
          </cell>
          <cell r="F732">
            <v>2981879.98</v>
          </cell>
        </row>
        <row r="733">
          <cell r="A733" t="str">
            <v>[审核明细表]09 后英海城钢铁</v>
          </cell>
        </row>
        <row r="733">
          <cell r="E733" t="str">
            <v>发票</v>
          </cell>
          <cell r="F733">
            <v>1771127.99</v>
          </cell>
        </row>
        <row r="734">
          <cell r="A734" t="str">
            <v>[审核明细表]09 后英海城钢铁</v>
          </cell>
        </row>
        <row r="734">
          <cell r="E734" t="str">
            <v>合同</v>
          </cell>
          <cell r="F734">
            <v>3615119</v>
          </cell>
        </row>
        <row r="735">
          <cell r="A735" t="str">
            <v>[审核明细表]09 后英海城钢铁</v>
          </cell>
        </row>
        <row r="735">
          <cell r="E735" t="str">
            <v>合同</v>
          </cell>
          <cell r="F735">
            <v>3177980</v>
          </cell>
        </row>
        <row r="736">
          <cell r="A736" t="str">
            <v>[审核明细表]09 后英海城钢铁</v>
          </cell>
        </row>
        <row r="736">
          <cell r="E736" t="str">
            <v>合同</v>
          </cell>
          <cell r="F736">
            <v>160000</v>
          </cell>
        </row>
        <row r="737">
          <cell r="A737" t="str">
            <v>[审核明细表]09 后英海城钢铁</v>
          </cell>
        </row>
        <row r="737">
          <cell r="E737" t="str">
            <v>合同</v>
          </cell>
          <cell r="F737">
            <v>540000</v>
          </cell>
        </row>
        <row r="738">
          <cell r="A738" t="str">
            <v>[审核明细表]09 后英海城钢铁</v>
          </cell>
        </row>
        <row r="738">
          <cell r="E738" t="str">
            <v>合同</v>
          </cell>
          <cell r="F738">
            <v>4175000</v>
          </cell>
        </row>
        <row r="739">
          <cell r="A739" t="str">
            <v>[审核明细表]09 后英海城钢铁</v>
          </cell>
        </row>
        <row r="739">
          <cell r="E739" t="str">
            <v>合同</v>
          </cell>
          <cell r="F739">
            <v>7600000</v>
          </cell>
        </row>
        <row r="740">
          <cell r="A740" t="str">
            <v>[审核明细表]09 后英海城钢铁</v>
          </cell>
        </row>
        <row r="740">
          <cell r="E740" t="str">
            <v>发票</v>
          </cell>
          <cell r="F740">
            <v>764000</v>
          </cell>
        </row>
        <row r="741">
          <cell r="A741" t="str">
            <v>[审核明细表]09 后英海城钢铁</v>
          </cell>
        </row>
        <row r="741">
          <cell r="E741" t="str">
            <v>发票</v>
          </cell>
          <cell r="F741">
            <v>764000</v>
          </cell>
        </row>
        <row r="742">
          <cell r="A742" t="str">
            <v>[审核明细表]09 后英海城钢铁</v>
          </cell>
        </row>
        <row r="742">
          <cell r="E742" t="str">
            <v>发票</v>
          </cell>
          <cell r="F742">
            <v>764000</v>
          </cell>
        </row>
        <row r="743">
          <cell r="A743" t="str">
            <v>[审核明细表]09 后英海城钢铁</v>
          </cell>
        </row>
        <row r="743">
          <cell r="E743" t="str">
            <v>发票</v>
          </cell>
          <cell r="F743">
            <v>756000</v>
          </cell>
        </row>
        <row r="744">
          <cell r="A744" t="str">
            <v>[审核明细表]09 后英海城钢铁</v>
          </cell>
        </row>
        <row r="744">
          <cell r="E744" t="str">
            <v>发票</v>
          </cell>
          <cell r="F744">
            <v>756000</v>
          </cell>
        </row>
        <row r="745">
          <cell r="A745" t="str">
            <v>[审核明细表]09 后英海城钢铁</v>
          </cell>
        </row>
        <row r="745">
          <cell r="E745" t="str">
            <v>发票</v>
          </cell>
          <cell r="F745">
            <v>756000</v>
          </cell>
        </row>
        <row r="746">
          <cell r="A746" t="str">
            <v>[审核明细表]09 后英海城钢铁</v>
          </cell>
        </row>
        <row r="746">
          <cell r="E746" t="str">
            <v>合同</v>
          </cell>
          <cell r="F746">
            <v>6300000</v>
          </cell>
        </row>
        <row r="747">
          <cell r="A747" t="str">
            <v>[审核明细表]09 后英海城钢铁</v>
          </cell>
        </row>
        <row r="747">
          <cell r="E747" t="str">
            <v>合同</v>
          </cell>
          <cell r="F747">
            <v>22500000</v>
          </cell>
        </row>
        <row r="748">
          <cell r="A748" t="str">
            <v>[审核明细表]09 后英海城钢铁</v>
          </cell>
        </row>
        <row r="748">
          <cell r="E748" t="str">
            <v>发票</v>
          </cell>
          <cell r="F748">
            <v>4000000</v>
          </cell>
        </row>
        <row r="749">
          <cell r="A749" t="str">
            <v>[审核明细表]09 后英海城钢铁</v>
          </cell>
        </row>
        <row r="749">
          <cell r="E749" t="str">
            <v>发票</v>
          </cell>
          <cell r="F749">
            <v>4900000</v>
          </cell>
        </row>
        <row r="750">
          <cell r="A750" t="str">
            <v>[审核明细表]09 后英海城钢铁</v>
          </cell>
        </row>
        <row r="750">
          <cell r="C750" t="str">
            <v>拟核减</v>
          </cell>
        </row>
        <row r="750">
          <cell r="E750" t="str">
            <v>发票</v>
          </cell>
          <cell r="F750">
            <v>55000</v>
          </cell>
        </row>
        <row r="751">
          <cell r="A751" t="str">
            <v>[审核明细表]09 后英海城钢铁</v>
          </cell>
        </row>
        <row r="751">
          <cell r="C751" t="str">
            <v>拟核减</v>
          </cell>
        </row>
        <row r="751">
          <cell r="E751" t="str">
            <v>合同</v>
          </cell>
        </row>
        <row r="752">
          <cell r="A752" t="str">
            <v>[审核明细表]09 后英海城钢铁</v>
          </cell>
        </row>
        <row r="752">
          <cell r="E752" t="str">
            <v>合同</v>
          </cell>
          <cell r="F752">
            <v>600000</v>
          </cell>
        </row>
        <row r="753">
          <cell r="A753" t="str">
            <v>[审核明细表]09 后英海城钢铁</v>
          </cell>
        </row>
        <row r="753">
          <cell r="E753" t="str">
            <v>合同</v>
          </cell>
          <cell r="F753">
            <v>35500000</v>
          </cell>
        </row>
        <row r="754">
          <cell r="A754" t="str">
            <v>[审核明细表]09 后英海城钢铁</v>
          </cell>
        </row>
        <row r="754">
          <cell r="E754" t="str">
            <v>发票</v>
          </cell>
          <cell r="F754">
            <v>2600000</v>
          </cell>
        </row>
        <row r="755">
          <cell r="A755" t="str">
            <v>[审核明细表]09 后英海城钢铁</v>
          </cell>
        </row>
        <row r="755">
          <cell r="E755" t="str">
            <v>发票</v>
          </cell>
          <cell r="F755">
            <v>3390000</v>
          </cell>
        </row>
        <row r="756">
          <cell r="A756" t="str">
            <v>[审核明细表]09 后英海城钢铁</v>
          </cell>
        </row>
        <row r="756">
          <cell r="E756" t="str">
            <v>发票</v>
          </cell>
          <cell r="F756">
            <v>3950000</v>
          </cell>
        </row>
        <row r="757">
          <cell r="A757" t="str">
            <v>[审核明细表]09 后英海城钢铁</v>
          </cell>
        </row>
        <row r="757">
          <cell r="E757" t="str">
            <v>发票</v>
          </cell>
          <cell r="F757">
            <v>3800000</v>
          </cell>
        </row>
        <row r="758">
          <cell r="A758" t="str">
            <v>[审核明细表]09 后英海城钢铁</v>
          </cell>
        </row>
        <row r="758">
          <cell r="E758" t="str">
            <v>发票</v>
          </cell>
          <cell r="F758">
            <v>3580000</v>
          </cell>
        </row>
        <row r="759">
          <cell r="A759" t="str">
            <v>[审核明细表]09 后英海城钢铁</v>
          </cell>
        </row>
        <row r="759">
          <cell r="E759" t="str">
            <v>合同</v>
          </cell>
          <cell r="F759">
            <v>45000000</v>
          </cell>
        </row>
        <row r="760">
          <cell r="A760" t="str">
            <v>[审核明细表]09 后英海城钢铁</v>
          </cell>
        </row>
        <row r="760">
          <cell r="E760" t="str">
            <v>合同</v>
          </cell>
          <cell r="F760">
            <v>6697500</v>
          </cell>
        </row>
        <row r="761">
          <cell r="A761" t="str">
            <v>[审核明细表]09 后英海城钢铁</v>
          </cell>
        </row>
        <row r="761">
          <cell r="E761" t="str">
            <v>发票</v>
          </cell>
          <cell r="F761">
            <v>4661460</v>
          </cell>
        </row>
        <row r="762">
          <cell r="A762" t="str">
            <v>[审核明细表]09 后英海城钢铁</v>
          </cell>
        </row>
        <row r="762">
          <cell r="E762" t="str">
            <v>合同</v>
          </cell>
          <cell r="F762">
            <v>1960000</v>
          </cell>
        </row>
        <row r="763">
          <cell r="A763" t="str">
            <v>[审核明细表]09 后英海城钢铁</v>
          </cell>
        </row>
        <row r="763">
          <cell r="E763" t="str">
            <v>合同</v>
          </cell>
          <cell r="F763">
            <v>1950000</v>
          </cell>
        </row>
        <row r="764">
          <cell r="A764" t="str">
            <v>[审核明细表]09 后英海城钢铁</v>
          </cell>
        </row>
        <row r="764">
          <cell r="E764" t="str">
            <v>合同</v>
          </cell>
          <cell r="F764">
            <v>13050000</v>
          </cell>
        </row>
        <row r="765">
          <cell r="A765" t="str">
            <v>[审核明细表]09 后英海城钢铁</v>
          </cell>
        </row>
        <row r="765">
          <cell r="E765" t="str">
            <v>发票</v>
          </cell>
          <cell r="F765">
            <v>3000000</v>
          </cell>
        </row>
        <row r="766">
          <cell r="A766" t="str">
            <v>[审核明细表]09 后英海城钢铁</v>
          </cell>
        </row>
        <row r="766">
          <cell r="E766" t="str">
            <v>发票</v>
          </cell>
          <cell r="F766">
            <v>2000000</v>
          </cell>
        </row>
        <row r="767">
          <cell r="A767" t="str">
            <v>[审核明细表]09 后英海城钢铁</v>
          </cell>
        </row>
        <row r="767">
          <cell r="E767" t="str">
            <v>发票</v>
          </cell>
          <cell r="F767">
            <v>3000000</v>
          </cell>
        </row>
        <row r="768">
          <cell r="A768" t="str">
            <v>[审核明细表]09 后英海城钢铁</v>
          </cell>
        </row>
        <row r="768">
          <cell r="E768" t="str">
            <v>发票</v>
          </cell>
          <cell r="F768">
            <v>2440000</v>
          </cell>
        </row>
        <row r="769">
          <cell r="A769" t="str">
            <v>[审核明细表]09 后英海城钢铁</v>
          </cell>
        </row>
        <row r="769">
          <cell r="E769" t="str">
            <v>合同</v>
          </cell>
          <cell r="F769">
            <v>22000000</v>
          </cell>
        </row>
        <row r="770">
          <cell r="A770" t="str">
            <v>[审核明细表]09 后英海城钢铁</v>
          </cell>
        </row>
        <row r="770">
          <cell r="E770" t="str">
            <v>合同</v>
          </cell>
          <cell r="F770">
            <v>1150000</v>
          </cell>
        </row>
        <row r="771">
          <cell r="A771" t="str">
            <v>[审核明细表]09 后英海城钢铁</v>
          </cell>
        </row>
        <row r="771">
          <cell r="E771" t="str">
            <v>发票</v>
          </cell>
          <cell r="F771">
            <v>690000</v>
          </cell>
        </row>
        <row r="772">
          <cell r="A772" t="str">
            <v>[审核明细表]09 后英海城钢铁</v>
          </cell>
        </row>
        <row r="772">
          <cell r="E772" t="str">
            <v>合同</v>
          </cell>
          <cell r="F772">
            <v>300000</v>
          </cell>
        </row>
        <row r="773">
          <cell r="A773" t="str">
            <v>[审核明细表]09 后英海城钢铁</v>
          </cell>
        </row>
        <row r="773">
          <cell r="E773" t="str">
            <v>合同</v>
          </cell>
          <cell r="F773">
            <v>52800</v>
          </cell>
        </row>
        <row r="774">
          <cell r="A774" t="str">
            <v>[审核明细表]09 后英海城钢铁</v>
          </cell>
        </row>
        <row r="774">
          <cell r="E774" t="str">
            <v>发票</v>
          </cell>
          <cell r="F774">
            <v>300000</v>
          </cell>
        </row>
        <row r="775">
          <cell r="A775" t="str">
            <v>[审核明细表]09 后英海城钢铁</v>
          </cell>
        </row>
        <row r="775">
          <cell r="E775" t="str">
            <v>合同</v>
          </cell>
          <cell r="F775">
            <v>58000</v>
          </cell>
        </row>
        <row r="776">
          <cell r="A776" t="str">
            <v>[审核明细表]09 后英海城钢铁</v>
          </cell>
        </row>
        <row r="776">
          <cell r="C776" t="str">
            <v>拟核减</v>
          </cell>
        </row>
        <row r="776">
          <cell r="E776" t="str">
            <v>发票</v>
          </cell>
          <cell r="F776">
            <v>25000</v>
          </cell>
        </row>
        <row r="777">
          <cell r="A777" t="str">
            <v>[审核明细表]09 后英海城钢铁</v>
          </cell>
        </row>
        <row r="777">
          <cell r="C777" t="str">
            <v>拟核减</v>
          </cell>
        </row>
        <row r="777">
          <cell r="E777" t="str">
            <v>合同</v>
          </cell>
        </row>
        <row r="778">
          <cell r="A778" t="str">
            <v>[审核明细表]09 后英海城钢铁</v>
          </cell>
        </row>
        <row r="778">
          <cell r="E778" t="str">
            <v>合同</v>
          </cell>
          <cell r="F778">
            <v>14400000</v>
          </cell>
        </row>
        <row r="779">
          <cell r="A779" t="str">
            <v>[审核明细表]09 后英海城钢铁</v>
          </cell>
        </row>
        <row r="779">
          <cell r="E779" t="str">
            <v>合同</v>
          </cell>
          <cell r="F779">
            <v>12500000</v>
          </cell>
        </row>
        <row r="780">
          <cell r="A780" t="str">
            <v>[审核明细表]09 后英海城钢铁</v>
          </cell>
        </row>
        <row r="780">
          <cell r="E780" t="str">
            <v>发票</v>
          </cell>
          <cell r="F780">
            <v>409000</v>
          </cell>
        </row>
        <row r="781">
          <cell r="A781" t="str">
            <v>[审核明细表]09 后英海城钢铁</v>
          </cell>
        </row>
        <row r="781">
          <cell r="E781" t="str">
            <v>发票</v>
          </cell>
          <cell r="F781">
            <v>1636000</v>
          </cell>
        </row>
        <row r="782">
          <cell r="A782" t="str">
            <v>[审核明细表]09 后英海城钢铁</v>
          </cell>
        </row>
        <row r="782">
          <cell r="E782" t="str">
            <v>发票</v>
          </cell>
          <cell r="F782">
            <v>1805000</v>
          </cell>
        </row>
        <row r="783">
          <cell r="A783" t="str">
            <v>[审核明细表]09 后英海城钢铁</v>
          </cell>
        </row>
        <row r="783">
          <cell r="E783" t="str">
            <v>发票</v>
          </cell>
          <cell r="F783">
            <v>960000</v>
          </cell>
        </row>
        <row r="784">
          <cell r="A784" t="str">
            <v>[审核明细表]09 后英海城钢铁</v>
          </cell>
        </row>
        <row r="784">
          <cell r="E784" t="str">
            <v>发票</v>
          </cell>
          <cell r="F784">
            <v>818000</v>
          </cell>
        </row>
        <row r="785">
          <cell r="A785" t="str">
            <v>[审核明细表]09 后英海城钢铁</v>
          </cell>
        </row>
        <row r="785">
          <cell r="E785" t="str">
            <v>发票</v>
          </cell>
          <cell r="F785">
            <v>480000</v>
          </cell>
        </row>
        <row r="786">
          <cell r="A786" t="str">
            <v>[审核明细表]09 后英海城钢铁</v>
          </cell>
        </row>
        <row r="786">
          <cell r="E786" t="str">
            <v>发票</v>
          </cell>
          <cell r="F786">
            <v>1920000</v>
          </cell>
        </row>
        <row r="787">
          <cell r="A787" t="str">
            <v>[审核明细表]09 后英海城钢铁</v>
          </cell>
        </row>
        <row r="787">
          <cell r="E787" t="str">
            <v>发票</v>
          </cell>
          <cell r="F787">
            <v>722000</v>
          </cell>
        </row>
        <row r="788">
          <cell r="A788" t="str">
            <v>[审核明细表]09 后英海城钢铁</v>
          </cell>
        </row>
        <row r="788">
          <cell r="E788" t="str">
            <v>合同</v>
          </cell>
          <cell r="F788">
            <v>600000</v>
          </cell>
        </row>
        <row r="789">
          <cell r="A789" t="str">
            <v>[审核明细表]09 后英海城钢铁</v>
          </cell>
        </row>
        <row r="789">
          <cell r="E789" t="str">
            <v>合同</v>
          </cell>
          <cell r="F789">
            <v>18000000</v>
          </cell>
        </row>
        <row r="790">
          <cell r="A790" t="str">
            <v>[审核明细表]09 后英海城钢铁</v>
          </cell>
        </row>
        <row r="790">
          <cell r="E790" t="str">
            <v>合同</v>
          </cell>
          <cell r="F790">
            <v>183000</v>
          </cell>
        </row>
        <row r="791">
          <cell r="A791" t="str">
            <v>[审核明细表]09 后英海城钢铁</v>
          </cell>
        </row>
        <row r="791">
          <cell r="E791" t="str">
            <v>合同</v>
          </cell>
          <cell r="F791">
            <v>1050000</v>
          </cell>
        </row>
        <row r="792">
          <cell r="A792" t="str">
            <v>[审核明细表]09 后英海城钢铁</v>
          </cell>
        </row>
        <row r="792">
          <cell r="E792" t="str">
            <v>合同</v>
          </cell>
          <cell r="F792">
            <v>2540000</v>
          </cell>
        </row>
        <row r="793">
          <cell r="A793" t="str">
            <v>[审核明细表]09 后英海城钢铁</v>
          </cell>
        </row>
        <row r="793">
          <cell r="E793" t="str">
            <v>合同</v>
          </cell>
          <cell r="F793">
            <v>95069105</v>
          </cell>
        </row>
        <row r="794">
          <cell r="A794" t="str">
            <v>[审核明细表]09 后英海城钢铁</v>
          </cell>
        </row>
        <row r="794">
          <cell r="E794" t="str">
            <v>发票</v>
          </cell>
          <cell r="F794">
            <v>16400000</v>
          </cell>
        </row>
        <row r="795">
          <cell r="A795" t="str">
            <v>[审核明细表]09 后英海城钢铁</v>
          </cell>
        </row>
        <row r="795">
          <cell r="E795" t="str">
            <v>合同</v>
          </cell>
          <cell r="F795">
            <v>7500000</v>
          </cell>
        </row>
        <row r="796">
          <cell r="A796" t="str">
            <v>[审核明细表]09 后英海城钢铁</v>
          </cell>
        </row>
        <row r="796">
          <cell r="E796" t="str">
            <v>合同</v>
          </cell>
          <cell r="F796">
            <v>8400000</v>
          </cell>
        </row>
        <row r="797">
          <cell r="A797" t="str">
            <v>[审核明细表]09 后英海城钢铁</v>
          </cell>
        </row>
        <row r="797">
          <cell r="E797" t="str">
            <v>合同</v>
          </cell>
          <cell r="F797">
            <v>1600000</v>
          </cell>
        </row>
        <row r="798">
          <cell r="A798" t="str">
            <v>[审核明细表]09 后英海城钢铁</v>
          </cell>
        </row>
        <row r="798">
          <cell r="E798" t="str">
            <v>合同</v>
          </cell>
          <cell r="F798">
            <v>450000</v>
          </cell>
        </row>
        <row r="799">
          <cell r="A799" t="str">
            <v>[审核明细表]09 后英海城钢铁</v>
          </cell>
        </row>
        <row r="799">
          <cell r="E799" t="str">
            <v>发票</v>
          </cell>
          <cell r="F799">
            <v>270000</v>
          </cell>
        </row>
        <row r="800">
          <cell r="A800" t="str">
            <v>[审核明细表]09 后英海城钢铁</v>
          </cell>
        </row>
        <row r="800">
          <cell r="E800" t="str">
            <v>合同</v>
          </cell>
          <cell r="F800">
            <v>100000</v>
          </cell>
        </row>
        <row r="801">
          <cell r="A801" t="str">
            <v>[审核明细表]09 后英海城钢铁</v>
          </cell>
        </row>
        <row r="801">
          <cell r="E801" t="str">
            <v>合同</v>
          </cell>
          <cell r="F801">
            <v>170000</v>
          </cell>
        </row>
        <row r="802">
          <cell r="A802" t="str">
            <v>[审核明细表]09 后英海城钢铁</v>
          </cell>
        </row>
        <row r="802">
          <cell r="E802" t="str">
            <v>合同</v>
          </cell>
          <cell r="F802">
            <v>627000</v>
          </cell>
        </row>
        <row r="803">
          <cell r="A803" t="str">
            <v>[审核明细表]09 后英海城钢铁</v>
          </cell>
        </row>
        <row r="803">
          <cell r="C803" t="str">
            <v>拟核减</v>
          </cell>
        </row>
        <row r="803">
          <cell r="E803" t="str">
            <v>合同</v>
          </cell>
          <cell r="F803">
            <v>400000</v>
          </cell>
        </row>
        <row r="804">
          <cell r="A804" t="str">
            <v>[审核明细表]09 后英海城钢铁</v>
          </cell>
        </row>
        <row r="804">
          <cell r="E804" t="str">
            <v>合同</v>
          </cell>
          <cell r="F804">
            <v>135000</v>
          </cell>
        </row>
        <row r="805">
          <cell r="A805" t="str">
            <v>[审核明细表]09 后英海城钢铁</v>
          </cell>
        </row>
        <row r="805">
          <cell r="E805" t="str">
            <v>合同</v>
          </cell>
          <cell r="F805">
            <v>1900000</v>
          </cell>
        </row>
        <row r="806">
          <cell r="A806" t="str">
            <v>[审核明细表]09 后英海城钢铁</v>
          </cell>
        </row>
        <row r="806">
          <cell r="E806" t="str">
            <v>合同</v>
          </cell>
          <cell r="F806">
            <v>290000</v>
          </cell>
        </row>
        <row r="807">
          <cell r="A807" t="str">
            <v>[审核明细表]10 鞍钢铸钢</v>
          </cell>
        </row>
        <row r="807">
          <cell r="E807" t="str">
            <v>合同</v>
          </cell>
          <cell r="F807">
            <v>1811005.8</v>
          </cell>
        </row>
        <row r="808">
          <cell r="A808" t="str">
            <v>[审核明细表]10 鞍钢铸钢</v>
          </cell>
        </row>
        <row r="808">
          <cell r="E808" t="str">
            <v>发票</v>
          </cell>
          <cell r="F808">
            <v>1811005.8</v>
          </cell>
        </row>
        <row r="809">
          <cell r="A809" t="str">
            <v>[审核明细表]10 鞍钢铸钢</v>
          </cell>
        </row>
        <row r="809">
          <cell r="E809" t="str">
            <v>付款</v>
          </cell>
          <cell r="F809">
            <v>1629905.22</v>
          </cell>
        </row>
        <row r="810">
          <cell r="A810" t="str">
            <v>[审核明细表]10 鞍钢铸钢</v>
          </cell>
        </row>
        <row r="810">
          <cell r="E810" t="str">
            <v>合同</v>
          </cell>
          <cell r="F810">
            <v>1950380</v>
          </cell>
        </row>
        <row r="811">
          <cell r="A811" t="str">
            <v>[审核明细表]10 鞍钢铸钢</v>
          </cell>
        </row>
        <row r="811">
          <cell r="E811" t="str">
            <v>发票</v>
          </cell>
          <cell r="F811">
            <v>1950380</v>
          </cell>
        </row>
        <row r="812">
          <cell r="A812" t="str">
            <v>[审核明细表]10 鞍钢铸钢</v>
          </cell>
        </row>
        <row r="812">
          <cell r="E812" t="str">
            <v>付款</v>
          </cell>
          <cell r="F812">
            <v>1755342</v>
          </cell>
        </row>
        <row r="813">
          <cell r="A813" t="str">
            <v>[审核明细表]10 鞍钢铸钢</v>
          </cell>
        </row>
        <row r="813">
          <cell r="E813" t="str">
            <v>合同</v>
          </cell>
          <cell r="F813">
            <v>2567886.58</v>
          </cell>
        </row>
        <row r="814">
          <cell r="A814" t="str">
            <v>[审核明细表]10 鞍钢铸钢</v>
          </cell>
        </row>
        <row r="814">
          <cell r="E814" t="str">
            <v>发票</v>
          </cell>
          <cell r="F814">
            <v>2567886.58</v>
          </cell>
        </row>
        <row r="815">
          <cell r="A815" t="str">
            <v>[审核明细表]10 鞍钢铸钢</v>
          </cell>
        </row>
        <row r="815">
          <cell r="E815" t="str">
            <v>合同</v>
          </cell>
          <cell r="F815">
            <v>553700</v>
          </cell>
        </row>
        <row r="816">
          <cell r="A816" t="str">
            <v>[审核明细表]10 鞍钢铸钢</v>
          </cell>
        </row>
        <row r="816">
          <cell r="C816" t="str">
            <v>核减</v>
          </cell>
        </row>
        <row r="816">
          <cell r="E816" t="str">
            <v>发票</v>
          </cell>
          <cell r="F816">
            <v>553700</v>
          </cell>
        </row>
        <row r="817">
          <cell r="A817" t="str">
            <v>[审核明细表]10 鞍钢铸钢</v>
          </cell>
        </row>
        <row r="817">
          <cell r="E817" t="str">
            <v>付款</v>
          </cell>
          <cell r="F817">
            <v>498330</v>
          </cell>
        </row>
        <row r="818">
          <cell r="A818" t="str">
            <v>[审核明细表]10 鞍钢铸钢</v>
          </cell>
        </row>
        <row r="818">
          <cell r="E818" t="str">
            <v>合同</v>
          </cell>
          <cell r="F818">
            <v>1386132.02</v>
          </cell>
        </row>
        <row r="819">
          <cell r="A819" t="str">
            <v>[审核明细表]10 鞍钢铸钢</v>
          </cell>
        </row>
        <row r="819">
          <cell r="E819" t="str">
            <v>发票</v>
          </cell>
          <cell r="F819">
            <v>1386132.02</v>
          </cell>
        </row>
        <row r="820">
          <cell r="A820" t="str">
            <v>[审核明细表]10 鞍钢铸钢</v>
          </cell>
        </row>
        <row r="820">
          <cell r="E820" t="str">
            <v>合同</v>
          </cell>
          <cell r="F820">
            <v>1078585</v>
          </cell>
        </row>
        <row r="821">
          <cell r="A821" t="str">
            <v>[审核明细表]10 鞍钢铸钢</v>
          </cell>
        </row>
        <row r="821">
          <cell r="E821" t="str">
            <v>发票</v>
          </cell>
          <cell r="F821">
            <v>1078585</v>
          </cell>
        </row>
        <row r="822">
          <cell r="A822" t="str">
            <v>[审核明细表]10 鞍钢铸钢</v>
          </cell>
        </row>
        <row r="822">
          <cell r="E822" t="str">
            <v>付款</v>
          </cell>
          <cell r="F822">
            <v>970726.5</v>
          </cell>
        </row>
        <row r="823">
          <cell r="A823" t="str">
            <v>[审核明细表]10 鞍钢铸钢</v>
          </cell>
        </row>
        <row r="823">
          <cell r="C823" t="str">
            <v>拟核减</v>
          </cell>
        </row>
        <row r="823">
          <cell r="E823" t="str">
            <v>合同</v>
          </cell>
          <cell r="F823">
            <v>1299500</v>
          </cell>
        </row>
        <row r="824">
          <cell r="A824" t="str">
            <v>[审核明细表]10 鞍钢铸钢</v>
          </cell>
        </row>
        <row r="824">
          <cell r="C824" t="str">
            <v>核减</v>
          </cell>
        </row>
        <row r="824">
          <cell r="E824" t="str">
            <v>发票</v>
          </cell>
          <cell r="F824">
            <v>1299500</v>
          </cell>
        </row>
        <row r="825">
          <cell r="A825" t="str">
            <v>[审核明细表]10 鞍钢铸钢</v>
          </cell>
        </row>
        <row r="825">
          <cell r="C825" t="str">
            <v>核减</v>
          </cell>
        </row>
        <row r="825">
          <cell r="E825" t="str">
            <v>付款</v>
          </cell>
          <cell r="F825">
            <v>1169550</v>
          </cell>
        </row>
        <row r="826">
          <cell r="A826" t="str">
            <v>[审核明细表]10 鞍钢铸钢</v>
          </cell>
        </row>
        <row r="826">
          <cell r="E826" t="str">
            <v>合同</v>
          </cell>
          <cell r="F826">
            <v>7156835.79</v>
          </cell>
        </row>
        <row r="827">
          <cell r="A827" t="str">
            <v>[审核明细表]10 鞍钢铸钢</v>
          </cell>
        </row>
        <row r="827">
          <cell r="C827" t="str">
            <v>拟核减</v>
          </cell>
        </row>
        <row r="827">
          <cell r="E827" t="str">
            <v>发票</v>
          </cell>
          <cell r="F827">
            <v>7156835.79</v>
          </cell>
        </row>
        <row r="828">
          <cell r="A828" t="str">
            <v>[审核明细表]10 鞍钢铸钢</v>
          </cell>
        </row>
        <row r="828">
          <cell r="C828" t="str">
            <v>拟核减</v>
          </cell>
        </row>
        <row r="828">
          <cell r="E828" t="str">
            <v>付款</v>
          </cell>
          <cell r="F828">
            <v>3630847.1</v>
          </cell>
        </row>
        <row r="829">
          <cell r="A829" t="str">
            <v>[审核明细表]10 鞍钢铸钢</v>
          </cell>
        </row>
        <row r="829">
          <cell r="C829" t="str">
            <v>拟核减</v>
          </cell>
        </row>
        <row r="829">
          <cell r="E829" t="str">
            <v>付款</v>
          </cell>
          <cell r="F829">
            <v>2800000</v>
          </cell>
        </row>
        <row r="830">
          <cell r="A830" t="str">
            <v>[审核明细表]10 鞍钢铸钢</v>
          </cell>
        </row>
        <row r="830">
          <cell r="C830" t="str">
            <v>拟核减</v>
          </cell>
        </row>
        <row r="830">
          <cell r="E830" t="str">
            <v>合同</v>
          </cell>
          <cell r="F830">
            <v>5343205</v>
          </cell>
        </row>
        <row r="831">
          <cell r="A831" t="str">
            <v>[审核明细表]10 鞍钢铸钢</v>
          </cell>
        </row>
        <row r="831">
          <cell r="C831" t="str">
            <v>拟核减</v>
          </cell>
        </row>
        <row r="831">
          <cell r="E831" t="str">
            <v>发票</v>
          </cell>
          <cell r="F831">
            <v>5343205</v>
          </cell>
        </row>
        <row r="832">
          <cell r="A832" t="str">
            <v>[审核明细表]10 鞍钢铸钢</v>
          </cell>
        </row>
        <row r="832">
          <cell r="C832" t="str">
            <v>拟核减</v>
          </cell>
        </row>
        <row r="832">
          <cell r="E832" t="str">
            <v>付款</v>
          </cell>
          <cell r="F832">
            <v>4500000</v>
          </cell>
        </row>
        <row r="833">
          <cell r="A833" t="str">
            <v>[审核明细表]10 鞍钢铸钢</v>
          </cell>
        </row>
        <row r="833">
          <cell r="C833" t="str">
            <v>拟核减</v>
          </cell>
        </row>
        <row r="833">
          <cell r="E833" t="str">
            <v>付款</v>
          </cell>
          <cell r="F833">
            <v>301184.5</v>
          </cell>
        </row>
        <row r="834">
          <cell r="A834" t="str">
            <v>[审核明细表]10 鞍钢铸钢</v>
          </cell>
        </row>
        <row r="834">
          <cell r="C834" t="str">
            <v>拟核减</v>
          </cell>
        </row>
        <row r="834">
          <cell r="E834" t="str">
            <v>合同</v>
          </cell>
          <cell r="F834">
            <v>2244092</v>
          </cell>
        </row>
        <row r="835">
          <cell r="A835" t="str">
            <v>[审核明细表]10 鞍钢铸钢</v>
          </cell>
        </row>
        <row r="835">
          <cell r="C835" t="str">
            <v>拟核减</v>
          </cell>
        </row>
        <row r="835">
          <cell r="E835" t="str">
            <v>发票</v>
          </cell>
          <cell r="F835">
            <v>2326444</v>
          </cell>
        </row>
        <row r="836">
          <cell r="A836" t="str">
            <v>[审核明细表]10 鞍钢铸钢</v>
          </cell>
        </row>
        <row r="836">
          <cell r="C836" t="str">
            <v>拟核减</v>
          </cell>
        </row>
        <row r="836">
          <cell r="E836" t="str">
            <v>付款</v>
          </cell>
          <cell r="F836">
            <v>2256650.68</v>
          </cell>
        </row>
        <row r="837">
          <cell r="A837" t="str">
            <v>[审核明细表]10 鞍钢铸钢</v>
          </cell>
        </row>
        <row r="837">
          <cell r="C837" t="str">
            <v>拟核减</v>
          </cell>
        </row>
        <row r="837">
          <cell r="E837" t="str">
            <v>合同</v>
          </cell>
          <cell r="F837">
            <v>3379152</v>
          </cell>
        </row>
        <row r="838">
          <cell r="A838" t="str">
            <v>[审核明细表]10 鞍钢铸钢</v>
          </cell>
        </row>
        <row r="838">
          <cell r="C838" t="str">
            <v>拟核减</v>
          </cell>
        </row>
        <row r="838">
          <cell r="E838" t="str">
            <v>发票</v>
          </cell>
          <cell r="F838">
            <v>3379152</v>
          </cell>
        </row>
        <row r="839">
          <cell r="A839" t="str">
            <v>[审核明细表]10 鞍钢铸钢</v>
          </cell>
        </row>
        <row r="839">
          <cell r="E839" t="str">
            <v>合同</v>
          </cell>
          <cell r="F839">
            <v>8237700</v>
          </cell>
        </row>
        <row r="840">
          <cell r="A840" t="str">
            <v>[审核明细表]10 鞍钢铸钢</v>
          </cell>
        </row>
        <row r="840">
          <cell r="C840" t="str">
            <v>核减</v>
          </cell>
        </row>
        <row r="840">
          <cell r="E840" t="str">
            <v>发票</v>
          </cell>
          <cell r="F840">
            <v>8237700</v>
          </cell>
        </row>
        <row r="841">
          <cell r="A841" t="str">
            <v>[审核明细表]10 鞍钢铸钢</v>
          </cell>
        </row>
        <row r="841">
          <cell r="E841" t="str">
            <v>付款</v>
          </cell>
          <cell r="F841">
            <v>1000000</v>
          </cell>
        </row>
        <row r="842">
          <cell r="A842" t="str">
            <v>[审核明细表]10 鞍钢铸钢</v>
          </cell>
        </row>
        <row r="842">
          <cell r="E842" t="str">
            <v>付款</v>
          </cell>
          <cell r="F842">
            <v>1000000</v>
          </cell>
        </row>
        <row r="843">
          <cell r="A843" t="str">
            <v>[审核明细表]10 鞍钢铸钢</v>
          </cell>
        </row>
        <row r="843">
          <cell r="E843" t="str">
            <v>付款</v>
          </cell>
          <cell r="F843">
            <v>1000000</v>
          </cell>
        </row>
        <row r="844">
          <cell r="A844" t="str">
            <v>[审核明细表]10 鞍钢铸钢</v>
          </cell>
        </row>
        <row r="844">
          <cell r="E844" t="str">
            <v>付款</v>
          </cell>
          <cell r="F844">
            <v>1000000</v>
          </cell>
        </row>
        <row r="845">
          <cell r="A845" t="str">
            <v>[审核明细表]10 鞍钢铸钢</v>
          </cell>
        </row>
        <row r="845">
          <cell r="E845" t="str">
            <v>付款</v>
          </cell>
          <cell r="F845">
            <v>832053.94</v>
          </cell>
        </row>
        <row r="846">
          <cell r="A846" t="str">
            <v>[审核明细表]10 鞍钢铸钢</v>
          </cell>
        </row>
        <row r="846">
          <cell r="E846" t="str">
            <v>付款</v>
          </cell>
          <cell r="F846">
            <v>15446.06</v>
          </cell>
        </row>
        <row r="847">
          <cell r="A847" t="str">
            <v>[审核明细表]10 鞍钢铸钢</v>
          </cell>
        </row>
        <row r="847">
          <cell r="E847" t="str">
            <v>付款</v>
          </cell>
          <cell r="F847">
            <v>7583.34</v>
          </cell>
        </row>
        <row r="848">
          <cell r="A848" t="str">
            <v>[审核明细表]10 鞍钢铸钢</v>
          </cell>
        </row>
        <row r="848">
          <cell r="E848" t="str">
            <v>付款</v>
          </cell>
          <cell r="F848">
            <v>102121.89</v>
          </cell>
        </row>
        <row r="849">
          <cell r="A849" t="str">
            <v>[审核明细表]10 鞍钢铸钢</v>
          </cell>
        </row>
        <row r="849">
          <cell r="E849" t="str">
            <v>付款</v>
          </cell>
          <cell r="F849">
            <v>10660.91</v>
          </cell>
        </row>
        <row r="850">
          <cell r="A850" t="str">
            <v>[审核明细表]10 鞍钢铸钢</v>
          </cell>
        </row>
        <row r="850">
          <cell r="E850" t="str">
            <v>付款</v>
          </cell>
          <cell r="F850">
            <v>475148</v>
          </cell>
        </row>
        <row r="851">
          <cell r="A851" t="str">
            <v>[审核明细表]10 鞍钢铸钢</v>
          </cell>
        </row>
        <row r="851">
          <cell r="E851" t="str">
            <v>付款</v>
          </cell>
          <cell r="F851">
            <v>300000</v>
          </cell>
        </row>
        <row r="852">
          <cell r="A852" t="str">
            <v>[审核明细表]10 鞍钢铸钢</v>
          </cell>
        </row>
        <row r="852">
          <cell r="E852" t="str">
            <v>付款</v>
          </cell>
          <cell r="F852">
            <v>10126.8</v>
          </cell>
        </row>
        <row r="853">
          <cell r="A853" t="str">
            <v>[审核明细表]10 鞍钢铸钢</v>
          </cell>
        </row>
        <row r="853">
          <cell r="E853" t="str">
            <v>付款</v>
          </cell>
          <cell r="F853">
            <v>500000</v>
          </cell>
        </row>
        <row r="854">
          <cell r="A854" t="str">
            <v>[审核明细表]10 鞍钢铸钢</v>
          </cell>
        </row>
        <row r="854">
          <cell r="E854" t="str">
            <v>付款</v>
          </cell>
          <cell r="F854">
            <v>700000</v>
          </cell>
        </row>
        <row r="855">
          <cell r="A855" t="str">
            <v>[审核明细表]10 鞍钢铸钢</v>
          </cell>
        </row>
        <row r="855">
          <cell r="E855" t="str">
            <v>付款</v>
          </cell>
          <cell r="F855">
            <v>400000</v>
          </cell>
        </row>
        <row r="856">
          <cell r="A856" t="str">
            <v>[审核明细表]10 鞍钢铸钢</v>
          </cell>
        </row>
        <row r="856">
          <cell r="E856" t="str">
            <v>付款</v>
          </cell>
          <cell r="F856">
            <v>3330.16</v>
          </cell>
        </row>
        <row r="857">
          <cell r="A857" t="str">
            <v>[审核明细表]10 鞍钢铸钢</v>
          </cell>
        </row>
        <row r="857">
          <cell r="E857" t="str">
            <v>付款</v>
          </cell>
          <cell r="F857">
            <v>57458.9</v>
          </cell>
        </row>
        <row r="858">
          <cell r="A858" t="str">
            <v>[审核明细表]12 鞍钢钢绳</v>
          </cell>
        </row>
        <row r="858">
          <cell r="E858" t="str">
            <v>合同</v>
          </cell>
          <cell r="F858">
            <v>2169600</v>
          </cell>
        </row>
        <row r="859">
          <cell r="A859" t="str">
            <v>[审核明细表]12 鞍钢钢绳</v>
          </cell>
        </row>
        <row r="859">
          <cell r="E859" t="str">
            <v>合同</v>
          </cell>
          <cell r="F859">
            <v>1977500</v>
          </cell>
        </row>
        <row r="860">
          <cell r="A860" t="str">
            <v>[审核明细表]12 鞍钢钢绳</v>
          </cell>
        </row>
        <row r="860">
          <cell r="E860" t="str">
            <v>发票</v>
          </cell>
          <cell r="F860">
            <v>1977500</v>
          </cell>
        </row>
        <row r="861">
          <cell r="A861" t="str">
            <v>[审核明细表]12 鞍钢钢绳</v>
          </cell>
        </row>
        <row r="861">
          <cell r="E861" t="str">
            <v>发票</v>
          </cell>
          <cell r="F861">
            <v>2169600</v>
          </cell>
        </row>
        <row r="862">
          <cell r="A862" t="str">
            <v>[审核明细表]12 鞍钢钢绳</v>
          </cell>
        </row>
        <row r="862">
          <cell r="E862" t="str">
            <v>付款</v>
          </cell>
          <cell r="F862">
            <v>622589.41</v>
          </cell>
        </row>
        <row r="863">
          <cell r="A863" t="str">
            <v>[审核明细表]12 鞍钢钢绳</v>
          </cell>
        </row>
        <row r="863">
          <cell r="E863" t="str">
            <v>付款</v>
          </cell>
          <cell r="F863">
            <v>28290.59</v>
          </cell>
        </row>
        <row r="864">
          <cell r="A864" t="str">
            <v>[审核明细表]12 鞍钢钢绳</v>
          </cell>
        </row>
        <row r="864">
          <cell r="E864" t="str">
            <v>付款</v>
          </cell>
          <cell r="F864">
            <v>593250</v>
          </cell>
        </row>
        <row r="865">
          <cell r="A865" t="str">
            <v>[审核明细表]12 鞍钢钢绳</v>
          </cell>
        </row>
        <row r="865">
          <cell r="E865" t="str">
            <v>付款</v>
          </cell>
          <cell r="F865">
            <v>315400</v>
          </cell>
        </row>
        <row r="866">
          <cell r="A866" t="str">
            <v>[审核明细表]12 鞍钢钢绳</v>
          </cell>
        </row>
        <row r="866">
          <cell r="E866" t="str">
            <v>付款</v>
          </cell>
          <cell r="F866">
            <v>6750</v>
          </cell>
        </row>
        <row r="867">
          <cell r="A867" t="str">
            <v>[审核明细表]12 鞍钢钢绳</v>
          </cell>
        </row>
        <row r="867">
          <cell r="E867" t="str">
            <v>付款</v>
          </cell>
          <cell r="F867">
            <v>593250</v>
          </cell>
        </row>
        <row r="868">
          <cell r="A868" t="str">
            <v>[审核明细表]12 鞍钢钢绳</v>
          </cell>
        </row>
        <row r="868">
          <cell r="E868" t="str">
            <v>付款</v>
          </cell>
          <cell r="F868">
            <v>300000</v>
          </cell>
        </row>
        <row r="869">
          <cell r="A869" t="str">
            <v>[审核明细表]12 鞍钢钢绳</v>
          </cell>
        </row>
        <row r="869">
          <cell r="E869" t="str">
            <v>付款</v>
          </cell>
          <cell r="F869">
            <v>28730</v>
          </cell>
        </row>
        <row r="870">
          <cell r="A870" t="str">
            <v>[审核明细表]12 鞍钢钢绳</v>
          </cell>
        </row>
        <row r="870">
          <cell r="E870" t="str">
            <v>付款</v>
          </cell>
          <cell r="F870">
            <v>228128</v>
          </cell>
        </row>
        <row r="871">
          <cell r="A871" t="str">
            <v>[审核明细表]12 鞍钢钢绳</v>
          </cell>
        </row>
        <row r="871">
          <cell r="E871" t="str">
            <v>付款</v>
          </cell>
          <cell r="F871">
            <v>69700</v>
          </cell>
        </row>
        <row r="872">
          <cell r="A872" t="str">
            <v>[审核明细表]12 鞍钢钢绳</v>
          </cell>
        </row>
        <row r="872">
          <cell r="E872" t="str">
            <v>付款</v>
          </cell>
          <cell r="F872">
            <v>100000</v>
          </cell>
        </row>
        <row r="873">
          <cell r="A873" t="str">
            <v>[审核明细表]12 鞍钢钢绳</v>
          </cell>
        </row>
        <row r="873">
          <cell r="E873" t="str">
            <v>付款</v>
          </cell>
          <cell r="F873">
            <v>200000</v>
          </cell>
        </row>
        <row r="874">
          <cell r="A874" t="str">
            <v>[审核明细表]12 鞍钢钢绳</v>
          </cell>
        </row>
        <row r="874">
          <cell r="E874" t="str">
            <v>付款</v>
          </cell>
          <cell r="F874">
            <v>97141.48</v>
          </cell>
        </row>
        <row r="875">
          <cell r="A875" t="str">
            <v>[审核明细表]12 鞍钢钢绳</v>
          </cell>
        </row>
        <row r="875">
          <cell r="E875" t="str">
            <v>付款</v>
          </cell>
          <cell r="F875">
            <v>133416</v>
          </cell>
        </row>
        <row r="876">
          <cell r="A876" t="str">
            <v>[审核明细表]12 鞍钢钢绳</v>
          </cell>
        </row>
        <row r="876">
          <cell r="E876" t="str">
            <v>付款</v>
          </cell>
          <cell r="F876">
            <v>25000</v>
          </cell>
        </row>
        <row r="877">
          <cell r="A877" t="str">
            <v>[审核明细表]12 鞍钢钢绳</v>
          </cell>
        </row>
        <row r="877">
          <cell r="E877" t="str">
            <v>付款</v>
          </cell>
          <cell r="F877">
            <v>85599.52</v>
          </cell>
        </row>
        <row r="878">
          <cell r="A878" t="str">
            <v>[审核明细表]12 鞍钢钢绳</v>
          </cell>
        </row>
        <row r="878">
          <cell r="E878" t="str">
            <v>付款</v>
          </cell>
          <cell r="F878">
            <v>57500</v>
          </cell>
        </row>
        <row r="879">
          <cell r="A879" t="str">
            <v>[审核明细表]12 鞍钢钢绳</v>
          </cell>
        </row>
        <row r="879">
          <cell r="E879" t="str">
            <v>付款</v>
          </cell>
          <cell r="F879">
            <v>5000</v>
          </cell>
        </row>
        <row r="880">
          <cell r="A880" t="str">
            <v>[审核明细表]12 鞍钢钢绳</v>
          </cell>
        </row>
        <row r="880">
          <cell r="E880" t="str">
            <v>付款</v>
          </cell>
          <cell r="F880">
            <v>435499.52</v>
          </cell>
        </row>
        <row r="881">
          <cell r="A881" t="str">
            <v>[审核明细表]13 科德</v>
          </cell>
        </row>
        <row r="881">
          <cell r="E881" t="str">
            <v>合同</v>
          </cell>
          <cell r="F881">
            <v>47100000</v>
          </cell>
        </row>
        <row r="882">
          <cell r="A882" t="str">
            <v>[审核明细表]13 科德</v>
          </cell>
        </row>
        <row r="882">
          <cell r="E882" t="str">
            <v>付款</v>
          </cell>
          <cell r="F882">
            <v>11516121</v>
          </cell>
        </row>
        <row r="883">
          <cell r="A883" t="str">
            <v>[审核明细表]13 科德</v>
          </cell>
        </row>
        <row r="883">
          <cell r="C883" t="str">
            <v>核减</v>
          </cell>
        </row>
        <row r="883">
          <cell r="E883" t="str">
            <v>付款</v>
          </cell>
          <cell r="F883">
            <v>759000</v>
          </cell>
        </row>
        <row r="884">
          <cell r="A884" t="str">
            <v>[审核明细表]13 科德</v>
          </cell>
        </row>
        <row r="884">
          <cell r="E884" t="str">
            <v>付款</v>
          </cell>
          <cell r="F884">
            <v>3085513</v>
          </cell>
        </row>
        <row r="885">
          <cell r="A885" t="str">
            <v>[审核明细表]13 科德</v>
          </cell>
        </row>
        <row r="885">
          <cell r="E885" t="str">
            <v>付款</v>
          </cell>
          <cell r="F885">
            <v>2208000</v>
          </cell>
        </row>
        <row r="886">
          <cell r="A886" t="str">
            <v>[审核明细表]13 科德</v>
          </cell>
        </row>
        <row r="886">
          <cell r="E886" t="str">
            <v>付款</v>
          </cell>
          <cell r="F886">
            <v>17680000</v>
          </cell>
        </row>
        <row r="887">
          <cell r="A887" t="str">
            <v>[审核明细表]13 科德</v>
          </cell>
        </row>
        <row r="887">
          <cell r="E887" t="str">
            <v>付款</v>
          </cell>
          <cell r="F887">
            <v>1407994.5</v>
          </cell>
        </row>
        <row r="888">
          <cell r="A888" t="str">
            <v>[审核明细表]13 科德</v>
          </cell>
        </row>
        <row r="888">
          <cell r="C888" t="str">
            <v>核减</v>
          </cell>
        </row>
        <row r="888">
          <cell r="E888" t="str">
            <v>发票</v>
          </cell>
          <cell r="F888">
            <v>272500</v>
          </cell>
        </row>
        <row r="889">
          <cell r="A889" t="str">
            <v>[审核明细表]13 科德</v>
          </cell>
        </row>
        <row r="889">
          <cell r="C889" t="str">
            <v>核减</v>
          </cell>
        </row>
        <row r="889">
          <cell r="E889" t="str">
            <v>发票</v>
          </cell>
          <cell r="F889">
            <v>272500</v>
          </cell>
        </row>
        <row r="890">
          <cell r="A890" t="str">
            <v>[审核明细表]13 科德</v>
          </cell>
        </row>
        <row r="890">
          <cell r="C890" t="str">
            <v>核减</v>
          </cell>
        </row>
        <row r="890">
          <cell r="E890" t="str">
            <v>发票</v>
          </cell>
          <cell r="F890">
            <v>187807</v>
          </cell>
        </row>
        <row r="891">
          <cell r="A891" t="str">
            <v>[审核明细表]13 科德</v>
          </cell>
        </row>
        <row r="891">
          <cell r="C891" t="str">
            <v>核减</v>
          </cell>
        </row>
        <row r="891">
          <cell r="E891" t="str">
            <v>发票</v>
          </cell>
          <cell r="F891">
            <v>327000</v>
          </cell>
        </row>
        <row r="892">
          <cell r="A892" t="str">
            <v>[审核明细表]13 科德</v>
          </cell>
        </row>
        <row r="892">
          <cell r="C892" t="str">
            <v>核减</v>
          </cell>
        </row>
        <row r="892">
          <cell r="E892" t="str">
            <v>发票</v>
          </cell>
          <cell r="F892">
            <v>92999</v>
          </cell>
        </row>
        <row r="893">
          <cell r="A893" t="str">
            <v>[审核明细表]13 科德</v>
          </cell>
        </row>
        <row r="893">
          <cell r="C893" t="str">
            <v>核减</v>
          </cell>
        </row>
        <row r="893">
          <cell r="E893" t="str">
            <v>发票</v>
          </cell>
          <cell r="F893">
            <v>220350</v>
          </cell>
        </row>
        <row r="894">
          <cell r="A894" t="str">
            <v>[审核明细表]13 科德</v>
          </cell>
        </row>
        <row r="894">
          <cell r="C894" t="str">
            <v>核减</v>
          </cell>
        </row>
        <row r="894">
          <cell r="E894" t="str">
            <v>发票</v>
          </cell>
          <cell r="F894">
            <v>1145707</v>
          </cell>
        </row>
        <row r="895">
          <cell r="A895" t="str">
            <v>[审核明细表]13 科德</v>
          </cell>
        </row>
        <row r="895">
          <cell r="E895" t="str">
            <v>发票</v>
          </cell>
          <cell r="F895">
            <v>2904070.89</v>
          </cell>
        </row>
        <row r="896">
          <cell r="A896" t="str">
            <v>[审核明细表]13 科德</v>
          </cell>
        </row>
        <row r="896">
          <cell r="E896" t="str">
            <v>发票</v>
          </cell>
          <cell r="F896">
            <v>545000</v>
          </cell>
        </row>
        <row r="897">
          <cell r="A897" t="str">
            <v>[审核明细表]13 科德</v>
          </cell>
        </row>
        <row r="897">
          <cell r="E897" t="str">
            <v>发票</v>
          </cell>
          <cell r="F897">
            <v>218000</v>
          </cell>
        </row>
        <row r="898">
          <cell r="A898" t="str">
            <v>[审核明细表]13 科德</v>
          </cell>
        </row>
        <row r="898">
          <cell r="E898" t="str">
            <v>发票</v>
          </cell>
          <cell r="F898">
            <v>872000</v>
          </cell>
        </row>
        <row r="899">
          <cell r="A899" t="str">
            <v>[审核明细表]13 科德</v>
          </cell>
        </row>
        <row r="899">
          <cell r="E899" t="str">
            <v>发票</v>
          </cell>
          <cell r="F899">
            <v>27120000</v>
          </cell>
        </row>
        <row r="900">
          <cell r="A900" t="str">
            <v>[审核明细表]13 科德</v>
          </cell>
        </row>
        <row r="900">
          <cell r="E900" t="str">
            <v>发票</v>
          </cell>
          <cell r="F900">
            <v>76037.7</v>
          </cell>
        </row>
        <row r="901">
          <cell r="A901" t="str">
            <v>[审核明细表]14 辽宁鞍铸</v>
          </cell>
        </row>
        <row r="901">
          <cell r="E901" t="str">
            <v>合同</v>
          </cell>
          <cell r="F901">
            <v>242000</v>
          </cell>
        </row>
        <row r="902">
          <cell r="A902" t="str">
            <v>[审核明细表]14 辽宁鞍铸</v>
          </cell>
        </row>
        <row r="902">
          <cell r="E902" t="str">
            <v>合同</v>
          </cell>
          <cell r="F902">
            <v>180000</v>
          </cell>
        </row>
        <row r="903">
          <cell r="A903" t="str">
            <v>[审核明细表]14 辽宁鞍铸</v>
          </cell>
        </row>
        <row r="903">
          <cell r="E903" t="str">
            <v>合同</v>
          </cell>
          <cell r="F903">
            <v>45000</v>
          </cell>
        </row>
        <row r="904">
          <cell r="A904" t="str">
            <v>[审核明细表]14 辽宁鞍铸</v>
          </cell>
        </row>
        <row r="904">
          <cell r="E904" t="str">
            <v>合同</v>
          </cell>
          <cell r="F904">
            <v>124000</v>
          </cell>
        </row>
        <row r="905">
          <cell r="A905" t="str">
            <v>[审核明细表]14 辽宁鞍铸</v>
          </cell>
        </row>
        <row r="905">
          <cell r="E905" t="str">
            <v>合同</v>
          </cell>
          <cell r="F905">
            <v>617200</v>
          </cell>
        </row>
        <row r="906">
          <cell r="A906" t="str">
            <v>[审核明细表]14 辽宁鞍铸</v>
          </cell>
        </row>
        <row r="906">
          <cell r="E906" t="str">
            <v>合同</v>
          </cell>
          <cell r="F906">
            <v>40000</v>
          </cell>
        </row>
        <row r="907">
          <cell r="A907" t="str">
            <v>[审核明细表]14 辽宁鞍铸</v>
          </cell>
        </row>
        <row r="907">
          <cell r="E907" t="str">
            <v>合同</v>
          </cell>
          <cell r="F907">
            <v>44000</v>
          </cell>
        </row>
        <row r="908">
          <cell r="A908" t="str">
            <v>[审核明细表]14 辽宁鞍铸</v>
          </cell>
        </row>
        <row r="908">
          <cell r="E908" t="str">
            <v>合同</v>
          </cell>
          <cell r="F908">
            <v>46000</v>
          </cell>
        </row>
        <row r="909">
          <cell r="A909" t="str">
            <v>[审核明细表]14 辽宁鞍铸</v>
          </cell>
        </row>
        <row r="909">
          <cell r="E909" t="str">
            <v>合同</v>
          </cell>
          <cell r="F909">
            <v>19000</v>
          </cell>
        </row>
        <row r="910">
          <cell r="A910" t="str">
            <v>[审核明细表]14 辽宁鞍铸</v>
          </cell>
        </row>
        <row r="910">
          <cell r="E910" t="str">
            <v>合同</v>
          </cell>
          <cell r="F910">
            <v>75000</v>
          </cell>
        </row>
        <row r="911">
          <cell r="A911" t="str">
            <v>[审核明细表]14 辽宁鞍铸</v>
          </cell>
        </row>
        <row r="911">
          <cell r="E911" t="str">
            <v>合同</v>
          </cell>
          <cell r="F911">
            <v>10500</v>
          </cell>
        </row>
        <row r="912">
          <cell r="A912" t="str">
            <v>[审核明细表]14 辽宁鞍铸</v>
          </cell>
        </row>
        <row r="912">
          <cell r="E912" t="str">
            <v>合同</v>
          </cell>
          <cell r="F912">
            <v>86670</v>
          </cell>
        </row>
        <row r="913">
          <cell r="A913" t="str">
            <v>[审核明细表]14 辽宁鞍铸</v>
          </cell>
        </row>
        <row r="913">
          <cell r="E913" t="str">
            <v>合同</v>
          </cell>
          <cell r="F913">
            <v>26600</v>
          </cell>
        </row>
        <row r="914">
          <cell r="A914" t="str">
            <v>[审核明细表]14 辽宁鞍铸</v>
          </cell>
        </row>
        <row r="914">
          <cell r="E914" t="str">
            <v>合同</v>
          </cell>
          <cell r="F914">
            <v>26600</v>
          </cell>
        </row>
        <row r="915">
          <cell r="A915" t="str">
            <v>[审核明细表]14 辽宁鞍铸</v>
          </cell>
        </row>
        <row r="915">
          <cell r="E915" t="str">
            <v>合同</v>
          </cell>
          <cell r="F915">
            <v>2050000</v>
          </cell>
        </row>
        <row r="916">
          <cell r="A916" t="str">
            <v>[审核明细表]14 辽宁鞍铸</v>
          </cell>
        </row>
        <row r="916">
          <cell r="E916" t="str">
            <v>合同</v>
          </cell>
          <cell r="F916">
            <v>1600000</v>
          </cell>
        </row>
        <row r="917">
          <cell r="A917" t="str">
            <v>[审核明细表]14 辽宁鞍铸</v>
          </cell>
        </row>
        <row r="917">
          <cell r="E917" t="str">
            <v>发票</v>
          </cell>
          <cell r="F917">
            <v>46000</v>
          </cell>
        </row>
        <row r="918">
          <cell r="A918" t="str">
            <v>[审核明细表]14 辽宁鞍铸</v>
          </cell>
        </row>
        <row r="918">
          <cell r="E918" t="str">
            <v>发票</v>
          </cell>
          <cell r="F918">
            <v>26600</v>
          </cell>
        </row>
        <row r="919">
          <cell r="A919" t="str">
            <v>[审核明细表]14 辽宁鞍铸</v>
          </cell>
        </row>
        <row r="919">
          <cell r="E919" t="str">
            <v>发票</v>
          </cell>
          <cell r="F919">
            <v>44000</v>
          </cell>
        </row>
        <row r="920">
          <cell r="A920" t="str">
            <v>[审核明细表]14 辽宁鞍铸</v>
          </cell>
        </row>
        <row r="920">
          <cell r="E920" t="str">
            <v>发票</v>
          </cell>
          <cell r="F920">
            <v>242000</v>
          </cell>
        </row>
        <row r="921">
          <cell r="A921" t="str">
            <v>[审核明细表]14 辽宁鞍铸</v>
          </cell>
        </row>
        <row r="921">
          <cell r="E921" t="str">
            <v>发票</v>
          </cell>
          <cell r="F921">
            <v>180000</v>
          </cell>
        </row>
        <row r="922">
          <cell r="A922" t="str">
            <v>[审核明细表]14 辽宁鞍铸</v>
          </cell>
        </row>
        <row r="922">
          <cell r="E922" t="str">
            <v>发票</v>
          </cell>
          <cell r="F922">
            <v>26600</v>
          </cell>
        </row>
        <row r="923">
          <cell r="A923" t="str">
            <v>[审核明细表]14 辽宁鞍铸</v>
          </cell>
        </row>
        <row r="923">
          <cell r="E923" t="str">
            <v>发票</v>
          </cell>
          <cell r="F923">
            <v>617200</v>
          </cell>
        </row>
        <row r="924">
          <cell r="A924" t="str">
            <v>[审核明细表]14 辽宁鞍铸</v>
          </cell>
        </row>
        <row r="924">
          <cell r="E924" t="str">
            <v>发票</v>
          </cell>
          <cell r="F924">
            <v>75000</v>
          </cell>
        </row>
        <row r="925">
          <cell r="A925" t="str">
            <v>[审核明细表]14 辽宁鞍铸</v>
          </cell>
        </row>
        <row r="925">
          <cell r="E925" t="str">
            <v>发票</v>
          </cell>
          <cell r="F925">
            <v>1025000</v>
          </cell>
        </row>
        <row r="926">
          <cell r="A926" t="str">
            <v>[审核明细表]14 辽宁鞍铸</v>
          </cell>
        </row>
        <row r="926">
          <cell r="E926" t="str">
            <v>发票</v>
          </cell>
          <cell r="F926">
            <v>124000</v>
          </cell>
        </row>
        <row r="927">
          <cell r="A927" t="str">
            <v>[审核明细表]14 辽宁鞍铸</v>
          </cell>
        </row>
        <row r="927">
          <cell r="E927" t="str">
            <v>发票</v>
          </cell>
          <cell r="F927">
            <v>1025000</v>
          </cell>
        </row>
        <row r="928">
          <cell r="A928" t="str">
            <v>[审核明细表]14 辽宁鞍铸</v>
          </cell>
        </row>
        <row r="928">
          <cell r="E928" t="str">
            <v>发票</v>
          </cell>
          <cell r="F928">
            <v>140000</v>
          </cell>
        </row>
        <row r="929">
          <cell r="A929" t="str">
            <v>[审核明细表]14 辽宁鞍铸</v>
          </cell>
        </row>
        <row r="929">
          <cell r="E929" t="str">
            <v>发票</v>
          </cell>
          <cell r="F929">
            <v>160000</v>
          </cell>
        </row>
        <row r="930">
          <cell r="A930" t="str">
            <v>[审核明细表]14 辽宁鞍铸</v>
          </cell>
        </row>
        <row r="930">
          <cell r="E930" t="str">
            <v>发票</v>
          </cell>
          <cell r="F930">
            <v>160000</v>
          </cell>
        </row>
        <row r="931">
          <cell r="A931" t="str">
            <v>[审核明细表]14 辽宁鞍铸</v>
          </cell>
        </row>
        <row r="931">
          <cell r="E931" t="str">
            <v>发票</v>
          </cell>
          <cell r="F931">
            <v>160000</v>
          </cell>
        </row>
        <row r="932">
          <cell r="A932" t="str">
            <v>[审核明细表]14 辽宁鞍铸</v>
          </cell>
        </row>
        <row r="932">
          <cell r="E932" t="str">
            <v>发票</v>
          </cell>
          <cell r="F932">
            <v>160000</v>
          </cell>
        </row>
        <row r="933">
          <cell r="A933" t="str">
            <v>[审核明细表]14 辽宁鞍铸</v>
          </cell>
        </row>
        <row r="933">
          <cell r="E933" t="str">
            <v>发票</v>
          </cell>
          <cell r="F933">
            <v>160000</v>
          </cell>
        </row>
        <row r="934">
          <cell r="A934" t="str">
            <v>[审核明细表]14 辽宁鞍铸</v>
          </cell>
        </row>
        <row r="934">
          <cell r="E934" t="str">
            <v>发票</v>
          </cell>
          <cell r="F934">
            <v>160000</v>
          </cell>
        </row>
        <row r="935">
          <cell r="A935" t="str">
            <v>[审核明细表]14 辽宁鞍铸</v>
          </cell>
        </row>
        <row r="935">
          <cell r="E935" t="str">
            <v>发票</v>
          </cell>
          <cell r="F935">
            <v>80000</v>
          </cell>
        </row>
        <row r="936">
          <cell r="A936" t="str">
            <v>[审核明细表]14 辽宁鞍铸</v>
          </cell>
        </row>
        <row r="936">
          <cell r="E936" t="str">
            <v>发票</v>
          </cell>
          <cell r="F936">
            <v>160000</v>
          </cell>
        </row>
        <row r="937">
          <cell r="A937" t="str">
            <v>[审核明细表]14 辽宁鞍铸</v>
          </cell>
        </row>
        <row r="937">
          <cell r="E937" t="str">
            <v>发票</v>
          </cell>
          <cell r="F937">
            <v>160000</v>
          </cell>
        </row>
        <row r="938">
          <cell r="A938" t="str">
            <v>[审核明细表]14 辽宁鞍铸</v>
          </cell>
        </row>
        <row r="938">
          <cell r="E938" t="str">
            <v>发票</v>
          </cell>
          <cell r="F938">
            <v>86670</v>
          </cell>
        </row>
        <row r="939">
          <cell r="A939" t="str">
            <v>[审核明细表]14 辽宁鞍铸</v>
          </cell>
        </row>
        <row r="939">
          <cell r="E939" t="str">
            <v>付款</v>
          </cell>
          <cell r="F939">
            <v>115000</v>
          </cell>
        </row>
        <row r="940">
          <cell r="A940" t="str">
            <v>[审核明细表]14 辽宁鞍铸</v>
          </cell>
        </row>
        <row r="940">
          <cell r="E940" t="str">
            <v>付款</v>
          </cell>
          <cell r="F940">
            <v>502200</v>
          </cell>
        </row>
        <row r="941">
          <cell r="A941" t="str">
            <v>[审核明细表]14 辽宁鞍铸</v>
          </cell>
        </row>
        <row r="941">
          <cell r="E941" t="str">
            <v>付款</v>
          </cell>
          <cell r="F941">
            <v>86000</v>
          </cell>
        </row>
        <row r="942">
          <cell r="A942" t="str">
            <v>[审核明细表]14 辽宁鞍铸</v>
          </cell>
        </row>
        <row r="942">
          <cell r="E942" t="str">
            <v>付款</v>
          </cell>
          <cell r="F942">
            <v>220000</v>
          </cell>
        </row>
        <row r="943">
          <cell r="A943" t="str">
            <v>[审核明细表]14 辽宁鞍铸</v>
          </cell>
        </row>
        <row r="943">
          <cell r="E943" t="str">
            <v>付款</v>
          </cell>
          <cell r="F943">
            <v>217000</v>
          </cell>
        </row>
        <row r="944">
          <cell r="A944" t="str">
            <v>[审核明细表]14 辽宁鞍铸</v>
          </cell>
        </row>
        <row r="944">
          <cell r="E944" t="str">
            <v>付款</v>
          </cell>
          <cell r="F944">
            <v>100000</v>
          </cell>
        </row>
        <row r="945">
          <cell r="A945" t="str">
            <v>[审核明细表]14 辽宁鞍铸</v>
          </cell>
        </row>
        <row r="945">
          <cell r="E945" t="str">
            <v>付款</v>
          </cell>
          <cell r="F945">
            <v>402000</v>
          </cell>
        </row>
        <row r="946">
          <cell r="A946" t="str">
            <v>[审核明细表]14 辽宁鞍铸</v>
          </cell>
        </row>
        <row r="946">
          <cell r="E946" t="str">
            <v>付款</v>
          </cell>
          <cell r="F946">
            <v>600000</v>
          </cell>
        </row>
        <row r="947">
          <cell r="A947" t="str">
            <v>[审核明细表]14 辽宁鞍铸</v>
          </cell>
        </row>
        <row r="947">
          <cell r="E947" t="str">
            <v>付款</v>
          </cell>
          <cell r="F947">
            <v>253000</v>
          </cell>
        </row>
        <row r="948">
          <cell r="A948" t="str">
            <v>[审核明细表]14 辽宁鞍铸</v>
          </cell>
        </row>
        <row r="948">
          <cell r="E948" t="str">
            <v>付款</v>
          </cell>
          <cell r="F948">
            <v>390000</v>
          </cell>
        </row>
        <row r="949">
          <cell r="A949" t="str">
            <v>[审核明细表]14 辽宁鞍铸</v>
          </cell>
        </row>
        <row r="949">
          <cell r="E949" t="str">
            <v>付款</v>
          </cell>
          <cell r="F949">
            <v>300000</v>
          </cell>
        </row>
        <row r="950">
          <cell r="A950" t="str">
            <v>[审核明细表]14 辽宁鞍铸</v>
          </cell>
        </row>
        <row r="950">
          <cell r="E950" t="str">
            <v>付款</v>
          </cell>
          <cell r="F950">
            <v>400000</v>
          </cell>
        </row>
        <row r="951">
          <cell r="A951" t="str">
            <v>[审核明细表]14 辽宁鞍铸</v>
          </cell>
        </row>
        <row r="951">
          <cell r="E951" t="str">
            <v>付款</v>
          </cell>
          <cell r="F951">
            <v>22500</v>
          </cell>
        </row>
        <row r="952">
          <cell r="A952" t="str">
            <v>[审核明细表]14 辽宁鞍铸</v>
          </cell>
        </row>
        <row r="952">
          <cell r="E952" t="str">
            <v>付款</v>
          </cell>
          <cell r="F952">
            <v>18000</v>
          </cell>
        </row>
        <row r="953">
          <cell r="A953" t="str">
            <v>[审核明细表]14 辽宁鞍铸</v>
          </cell>
        </row>
        <row r="953">
          <cell r="E953" t="str">
            <v>付款</v>
          </cell>
          <cell r="F953">
            <v>37200</v>
          </cell>
        </row>
        <row r="954">
          <cell r="A954" t="str">
            <v>[审核明细表]14 辽宁鞍铸</v>
          </cell>
        </row>
        <row r="954">
          <cell r="E954" t="str">
            <v>付款</v>
          </cell>
          <cell r="F954">
            <v>74400</v>
          </cell>
        </row>
        <row r="955">
          <cell r="A955" t="str">
            <v>[审核明细表]14 辽宁鞍铸</v>
          </cell>
        </row>
        <row r="955">
          <cell r="E955" t="str">
            <v>付款</v>
          </cell>
          <cell r="F955">
            <v>22500</v>
          </cell>
        </row>
        <row r="956">
          <cell r="A956" t="str">
            <v>[审核明细表]14 辽宁鞍铸</v>
          </cell>
        </row>
        <row r="956">
          <cell r="E956" t="str">
            <v>付款</v>
          </cell>
          <cell r="F956">
            <v>52500</v>
          </cell>
        </row>
        <row r="957">
          <cell r="A957" t="str">
            <v>[审核明细表]14 辽宁鞍铸</v>
          </cell>
        </row>
        <row r="957">
          <cell r="E957" t="str">
            <v>付款</v>
          </cell>
          <cell r="F957">
            <v>86670</v>
          </cell>
        </row>
        <row r="958">
          <cell r="A958" t="str">
            <v>[审核明细表]14 辽宁鞍铸</v>
          </cell>
        </row>
        <row r="958">
          <cell r="E958" t="str">
            <v>付款</v>
          </cell>
          <cell r="F958">
            <v>18620</v>
          </cell>
        </row>
        <row r="959">
          <cell r="A959" t="str">
            <v>[审核明细表]14 辽宁鞍铸</v>
          </cell>
        </row>
        <row r="959">
          <cell r="E959" t="str">
            <v>付款</v>
          </cell>
          <cell r="F959">
            <v>12000</v>
          </cell>
        </row>
        <row r="960">
          <cell r="A960" t="str">
            <v>[审核明细表]14 辽宁鞍铸</v>
          </cell>
        </row>
        <row r="960">
          <cell r="E960" t="str">
            <v>付款</v>
          </cell>
          <cell r="F960">
            <v>54000</v>
          </cell>
        </row>
        <row r="961">
          <cell r="A961" t="str">
            <v>[审核明细表]14 辽宁鞍铸</v>
          </cell>
        </row>
        <row r="961">
          <cell r="E961" t="str">
            <v>付款</v>
          </cell>
          <cell r="F961">
            <v>230000</v>
          </cell>
        </row>
        <row r="962">
          <cell r="A962" t="str">
            <v>[审核明细表]14 辽宁鞍铸</v>
          </cell>
        </row>
        <row r="962">
          <cell r="E962" t="str">
            <v>付款</v>
          </cell>
          <cell r="F962">
            <v>32200</v>
          </cell>
        </row>
        <row r="963">
          <cell r="A963" t="str">
            <v>[审核明细表]14 辽宁鞍铸</v>
          </cell>
        </row>
        <row r="963">
          <cell r="E963" t="str">
            <v>付款</v>
          </cell>
          <cell r="F963">
            <v>13800</v>
          </cell>
        </row>
        <row r="964">
          <cell r="A964" t="str">
            <v>[审核明细表]14 辽宁鞍铸</v>
          </cell>
        </row>
        <row r="964">
          <cell r="E964" t="str">
            <v>付款</v>
          </cell>
          <cell r="F964">
            <v>7980</v>
          </cell>
        </row>
        <row r="965">
          <cell r="A965" t="str">
            <v>[审核明细表]14 辽宁鞍铸</v>
          </cell>
        </row>
        <row r="965">
          <cell r="E965" t="str">
            <v>付款</v>
          </cell>
          <cell r="F965">
            <v>18620</v>
          </cell>
        </row>
        <row r="966">
          <cell r="A966" t="str">
            <v>[审核明细表]15 鞍钢电气</v>
          </cell>
        </row>
        <row r="966">
          <cell r="E966" t="str">
            <v>合同</v>
          </cell>
          <cell r="F966">
            <v>1732295.99</v>
          </cell>
        </row>
        <row r="967">
          <cell r="A967" t="str">
            <v>[审核明细表]15 鞍钢电气</v>
          </cell>
        </row>
        <row r="967">
          <cell r="E967" t="str">
            <v>发票</v>
          </cell>
          <cell r="F967">
            <v>1732295.99</v>
          </cell>
        </row>
        <row r="968">
          <cell r="A968" t="str">
            <v>[审核明细表]15 鞍钢电气</v>
          </cell>
        </row>
        <row r="968">
          <cell r="E968" t="str">
            <v>合同</v>
          </cell>
          <cell r="F968">
            <v>1876654.02</v>
          </cell>
        </row>
        <row r="969">
          <cell r="A969" t="str">
            <v>[审核明细表]15 鞍钢电气</v>
          </cell>
        </row>
        <row r="969">
          <cell r="E969" t="str">
            <v>发票</v>
          </cell>
          <cell r="F969">
            <v>1876654.02</v>
          </cell>
        </row>
        <row r="970">
          <cell r="A970" t="str">
            <v>[审核明细表]15 鞍钢电气</v>
          </cell>
        </row>
        <row r="970">
          <cell r="E970" t="str">
            <v>合同</v>
          </cell>
          <cell r="F970">
            <v>6497500</v>
          </cell>
        </row>
        <row r="971">
          <cell r="A971" t="str">
            <v>[审核明细表]15 鞍钢电气</v>
          </cell>
        </row>
        <row r="971">
          <cell r="E971" t="str">
            <v>发票</v>
          </cell>
          <cell r="F971">
            <v>6497500</v>
          </cell>
        </row>
        <row r="972">
          <cell r="A972" t="str">
            <v>[审核明细表]15 鞍钢电气</v>
          </cell>
        </row>
        <row r="972">
          <cell r="E972" t="str">
            <v>合同</v>
          </cell>
          <cell r="F972">
            <v>4202550</v>
          </cell>
        </row>
        <row r="973">
          <cell r="A973" t="str">
            <v>[审核明细表]15 鞍钢电气</v>
          </cell>
        </row>
        <row r="973">
          <cell r="E973" t="str">
            <v>发票</v>
          </cell>
          <cell r="F973">
            <v>4202550</v>
          </cell>
        </row>
        <row r="974">
          <cell r="A974" t="str">
            <v>[审核明细表]15 鞍钢电气</v>
          </cell>
        </row>
        <row r="974">
          <cell r="E974" t="str">
            <v>合同</v>
          </cell>
          <cell r="F974">
            <v>86964.8</v>
          </cell>
        </row>
        <row r="975">
          <cell r="A975" t="str">
            <v>[审核明细表]15 鞍钢电气</v>
          </cell>
        </row>
        <row r="975">
          <cell r="E975" t="str">
            <v>发票</v>
          </cell>
          <cell r="F975">
            <v>86964.8</v>
          </cell>
        </row>
        <row r="976">
          <cell r="A976" t="str">
            <v>[审核明细表]15 鞍钢电气</v>
          </cell>
        </row>
        <row r="976">
          <cell r="E976" t="str">
            <v>发票</v>
          </cell>
          <cell r="F976">
            <v>1740509.11</v>
          </cell>
        </row>
        <row r="977">
          <cell r="A977" t="str">
            <v>[审核明细表]15 鞍钢电气</v>
          </cell>
        </row>
        <row r="977">
          <cell r="E977" t="str">
            <v>合同</v>
          </cell>
          <cell r="F977">
            <v>1740509.11</v>
          </cell>
        </row>
        <row r="978">
          <cell r="A978" t="str">
            <v>[审核明细表]16 宝得钢铁</v>
          </cell>
        </row>
        <row r="978">
          <cell r="E978" t="str">
            <v>合同</v>
          </cell>
          <cell r="F978">
            <v>45129.9</v>
          </cell>
        </row>
        <row r="979">
          <cell r="A979" t="str">
            <v>[审核明细表]16 宝得钢铁</v>
          </cell>
        </row>
        <row r="979">
          <cell r="E979" t="str">
            <v>发票</v>
          </cell>
          <cell r="F979">
            <v>45129.9</v>
          </cell>
        </row>
        <row r="980">
          <cell r="A980" t="str">
            <v>[审核明细表]16 宝得钢铁</v>
          </cell>
        </row>
        <row r="980">
          <cell r="E980" t="str">
            <v>付款</v>
          </cell>
          <cell r="F980">
            <v>42873.9</v>
          </cell>
        </row>
        <row r="981">
          <cell r="A981" t="str">
            <v>[审核明细表]16 宝得钢铁</v>
          </cell>
        </row>
        <row r="981">
          <cell r="E981" t="str">
            <v>合同</v>
          </cell>
          <cell r="F981">
            <v>416000</v>
          </cell>
        </row>
        <row r="982">
          <cell r="A982" t="str">
            <v>[审核明细表]16 宝得钢铁</v>
          </cell>
        </row>
        <row r="982">
          <cell r="C982" t="str">
            <v>核减</v>
          </cell>
        </row>
        <row r="982">
          <cell r="E982" t="str">
            <v>发票</v>
          </cell>
          <cell r="F982">
            <v>416000</v>
          </cell>
        </row>
        <row r="983">
          <cell r="A983" t="str">
            <v>[审核明细表]16 宝得钢铁</v>
          </cell>
        </row>
        <row r="983">
          <cell r="C983" t="str">
            <v>核减</v>
          </cell>
        </row>
        <row r="983">
          <cell r="E983" t="str">
            <v>付款</v>
          </cell>
          <cell r="F983">
            <v>21200</v>
          </cell>
        </row>
        <row r="984">
          <cell r="A984" t="str">
            <v>[审核明细表]16 宝得钢铁</v>
          </cell>
        </row>
        <row r="984">
          <cell r="C984" t="str">
            <v>核减</v>
          </cell>
        </row>
        <row r="984">
          <cell r="E984" t="str">
            <v>付款</v>
          </cell>
          <cell r="F984">
            <v>124800</v>
          </cell>
        </row>
        <row r="985">
          <cell r="A985" t="str">
            <v>[审核明细表]16 宝得钢铁</v>
          </cell>
        </row>
        <row r="985">
          <cell r="C985" t="str">
            <v>核减</v>
          </cell>
        </row>
        <row r="985">
          <cell r="E985" t="str">
            <v>付款</v>
          </cell>
          <cell r="F985">
            <v>270000</v>
          </cell>
        </row>
        <row r="986">
          <cell r="A986" t="str">
            <v>[审核明细表]16 宝得钢铁</v>
          </cell>
        </row>
        <row r="986">
          <cell r="E986" t="str">
            <v>合同</v>
          </cell>
          <cell r="F986">
            <v>425000</v>
          </cell>
        </row>
        <row r="987">
          <cell r="A987" t="str">
            <v>[审核明细表]16 宝得钢铁</v>
          </cell>
        </row>
        <row r="987">
          <cell r="C987" t="str">
            <v>核减</v>
          </cell>
        </row>
        <row r="987">
          <cell r="E987" t="str">
            <v>发票</v>
          </cell>
          <cell r="F987">
            <v>425000</v>
          </cell>
        </row>
        <row r="988">
          <cell r="A988" t="str">
            <v>[审核明细表]16 宝得钢铁</v>
          </cell>
        </row>
        <row r="988">
          <cell r="C988" t="str">
            <v>核减</v>
          </cell>
        </row>
        <row r="988">
          <cell r="E988" t="str">
            <v>付款</v>
          </cell>
          <cell r="F988">
            <v>5000</v>
          </cell>
        </row>
        <row r="989">
          <cell r="A989" t="str">
            <v>[审核明细表]16 宝得钢铁</v>
          </cell>
        </row>
        <row r="989">
          <cell r="C989" t="str">
            <v>核减</v>
          </cell>
        </row>
        <row r="989">
          <cell r="E989" t="str">
            <v>付款</v>
          </cell>
          <cell r="F989">
            <v>50000</v>
          </cell>
        </row>
        <row r="990">
          <cell r="A990" t="str">
            <v>[审核明细表]16 宝得钢铁</v>
          </cell>
        </row>
        <row r="990">
          <cell r="C990" t="str">
            <v>核减</v>
          </cell>
        </row>
        <row r="990">
          <cell r="E990" t="str">
            <v>付款</v>
          </cell>
          <cell r="F990">
            <v>50000</v>
          </cell>
        </row>
        <row r="991">
          <cell r="A991" t="str">
            <v>[审核明细表]16 宝得钢铁</v>
          </cell>
        </row>
        <row r="991">
          <cell r="C991" t="str">
            <v>核减</v>
          </cell>
        </row>
        <row r="991">
          <cell r="E991" t="str">
            <v>付款</v>
          </cell>
          <cell r="F991">
            <v>100000</v>
          </cell>
        </row>
        <row r="992">
          <cell r="A992" t="str">
            <v>[审核明细表]16 宝得钢铁</v>
          </cell>
        </row>
        <row r="992">
          <cell r="C992" t="str">
            <v>核减</v>
          </cell>
        </row>
        <row r="992">
          <cell r="E992" t="str">
            <v>付款</v>
          </cell>
          <cell r="F992">
            <v>127500</v>
          </cell>
        </row>
        <row r="993">
          <cell r="A993" t="str">
            <v>[审核明细表]16 宝得钢铁</v>
          </cell>
        </row>
        <row r="993">
          <cell r="E993" t="str">
            <v>合同</v>
          </cell>
          <cell r="F993">
            <v>9766000</v>
          </cell>
        </row>
        <row r="994">
          <cell r="A994" t="str">
            <v>[审核明细表]16 宝得钢铁</v>
          </cell>
        </row>
        <row r="994">
          <cell r="E994" t="str">
            <v>发票</v>
          </cell>
          <cell r="F994">
            <v>9766000</v>
          </cell>
        </row>
        <row r="995">
          <cell r="A995" t="str">
            <v>[审核明细表]16 宝得钢铁</v>
          </cell>
        </row>
        <row r="995">
          <cell r="C995" t="str">
            <v>核减</v>
          </cell>
        </row>
        <row r="995">
          <cell r="E995" t="str">
            <v>付款</v>
          </cell>
          <cell r="F995">
            <v>3420000</v>
          </cell>
        </row>
        <row r="996">
          <cell r="A996" t="str">
            <v>[审核明细表]16 宝得钢铁</v>
          </cell>
        </row>
        <row r="996">
          <cell r="C996" t="str">
            <v>核减</v>
          </cell>
        </row>
        <row r="996">
          <cell r="E996" t="str">
            <v>付款</v>
          </cell>
          <cell r="F996">
            <v>2280000</v>
          </cell>
        </row>
        <row r="997">
          <cell r="A997" t="str">
            <v>[审核明细表]16 宝得钢铁</v>
          </cell>
        </row>
        <row r="997">
          <cell r="E997" t="str">
            <v>付款</v>
          </cell>
          <cell r="F997">
            <v>646000</v>
          </cell>
        </row>
        <row r="998">
          <cell r="A998" t="str">
            <v>[审核明细表]16 宝得钢铁</v>
          </cell>
        </row>
        <row r="998">
          <cell r="E998" t="str">
            <v>付款</v>
          </cell>
          <cell r="F998">
            <v>2280000</v>
          </cell>
        </row>
        <row r="999">
          <cell r="A999" t="str">
            <v>[审核明细表]16 宝得钢铁</v>
          </cell>
        </row>
        <row r="999">
          <cell r="E999" t="str">
            <v>合同</v>
          </cell>
          <cell r="F999">
            <v>1490000</v>
          </cell>
        </row>
        <row r="1000">
          <cell r="A1000" t="str">
            <v>[审核明细表]16 宝得钢铁</v>
          </cell>
        </row>
        <row r="1000">
          <cell r="E1000" t="str">
            <v>发票</v>
          </cell>
          <cell r="F1000">
            <v>1490000</v>
          </cell>
        </row>
        <row r="1001">
          <cell r="A1001" t="str">
            <v>[审核明细表]16 宝得钢铁</v>
          </cell>
        </row>
        <row r="1001">
          <cell r="C1001" t="str">
            <v>核减</v>
          </cell>
        </row>
        <row r="1001">
          <cell r="E1001" t="str">
            <v>付款</v>
          </cell>
          <cell r="F1001">
            <v>500000</v>
          </cell>
        </row>
        <row r="1002">
          <cell r="A1002" t="str">
            <v>[审核明细表]16 宝得钢铁</v>
          </cell>
        </row>
        <row r="1002">
          <cell r="C1002" t="str">
            <v>核减</v>
          </cell>
        </row>
        <row r="1002">
          <cell r="E1002" t="str">
            <v>付款</v>
          </cell>
          <cell r="F1002">
            <v>350000</v>
          </cell>
        </row>
        <row r="1003">
          <cell r="A1003" t="str">
            <v>[审核明细表]16 宝得钢铁</v>
          </cell>
        </row>
        <row r="1003">
          <cell r="E1003" t="str">
            <v>付款</v>
          </cell>
          <cell r="F1003">
            <v>640000</v>
          </cell>
        </row>
        <row r="1004">
          <cell r="A1004" t="str">
            <v>[审核明细表]16 宝得钢铁</v>
          </cell>
        </row>
        <row r="1004">
          <cell r="E1004" t="str">
            <v>合同</v>
          </cell>
          <cell r="F1004">
            <v>3106690.4</v>
          </cell>
        </row>
        <row r="1005">
          <cell r="A1005" t="str">
            <v>[审核明细表]16 宝得钢铁</v>
          </cell>
        </row>
        <row r="1005">
          <cell r="E1005" t="str">
            <v>合同</v>
          </cell>
          <cell r="F1005">
            <v>71365.8</v>
          </cell>
        </row>
        <row r="1006">
          <cell r="A1006" t="str">
            <v>[审核明细表]16 宝得钢铁</v>
          </cell>
        </row>
        <row r="1006">
          <cell r="C1006" t="str">
            <v>关注</v>
          </cell>
        </row>
        <row r="1006">
          <cell r="E1006" t="str">
            <v>发票</v>
          </cell>
          <cell r="F1006">
            <v>3178816</v>
          </cell>
        </row>
        <row r="1007">
          <cell r="A1007" t="str">
            <v>[审核明细表]16 宝得钢铁</v>
          </cell>
        </row>
        <row r="1007">
          <cell r="E1007" t="str">
            <v>发票</v>
          </cell>
          <cell r="F1007">
            <v>69960</v>
          </cell>
        </row>
        <row r="1008">
          <cell r="A1008" t="str">
            <v>[审核明细表]16 宝得钢铁</v>
          </cell>
        </row>
        <row r="1008">
          <cell r="C1008" t="str">
            <v>核减</v>
          </cell>
        </row>
        <row r="1008">
          <cell r="E1008" t="str">
            <v>付款</v>
          </cell>
          <cell r="F1008">
            <v>932000</v>
          </cell>
        </row>
        <row r="1009">
          <cell r="A1009" t="str">
            <v>[审核明细表]16 宝得钢铁</v>
          </cell>
        </row>
        <row r="1009">
          <cell r="E1009" t="str">
            <v>付款</v>
          </cell>
          <cell r="F1009">
            <v>932000</v>
          </cell>
        </row>
        <row r="1010">
          <cell r="A1010" t="str">
            <v>[审核明细表]16 宝得钢铁</v>
          </cell>
        </row>
        <row r="1010">
          <cell r="E1010" t="str">
            <v>付款</v>
          </cell>
          <cell r="F1010">
            <v>1059898</v>
          </cell>
        </row>
        <row r="1011">
          <cell r="A1011" t="str">
            <v>[审核明细表]16 宝得钢铁</v>
          </cell>
        </row>
        <row r="1011">
          <cell r="E1011" t="str">
            <v>合同</v>
          </cell>
          <cell r="F1011">
            <v>67750</v>
          </cell>
        </row>
        <row r="1012">
          <cell r="A1012" t="str">
            <v>[审核明细表]16 宝得钢铁</v>
          </cell>
        </row>
        <row r="1012">
          <cell r="E1012" t="str">
            <v>发票</v>
          </cell>
          <cell r="F1012">
            <v>67750</v>
          </cell>
        </row>
        <row r="1013">
          <cell r="A1013" t="str">
            <v>[审核明细表]16 宝得钢铁</v>
          </cell>
        </row>
        <row r="1013">
          <cell r="E1013" t="str">
            <v>付款</v>
          </cell>
          <cell r="F1013">
            <v>67750</v>
          </cell>
        </row>
        <row r="1014">
          <cell r="A1014" t="str">
            <v>[审核明细表]16 宝得钢铁</v>
          </cell>
        </row>
        <row r="1014">
          <cell r="E1014" t="str">
            <v>合同</v>
          </cell>
          <cell r="F1014">
            <v>26000</v>
          </cell>
        </row>
        <row r="1015">
          <cell r="A1015" t="str">
            <v>[审核明细表]16 宝得钢铁</v>
          </cell>
        </row>
        <row r="1015">
          <cell r="E1015" t="str">
            <v>发票</v>
          </cell>
          <cell r="F1015">
            <v>26000</v>
          </cell>
        </row>
        <row r="1016">
          <cell r="A1016" t="str">
            <v>[审核明细表]16 宝得钢铁</v>
          </cell>
        </row>
        <row r="1016">
          <cell r="E1016" t="str">
            <v>付款</v>
          </cell>
          <cell r="F1016">
            <v>26000</v>
          </cell>
        </row>
        <row r="1017">
          <cell r="A1017" t="str">
            <v>[审核明细表]16 宝得钢铁</v>
          </cell>
        </row>
        <row r="1017">
          <cell r="E1017" t="str">
            <v>合同</v>
          </cell>
          <cell r="F1017">
            <v>289500</v>
          </cell>
        </row>
        <row r="1018">
          <cell r="A1018" t="str">
            <v>[审核明细表]16 宝得钢铁</v>
          </cell>
        </row>
        <row r="1018">
          <cell r="E1018" t="str">
            <v>发票</v>
          </cell>
          <cell r="F1018">
            <v>289500</v>
          </cell>
        </row>
        <row r="1019">
          <cell r="A1019" t="str">
            <v>[审核明细表]16 宝得钢铁</v>
          </cell>
        </row>
        <row r="1019">
          <cell r="E1019" t="str">
            <v>付款</v>
          </cell>
          <cell r="F1019">
            <v>86800</v>
          </cell>
        </row>
        <row r="1020">
          <cell r="A1020" t="str">
            <v>[审核明细表]16 宝得钢铁</v>
          </cell>
        </row>
        <row r="1020">
          <cell r="E1020" t="str">
            <v>付款</v>
          </cell>
          <cell r="F1020">
            <v>188200</v>
          </cell>
        </row>
        <row r="1021">
          <cell r="A1021" t="str">
            <v>[审核明细表]16 宝得钢铁</v>
          </cell>
        </row>
        <row r="1021">
          <cell r="E1021" t="str">
            <v>合同</v>
          </cell>
          <cell r="F1021">
            <v>318660</v>
          </cell>
        </row>
        <row r="1022">
          <cell r="A1022" t="str">
            <v>[审核明细表]16 宝得钢铁</v>
          </cell>
        </row>
        <row r="1022">
          <cell r="E1022" t="str">
            <v>合同</v>
          </cell>
          <cell r="F1022">
            <v>3750000</v>
          </cell>
        </row>
        <row r="1023">
          <cell r="A1023" t="str">
            <v>[审核明细表]16 宝得钢铁</v>
          </cell>
        </row>
        <row r="1023">
          <cell r="C1023" t="str">
            <v>关注</v>
          </cell>
        </row>
        <row r="1023">
          <cell r="E1023" t="str">
            <v>发票</v>
          </cell>
          <cell r="F1023">
            <v>1500000</v>
          </cell>
        </row>
        <row r="1024">
          <cell r="A1024" t="str">
            <v>[审核明细表]16 宝得钢铁</v>
          </cell>
        </row>
        <row r="1024">
          <cell r="C1024" t="str">
            <v>关注</v>
          </cell>
        </row>
        <row r="1024">
          <cell r="E1024" t="str">
            <v>发票</v>
          </cell>
          <cell r="F1024">
            <v>2250000</v>
          </cell>
        </row>
        <row r="1025">
          <cell r="A1025" t="str">
            <v>[审核明细表]16 宝得钢铁</v>
          </cell>
        </row>
        <row r="1025">
          <cell r="E1025" t="str">
            <v>发票</v>
          </cell>
          <cell r="F1025">
            <v>318660</v>
          </cell>
        </row>
        <row r="1026">
          <cell r="A1026" t="str">
            <v>[审核明细表]16 宝得钢铁</v>
          </cell>
        </row>
        <row r="1026">
          <cell r="E1026" t="str">
            <v>付款</v>
          </cell>
          <cell r="F1026">
            <v>318660</v>
          </cell>
        </row>
        <row r="1027">
          <cell r="A1027" t="str">
            <v>[审核明细表]16 宝得钢铁</v>
          </cell>
        </row>
        <row r="1027">
          <cell r="E1027" t="str">
            <v>付款</v>
          </cell>
          <cell r="F1027">
            <v>375000</v>
          </cell>
        </row>
        <row r="1028">
          <cell r="A1028" t="str">
            <v>[审核明细表]16 宝得钢铁</v>
          </cell>
        </row>
        <row r="1028">
          <cell r="E1028" t="str">
            <v>付款</v>
          </cell>
          <cell r="F1028">
            <v>750000</v>
          </cell>
        </row>
        <row r="1029">
          <cell r="A1029" t="str">
            <v>[审核明细表]16 宝得钢铁</v>
          </cell>
        </row>
        <row r="1029">
          <cell r="E1029" t="str">
            <v>付款</v>
          </cell>
          <cell r="F1029">
            <v>1125000</v>
          </cell>
        </row>
        <row r="1030">
          <cell r="A1030" t="str">
            <v>[审核明细表]16 宝得钢铁</v>
          </cell>
        </row>
        <row r="1030">
          <cell r="E1030" t="str">
            <v>合同</v>
          </cell>
          <cell r="F1030">
            <v>31600</v>
          </cell>
        </row>
        <row r="1031">
          <cell r="A1031" t="str">
            <v>[审核明细表]16 宝得钢铁</v>
          </cell>
        </row>
        <row r="1031">
          <cell r="E1031" t="str">
            <v>发票</v>
          </cell>
          <cell r="F1031">
            <v>31600</v>
          </cell>
        </row>
        <row r="1032">
          <cell r="A1032" t="str">
            <v>[审核明细表]16 宝得钢铁</v>
          </cell>
        </row>
        <row r="1032">
          <cell r="E1032" t="str">
            <v>付款</v>
          </cell>
          <cell r="F1032">
            <v>31600</v>
          </cell>
        </row>
        <row r="1033">
          <cell r="A1033" t="str">
            <v>[审核明细表]16 宝得钢铁</v>
          </cell>
        </row>
        <row r="1033">
          <cell r="E1033" t="str">
            <v>合同</v>
          </cell>
          <cell r="F1033">
            <v>3625000</v>
          </cell>
        </row>
        <row r="1034">
          <cell r="A1034" t="str">
            <v>[审核明细表]16 宝得钢铁</v>
          </cell>
        </row>
        <row r="1034">
          <cell r="C1034" t="str">
            <v>关注</v>
          </cell>
        </row>
        <row r="1034">
          <cell r="E1034" t="str">
            <v>发票</v>
          </cell>
          <cell r="F1034">
            <v>3739496</v>
          </cell>
        </row>
        <row r="1035">
          <cell r="A1035" t="str">
            <v>[审核明细表]16 宝得钢铁</v>
          </cell>
        </row>
        <row r="1035">
          <cell r="E1035" t="str">
            <v>付款</v>
          </cell>
          <cell r="F1035">
            <v>2200000</v>
          </cell>
        </row>
        <row r="1036">
          <cell r="A1036" t="str">
            <v>[审核明细表]16 宝得钢铁</v>
          </cell>
        </row>
        <row r="1036">
          <cell r="C1036" t="str">
            <v>核减</v>
          </cell>
        </row>
        <row r="1036">
          <cell r="E1036" t="str">
            <v>付款</v>
          </cell>
          <cell r="F1036">
            <v>1050000</v>
          </cell>
        </row>
        <row r="1037">
          <cell r="A1037" t="str">
            <v>[审核明细表]16 宝得钢铁</v>
          </cell>
        </row>
        <row r="1037">
          <cell r="E1037" t="str">
            <v>付款</v>
          </cell>
          <cell r="F1037">
            <v>115546.4</v>
          </cell>
        </row>
        <row r="1038">
          <cell r="A1038" t="str">
            <v>[审核明细表]16 宝得钢铁</v>
          </cell>
        </row>
        <row r="1038">
          <cell r="E1038" t="str">
            <v>合同</v>
          </cell>
          <cell r="F1038">
            <v>4599723.6</v>
          </cell>
        </row>
        <row r="1039">
          <cell r="A1039" t="str">
            <v>[审核明细表]16 宝得钢铁</v>
          </cell>
        </row>
        <row r="1039">
          <cell r="C1039" t="str">
            <v>关注</v>
          </cell>
        </row>
        <row r="1039">
          <cell r="E1039" t="str">
            <v>发票</v>
          </cell>
          <cell r="F1039">
            <v>4470398</v>
          </cell>
        </row>
        <row r="1040">
          <cell r="A1040" t="str">
            <v>[审核明细表]16 宝得钢铁</v>
          </cell>
        </row>
        <row r="1040">
          <cell r="C1040" t="str">
            <v>核减</v>
          </cell>
        </row>
        <row r="1040">
          <cell r="E1040" t="str">
            <v>付款</v>
          </cell>
          <cell r="F1040">
            <v>1350000</v>
          </cell>
        </row>
        <row r="1041">
          <cell r="A1041" t="str">
            <v>[审核明细表]16 宝得钢铁</v>
          </cell>
        </row>
        <row r="1041">
          <cell r="E1041" t="str">
            <v>付款</v>
          </cell>
          <cell r="F1041">
            <v>2700000</v>
          </cell>
        </row>
        <row r="1042">
          <cell r="A1042" t="str">
            <v>[审核明细表]16 宝得钢铁</v>
          </cell>
        </row>
        <row r="1042">
          <cell r="C1042" t="str">
            <v>核减</v>
          </cell>
        </row>
        <row r="1042">
          <cell r="E1042" t="str">
            <v>付款</v>
          </cell>
          <cell r="F1042">
            <v>1640000</v>
          </cell>
        </row>
        <row r="1043">
          <cell r="A1043" t="str">
            <v>[审核明细表]16 宝得钢铁</v>
          </cell>
        </row>
        <row r="1043">
          <cell r="E1043" t="str">
            <v>合同</v>
          </cell>
          <cell r="F1043">
            <v>1268793</v>
          </cell>
        </row>
        <row r="1044">
          <cell r="A1044" t="str">
            <v>[审核明细表]16 宝得钢铁</v>
          </cell>
        </row>
        <row r="1044">
          <cell r="C1044" t="str">
            <v>关注</v>
          </cell>
        </row>
        <row r="1044">
          <cell r="E1044" t="str">
            <v>发票</v>
          </cell>
          <cell r="F1044">
            <v>1257987</v>
          </cell>
        </row>
        <row r="1045">
          <cell r="A1045" t="str">
            <v>[审核明细表]16 宝得钢铁</v>
          </cell>
        </row>
        <row r="1045">
          <cell r="C1045" t="str">
            <v>核减</v>
          </cell>
        </row>
        <row r="1045">
          <cell r="E1045" t="str">
            <v>付款</v>
          </cell>
          <cell r="F1045">
            <v>370000</v>
          </cell>
        </row>
        <row r="1046">
          <cell r="A1046" t="str">
            <v>[审核明细表]16 宝得钢铁</v>
          </cell>
        </row>
        <row r="1046">
          <cell r="E1046" t="str">
            <v>付款</v>
          </cell>
          <cell r="F1046">
            <v>370000</v>
          </cell>
        </row>
        <row r="1047">
          <cell r="A1047" t="str">
            <v>[审核明细表]16 宝得钢铁</v>
          </cell>
        </row>
        <row r="1047">
          <cell r="E1047" t="str">
            <v>付款</v>
          </cell>
          <cell r="F1047">
            <v>392188.3</v>
          </cell>
        </row>
        <row r="1048">
          <cell r="A1048" t="str">
            <v>[审核明细表]16 宝得钢铁</v>
          </cell>
        </row>
        <row r="1048">
          <cell r="E1048" t="str">
            <v>合同</v>
          </cell>
          <cell r="F1048">
            <v>3038400</v>
          </cell>
        </row>
        <row r="1049">
          <cell r="A1049" t="str">
            <v>[审核明细表]16 宝得钢铁</v>
          </cell>
        </row>
        <row r="1049">
          <cell r="E1049" t="str">
            <v>发票</v>
          </cell>
          <cell r="F1049">
            <v>1045945</v>
          </cell>
        </row>
        <row r="1050">
          <cell r="A1050" t="str">
            <v>[审核明细表]16 宝得钢铁</v>
          </cell>
        </row>
        <row r="1050">
          <cell r="E1050" t="str">
            <v>发票</v>
          </cell>
          <cell r="F1050">
            <v>2232464</v>
          </cell>
        </row>
        <row r="1051">
          <cell r="A1051" t="str">
            <v>[审核明细表]16 宝得钢铁</v>
          </cell>
        </row>
        <row r="1051">
          <cell r="E1051" t="str">
            <v>付款</v>
          </cell>
          <cell r="F1051">
            <v>900000</v>
          </cell>
        </row>
        <row r="1052">
          <cell r="A1052" t="str">
            <v>[审核明细表]16 宝得钢铁</v>
          </cell>
        </row>
        <row r="1052">
          <cell r="E1052" t="str">
            <v>付款</v>
          </cell>
          <cell r="F1052">
            <v>2378409</v>
          </cell>
        </row>
        <row r="1053">
          <cell r="A1053" t="str">
            <v>[审核明细表]16 宝得钢铁</v>
          </cell>
        </row>
        <row r="1053">
          <cell r="E1053" t="str">
            <v>合同</v>
          </cell>
          <cell r="F1053">
            <v>3038400</v>
          </cell>
        </row>
        <row r="1054">
          <cell r="A1054" t="str">
            <v>[审核明细表]16 宝得钢铁</v>
          </cell>
        </row>
        <row r="1054">
          <cell r="E1054" t="str">
            <v>发票</v>
          </cell>
          <cell r="F1054">
            <v>1092000</v>
          </cell>
        </row>
        <row r="1055">
          <cell r="A1055" t="str">
            <v>[审核明细表]16 宝得钢铁</v>
          </cell>
        </row>
        <row r="1055">
          <cell r="E1055" t="str">
            <v>发票</v>
          </cell>
          <cell r="F1055">
            <v>1092000</v>
          </cell>
        </row>
        <row r="1056">
          <cell r="A1056" t="str">
            <v>[审核明细表]16 宝得钢铁</v>
          </cell>
        </row>
        <row r="1056">
          <cell r="E1056" t="str">
            <v>发票</v>
          </cell>
          <cell r="F1056">
            <v>1151585</v>
          </cell>
        </row>
        <row r="1057">
          <cell r="A1057" t="str">
            <v>[审核明细表]16 宝得钢铁</v>
          </cell>
        </row>
        <row r="1057">
          <cell r="E1057" t="str">
            <v>付款</v>
          </cell>
          <cell r="F1057">
            <v>900000</v>
          </cell>
        </row>
        <row r="1058">
          <cell r="A1058" t="str">
            <v>[审核明细表]16 宝得钢铁</v>
          </cell>
        </row>
        <row r="1058">
          <cell r="E1058" t="str">
            <v>付款</v>
          </cell>
          <cell r="F1058">
            <v>2435585</v>
          </cell>
        </row>
        <row r="1059">
          <cell r="A1059" t="str">
            <v>[审核明细表]16 宝得钢铁</v>
          </cell>
        </row>
        <row r="1059">
          <cell r="E1059" t="str">
            <v>合同</v>
          </cell>
          <cell r="F1059">
            <v>414000</v>
          </cell>
        </row>
        <row r="1060">
          <cell r="A1060" t="str">
            <v>[审核明细表]16 宝得钢铁</v>
          </cell>
        </row>
        <row r="1060">
          <cell r="E1060" t="str">
            <v>合同</v>
          </cell>
          <cell r="F1060">
            <v>667140</v>
          </cell>
        </row>
        <row r="1061">
          <cell r="A1061" t="str">
            <v>[审核明细表]16 宝得钢铁</v>
          </cell>
        </row>
        <row r="1061">
          <cell r="E1061" t="str">
            <v>发票</v>
          </cell>
          <cell r="F1061">
            <v>1113403.2</v>
          </cell>
        </row>
        <row r="1062">
          <cell r="A1062" t="str">
            <v>[审核明细表]16 宝得钢铁</v>
          </cell>
        </row>
        <row r="1062">
          <cell r="E1062" t="str">
            <v>付款</v>
          </cell>
          <cell r="F1062">
            <v>1211941.4</v>
          </cell>
        </row>
        <row r="1063">
          <cell r="A1063" t="str">
            <v>[审核明细表]16 宝得钢铁</v>
          </cell>
        </row>
        <row r="1063">
          <cell r="E1063" t="str">
            <v>合同</v>
          </cell>
          <cell r="F1063">
            <v>1468000</v>
          </cell>
        </row>
        <row r="1064">
          <cell r="A1064" t="str">
            <v>[审核明细表]16 宝得钢铁</v>
          </cell>
        </row>
        <row r="1064">
          <cell r="E1064" t="str">
            <v>发票</v>
          </cell>
          <cell r="F1064">
            <v>1468000</v>
          </cell>
        </row>
        <row r="1065">
          <cell r="A1065" t="str">
            <v>[审核明细表]16 宝得钢铁</v>
          </cell>
        </row>
        <row r="1065">
          <cell r="C1065" t="str">
            <v>核减</v>
          </cell>
        </row>
        <row r="1065">
          <cell r="E1065" t="str">
            <v>付款</v>
          </cell>
          <cell r="F1065">
            <v>440400</v>
          </cell>
        </row>
        <row r="1066">
          <cell r="A1066" t="str">
            <v>[审核明细表]16 宝得钢铁</v>
          </cell>
        </row>
        <row r="1066">
          <cell r="E1066" t="str">
            <v>付款</v>
          </cell>
          <cell r="F1066">
            <v>293600</v>
          </cell>
        </row>
        <row r="1067">
          <cell r="A1067" t="str">
            <v>[审核明细表]16 宝得钢铁</v>
          </cell>
        </row>
        <row r="1067">
          <cell r="C1067" t="str">
            <v>核减</v>
          </cell>
        </row>
        <row r="1067">
          <cell r="E1067" t="str">
            <v>付款</v>
          </cell>
          <cell r="F1067">
            <v>440400</v>
          </cell>
        </row>
        <row r="1068">
          <cell r="A1068" t="str">
            <v>[审核明细表]16 宝得钢铁</v>
          </cell>
        </row>
        <row r="1068">
          <cell r="E1068" t="str">
            <v>付款</v>
          </cell>
          <cell r="F1068">
            <v>220200</v>
          </cell>
        </row>
        <row r="1069">
          <cell r="A1069" t="str">
            <v>[审核明细表]16 宝得钢铁</v>
          </cell>
        </row>
        <row r="1069">
          <cell r="E1069" t="str">
            <v>合同</v>
          </cell>
          <cell r="F1069">
            <v>54548.45</v>
          </cell>
        </row>
        <row r="1070">
          <cell r="A1070" t="str">
            <v>[审核明细表]16 宝得钢铁</v>
          </cell>
        </row>
        <row r="1070">
          <cell r="C1070" t="str">
            <v>核减</v>
          </cell>
        </row>
        <row r="1070">
          <cell r="E1070" t="str">
            <v>发票</v>
          </cell>
          <cell r="F1070">
            <v>54548.49</v>
          </cell>
        </row>
        <row r="1071">
          <cell r="A1071" t="str">
            <v>[审核明细表]16 宝得钢铁</v>
          </cell>
        </row>
        <row r="1071">
          <cell r="C1071" t="str">
            <v>核减</v>
          </cell>
        </row>
        <row r="1071">
          <cell r="E1071" t="str">
            <v>付款</v>
          </cell>
          <cell r="F1071">
            <v>54548.49</v>
          </cell>
        </row>
        <row r="1072">
          <cell r="A1072" t="str">
            <v>[审核明细表]16 宝得钢铁</v>
          </cell>
        </row>
        <row r="1072">
          <cell r="E1072" t="str">
            <v>合同</v>
          </cell>
          <cell r="F1072">
            <v>761000</v>
          </cell>
        </row>
        <row r="1073">
          <cell r="A1073" t="str">
            <v>[审核明细表]16 宝得钢铁</v>
          </cell>
        </row>
        <row r="1073">
          <cell r="C1073" t="str">
            <v>核减</v>
          </cell>
        </row>
        <row r="1073">
          <cell r="E1073" t="str">
            <v>发票</v>
          </cell>
          <cell r="F1073">
            <v>559000</v>
          </cell>
        </row>
        <row r="1074">
          <cell r="A1074" t="str">
            <v>[审核明细表]16 宝得钢铁</v>
          </cell>
        </row>
        <row r="1074">
          <cell r="C1074" t="str">
            <v>核减</v>
          </cell>
        </row>
        <row r="1074">
          <cell r="E1074" t="str">
            <v>付款</v>
          </cell>
          <cell r="F1074">
            <v>167700</v>
          </cell>
        </row>
        <row r="1075">
          <cell r="A1075" t="str">
            <v>[审核明细表]16 宝得钢铁</v>
          </cell>
        </row>
        <row r="1075">
          <cell r="C1075" t="str">
            <v>核减</v>
          </cell>
        </row>
        <row r="1075">
          <cell r="E1075" t="str">
            <v>付款</v>
          </cell>
          <cell r="F1075">
            <v>335400</v>
          </cell>
        </row>
        <row r="1076">
          <cell r="A1076" t="str">
            <v>[审核明细表]16 宝得钢铁</v>
          </cell>
        </row>
        <row r="1076">
          <cell r="E1076" t="str">
            <v>合同</v>
          </cell>
          <cell r="F1076">
            <v>85000</v>
          </cell>
        </row>
        <row r="1077">
          <cell r="A1077" t="str">
            <v>[审核明细表]16 宝得钢铁</v>
          </cell>
        </row>
        <row r="1077">
          <cell r="E1077" t="str">
            <v>发票</v>
          </cell>
          <cell r="F1077">
            <v>12750</v>
          </cell>
        </row>
        <row r="1078">
          <cell r="A1078" t="str">
            <v>[审核明细表]16 宝得钢铁</v>
          </cell>
        </row>
        <row r="1078">
          <cell r="E1078" t="str">
            <v>发票</v>
          </cell>
          <cell r="F1078">
            <v>72250</v>
          </cell>
        </row>
        <row r="1079">
          <cell r="A1079" t="str">
            <v>[审核明细表]16 宝得钢铁</v>
          </cell>
        </row>
        <row r="1079">
          <cell r="C1079" t="str">
            <v>核减</v>
          </cell>
        </row>
        <row r="1079">
          <cell r="E1079" t="str">
            <v>付款</v>
          </cell>
          <cell r="F1079">
            <v>85000</v>
          </cell>
        </row>
        <row r="1080">
          <cell r="A1080" t="str">
            <v>[审核明细表]16 宝得钢铁</v>
          </cell>
        </row>
        <row r="1080">
          <cell r="E1080" t="str">
            <v>合同</v>
          </cell>
          <cell r="F1080">
            <v>12800</v>
          </cell>
        </row>
        <row r="1081">
          <cell r="A1081" t="str">
            <v>[审核明细表]16 宝得钢铁</v>
          </cell>
        </row>
        <row r="1081">
          <cell r="E1081" t="str">
            <v>合同</v>
          </cell>
          <cell r="F1081">
            <v>12800</v>
          </cell>
        </row>
        <row r="1082">
          <cell r="A1082" t="str">
            <v>[审核明细表]16 宝得钢铁</v>
          </cell>
        </row>
        <row r="1082">
          <cell r="E1082" t="str">
            <v>发票</v>
          </cell>
          <cell r="F1082">
            <v>12800</v>
          </cell>
        </row>
        <row r="1083">
          <cell r="A1083" t="str">
            <v>[审核明细表]16 宝得钢铁</v>
          </cell>
        </row>
        <row r="1083">
          <cell r="E1083" t="str">
            <v>发票</v>
          </cell>
          <cell r="F1083">
            <v>12800</v>
          </cell>
        </row>
        <row r="1084">
          <cell r="A1084" t="str">
            <v>[审核明细表]16 宝得钢铁</v>
          </cell>
        </row>
        <row r="1084">
          <cell r="E1084" t="str">
            <v>付款</v>
          </cell>
          <cell r="F1084">
            <v>25600</v>
          </cell>
        </row>
        <row r="1085">
          <cell r="A1085" t="str">
            <v>[审核明细表]16 宝得钢铁</v>
          </cell>
        </row>
        <row r="1085">
          <cell r="E1085" t="str">
            <v>合同</v>
          </cell>
          <cell r="F1085">
            <v>121600</v>
          </cell>
        </row>
        <row r="1086">
          <cell r="A1086" t="str">
            <v>[审核明细表]16 宝得钢铁</v>
          </cell>
        </row>
        <row r="1086">
          <cell r="E1086" t="str">
            <v>发票</v>
          </cell>
          <cell r="F1086">
            <v>121600</v>
          </cell>
        </row>
        <row r="1087">
          <cell r="A1087" t="str">
            <v>[审核明细表]16 宝得钢铁</v>
          </cell>
        </row>
        <row r="1087">
          <cell r="E1087" t="str">
            <v>付款</v>
          </cell>
          <cell r="F1087">
            <v>115520</v>
          </cell>
        </row>
        <row r="1088">
          <cell r="A1088" t="str">
            <v>[审核明细表]16 宝得钢铁</v>
          </cell>
        </row>
        <row r="1088">
          <cell r="E1088" t="str">
            <v>合同</v>
          </cell>
          <cell r="F1088">
            <v>238400</v>
          </cell>
        </row>
        <row r="1089">
          <cell r="A1089" t="str">
            <v>[审核明细表]16 宝得钢铁</v>
          </cell>
        </row>
        <row r="1089">
          <cell r="E1089" t="str">
            <v>发票</v>
          </cell>
          <cell r="F1089">
            <v>238400</v>
          </cell>
        </row>
        <row r="1090">
          <cell r="A1090" t="str">
            <v>[审核明细表]16 宝得钢铁</v>
          </cell>
        </row>
        <row r="1090">
          <cell r="E1090" t="str">
            <v>付款</v>
          </cell>
          <cell r="F1090">
            <v>225480</v>
          </cell>
        </row>
        <row r="1091">
          <cell r="A1091" t="str">
            <v>[审核明细表]16 宝得钢铁</v>
          </cell>
        </row>
        <row r="1091">
          <cell r="E1091" t="str">
            <v>合同</v>
          </cell>
          <cell r="F1091">
            <v>39000</v>
          </cell>
        </row>
        <row r="1092">
          <cell r="A1092" t="str">
            <v>[审核明细表]16 宝得钢铁</v>
          </cell>
        </row>
        <row r="1092">
          <cell r="E1092" t="str">
            <v>发票</v>
          </cell>
          <cell r="F1092">
            <v>39000</v>
          </cell>
        </row>
        <row r="1093">
          <cell r="A1093" t="str">
            <v>[审核明细表]16 宝得钢铁</v>
          </cell>
        </row>
        <row r="1093">
          <cell r="E1093" t="str">
            <v>付款</v>
          </cell>
          <cell r="F1093">
            <v>37050</v>
          </cell>
        </row>
        <row r="1094">
          <cell r="A1094" t="str">
            <v>[审核明细表]16 宝得钢铁</v>
          </cell>
        </row>
        <row r="1094">
          <cell r="E1094" t="str">
            <v>合同</v>
          </cell>
          <cell r="F1094">
            <v>15800</v>
          </cell>
        </row>
        <row r="1095">
          <cell r="A1095" t="str">
            <v>[审核明细表]16 宝得钢铁</v>
          </cell>
        </row>
        <row r="1095">
          <cell r="E1095" t="str">
            <v>发票</v>
          </cell>
          <cell r="F1095">
            <v>15800</v>
          </cell>
        </row>
        <row r="1096">
          <cell r="A1096" t="str">
            <v>[审核明细表]16 宝得钢铁</v>
          </cell>
        </row>
        <row r="1096">
          <cell r="E1096" t="str">
            <v>付款</v>
          </cell>
          <cell r="F1096">
            <v>15800</v>
          </cell>
        </row>
        <row r="1097">
          <cell r="A1097" t="str">
            <v>[审核明细表]16 宝得钢铁</v>
          </cell>
        </row>
        <row r="1097">
          <cell r="E1097" t="str">
            <v>合同</v>
          </cell>
          <cell r="F1097">
            <v>170000</v>
          </cell>
        </row>
        <row r="1098">
          <cell r="A1098" t="str">
            <v>[审核明细表]16 宝得钢铁</v>
          </cell>
        </row>
        <row r="1098">
          <cell r="E1098" t="str">
            <v>合同</v>
          </cell>
          <cell r="F1098">
            <v>17000</v>
          </cell>
        </row>
        <row r="1099">
          <cell r="A1099" t="str">
            <v>[审核明细表]16 宝得钢铁</v>
          </cell>
        </row>
        <row r="1099">
          <cell r="E1099" t="str">
            <v>发票</v>
          </cell>
          <cell r="F1099">
            <v>17000</v>
          </cell>
        </row>
        <row r="1100">
          <cell r="A1100" t="str">
            <v>[审核明细表]16 宝得钢铁</v>
          </cell>
        </row>
        <row r="1100">
          <cell r="E1100" t="str">
            <v>付款</v>
          </cell>
          <cell r="F1100">
            <v>17000</v>
          </cell>
        </row>
        <row r="1101">
          <cell r="A1101" t="str">
            <v>[审核明细表]16 宝得钢铁</v>
          </cell>
        </row>
        <row r="1101">
          <cell r="E1101" t="str">
            <v>合同</v>
          </cell>
          <cell r="F1101">
            <v>176131</v>
          </cell>
        </row>
        <row r="1102">
          <cell r="A1102" t="str">
            <v>[审核明细表]16 宝得钢铁</v>
          </cell>
        </row>
        <row r="1102">
          <cell r="E1102" t="str">
            <v>发票</v>
          </cell>
          <cell r="F1102">
            <v>176131</v>
          </cell>
        </row>
        <row r="1103">
          <cell r="A1103" t="str">
            <v>[审核明细表]16 宝得钢铁</v>
          </cell>
        </row>
        <row r="1103">
          <cell r="E1103" t="str">
            <v>付款</v>
          </cell>
          <cell r="F1103">
            <v>158517.9</v>
          </cell>
        </row>
        <row r="1104">
          <cell r="A1104" t="str">
            <v>[审核明细表]16 宝得钢铁</v>
          </cell>
        </row>
        <row r="1104">
          <cell r="C1104" t="str">
            <v>拟核减</v>
          </cell>
        </row>
        <row r="1104">
          <cell r="E1104" t="str">
            <v>合同</v>
          </cell>
          <cell r="F1104">
            <v>46090</v>
          </cell>
        </row>
        <row r="1105">
          <cell r="A1105" t="str">
            <v>[审核明细表]16 宝得钢铁</v>
          </cell>
        </row>
        <row r="1105">
          <cell r="C1105" t="str">
            <v>拟核减</v>
          </cell>
        </row>
        <row r="1105">
          <cell r="E1105" t="str">
            <v>付款</v>
          </cell>
          <cell r="F1105">
            <v>43786</v>
          </cell>
        </row>
        <row r="1106">
          <cell r="A1106" t="str">
            <v>[审核明细表]16 宝得钢铁</v>
          </cell>
        </row>
        <row r="1106">
          <cell r="E1106" t="str">
            <v>合同</v>
          </cell>
          <cell r="F1106">
            <v>271200</v>
          </cell>
        </row>
        <row r="1107">
          <cell r="A1107" t="str">
            <v>[审核明细表]16 宝得钢铁</v>
          </cell>
        </row>
        <row r="1107">
          <cell r="E1107" t="str">
            <v>发票</v>
          </cell>
          <cell r="F1107">
            <v>271200</v>
          </cell>
        </row>
        <row r="1108">
          <cell r="A1108" t="str">
            <v>[审核明细表]16 宝得钢铁</v>
          </cell>
        </row>
        <row r="1108">
          <cell r="E1108" t="str">
            <v>付款</v>
          </cell>
          <cell r="F1108">
            <v>81360</v>
          </cell>
        </row>
        <row r="1109">
          <cell r="A1109" t="str">
            <v>[审核明细表]16 宝得钢铁</v>
          </cell>
        </row>
        <row r="1109">
          <cell r="E1109" t="str">
            <v>付款</v>
          </cell>
          <cell r="F1109">
            <v>81360</v>
          </cell>
        </row>
        <row r="1110">
          <cell r="A1110" t="str">
            <v>[审核明细表]16 宝得钢铁</v>
          </cell>
        </row>
        <row r="1110">
          <cell r="E1110" t="str">
            <v>合同</v>
          </cell>
          <cell r="F1110">
            <v>136000</v>
          </cell>
        </row>
        <row r="1111">
          <cell r="A1111" t="str">
            <v>[审核明细表]16 宝得钢铁</v>
          </cell>
        </row>
        <row r="1111">
          <cell r="E1111" t="str">
            <v>发票</v>
          </cell>
          <cell r="F1111">
            <v>136000</v>
          </cell>
        </row>
        <row r="1112">
          <cell r="A1112" t="str">
            <v>[审核明细表]16 宝得钢铁</v>
          </cell>
        </row>
        <row r="1112">
          <cell r="E1112" t="str">
            <v>付款</v>
          </cell>
          <cell r="F1112">
            <v>40800</v>
          </cell>
        </row>
        <row r="1113">
          <cell r="A1113" t="str">
            <v>[审核明细表]16 宝得钢铁</v>
          </cell>
        </row>
        <row r="1113">
          <cell r="E1113" t="str">
            <v>付款</v>
          </cell>
          <cell r="F1113">
            <v>81600</v>
          </cell>
        </row>
        <row r="1114">
          <cell r="A1114" t="str">
            <v>[审核明细表]16 宝得钢铁</v>
          </cell>
        </row>
        <row r="1114">
          <cell r="E1114" t="str">
            <v>合同</v>
          </cell>
          <cell r="F1114">
            <v>523800</v>
          </cell>
        </row>
        <row r="1115">
          <cell r="A1115" t="str">
            <v>[审核明细表]16 宝得钢铁</v>
          </cell>
        </row>
        <row r="1115">
          <cell r="E1115" t="str">
            <v>发票</v>
          </cell>
          <cell r="F1115">
            <v>523800</v>
          </cell>
        </row>
        <row r="1116">
          <cell r="A1116" t="str">
            <v>[审核明细表]16 宝得钢铁</v>
          </cell>
        </row>
        <row r="1116">
          <cell r="E1116" t="str">
            <v>付款</v>
          </cell>
          <cell r="F1116">
            <v>157140</v>
          </cell>
        </row>
        <row r="1117">
          <cell r="A1117" t="str">
            <v>[审核明细表]16 宝得钢铁</v>
          </cell>
        </row>
        <row r="1117">
          <cell r="E1117" t="str">
            <v>付款</v>
          </cell>
          <cell r="F1117">
            <v>157140</v>
          </cell>
        </row>
        <row r="1118">
          <cell r="A1118" t="str">
            <v>[审核明细表]16 宝得钢铁</v>
          </cell>
        </row>
        <row r="1118">
          <cell r="E1118" t="str">
            <v>付款</v>
          </cell>
          <cell r="F1118">
            <v>157140</v>
          </cell>
        </row>
        <row r="1119">
          <cell r="A1119" t="str">
            <v>[审核明细表]16 宝得钢铁</v>
          </cell>
        </row>
        <row r="1119">
          <cell r="E1119" t="str">
            <v>合同</v>
          </cell>
          <cell r="F1119">
            <v>840000</v>
          </cell>
        </row>
        <row r="1120">
          <cell r="A1120" t="str">
            <v>[审核明细表]16 宝得钢铁</v>
          </cell>
        </row>
        <row r="1120">
          <cell r="E1120" t="str">
            <v>付款</v>
          </cell>
          <cell r="F1120">
            <v>504000</v>
          </cell>
        </row>
        <row r="1121">
          <cell r="A1121" t="str">
            <v>[审核明细表]16 宝得钢铁</v>
          </cell>
        </row>
        <row r="1121">
          <cell r="E1121" t="str">
            <v>合同</v>
          </cell>
          <cell r="F1121">
            <v>212000</v>
          </cell>
        </row>
        <row r="1122">
          <cell r="A1122" t="str">
            <v>[审核明细表]16 宝得钢铁</v>
          </cell>
        </row>
        <row r="1122">
          <cell r="E1122" t="str">
            <v>发票</v>
          </cell>
          <cell r="F1122">
            <v>212000</v>
          </cell>
        </row>
        <row r="1123">
          <cell r="A1123" t="str">
            <v>[审核明细表]16 宝得钢铁</v>
          </cell>
        </row>
        <row r="1123">
          <cell r="E1123" t="str">
            <v>付款</v>
          </cell>
          <cell r="F1123">
            <v>63600</v>
          </cell>
        </row>
        <row r="1124">
          <cell r="A1124" t="str">
            <v>[审核明细表]16 宝得钢铁</v>
          </cell>
        </row>
        <row r="1124">
          <cell r="E1124" t="str">
            <v>付款</v>
          </cell>
          <cell r="F1124">
            <v>137800</v>
          </cell>
        </row>
        <row r="1125">
          <cell r="A1125" t="str">
            <v>[审核明细表]16 宝得钢铁</v>
          </cell>
        </row>
        <row r="1125">
          <cell r="E1125" t="str">
            <v>合同</v>
          </cell>
          <cell r="F1125">
            <v>196000</v>
          </cell>
        </row>
        <row r="1126">
          <cell r="A1126" t="str">
            <v>[审核明细表]16 宝得钢铁</v>
          </cell>
        </row>
        <row r="1126">
          <cell r="E1126" t="str">
            <v>发票</v>
          </cell>
          <cell r="F1126">
            <v>196000</v>
          </cell>
        </row>
        <row r="1127">
          <cell r="A1127" t="str">
            <v>[审核明细表]16 宝得钢铁</v>
          </cell>
        </row>
        <row r="1127">
          <cell r="E1127" t="str">
            <v>付款</v>
          </cell>
          <cell r="F1127">
            <v>59600</v>
          </cell>
        </row>
        <row r="1128">
          <cell r="A1128" t="str">
            <v>[审核明细表]16 宝得钢铁</v>
          </cell>
        </row>
        <row r="1128">
          <cell r="E1128" t="str">
            <v>付款</v>
          </cell>
          <cell r="F1128">
            <v>58800</v>
          </cell>
        </row>
        <row r="1129">
          <cell r="A1129" t="str">
            <v>[审核明细表]16 宝得钢铁</v>
          </cell>
        </row>
        <row r="1129">
          <cell r="E1129" t="str">
            <v>合同</v>
          </cell>
          <cell r="F1129">
            <v>150000</v>
          </cell>
        </row>
        <row r="1130">
          <cell r="A1130" t="str">
            <v>[审核明细表]16 宝得钢铁</v>
          </cell>
        </row>
        <row r="1130">
          <cell r="E1130" t="str">
            <v>发票</v>
          </cell>
          <cell r="F1130">
            <v>150000</v>
          </cell>
        </row>
        <row r="1131">
          <cell r="A1131" t="str">
            <v>[审核明细表]16 宝得钢铁</v>
          </cell>
        </row>
        <row r="1131">
          <cell r="E1131" t="str">
            <v>付款</v>
          </cell>
          <cell r="F1131">
            <v>60000</v>
          </cell>
        </row>
        <row r="1132">
          <cell r="A1132" t="str">
            <v>[审核明细表]16 宝得钢铁</v>
          </cell>
        </row>
        <row r="1132">
          <cell r="E1132" t="str">
            <v>付款</v>
          </cell>
          <cell r="F1132">
            <v>75000</v>
          </cell>
        </row>
        <row r="1133">
          <cell r="A1133" t="str">
            <v>[审核明细表]16 宝得钢铁</v>
          </cell>
        </row>
        <row r="1133">
          <cell r="E1133" t="str">
            <v>合同</v>
          </cell>
          <cell r="F1133">
            <v>60000</v>
          </cell>
        </row>
        <row r="1134">
          <cell r="A1134" t="str">
            <v>[审核明细表]16 宝得钢铁</v>
          </cell>
        </row>
        <row r="1134">
          <cell r="E1134" t="str">
            <v>发票</v>
          </cell>
          <cell r="F1134">
            <v>60000</v>
          </cell>
        </row>
        <row r="1135">
          <cell r="A1135" t="str">
            <v>[审核明细表]16 宝得钢铁</v>
          </cell>
        </row>
        <row r="1135">
          <cell r="E1135" t="str">
            <v>付款</v>
          </cell>
          <cell r="F1135">
            <v>48000</v>
          </cell>
        </row>
        <row r="1136">
          <cell r="A1136" t="str">
            <v>[审核明细表]16 宝得钢铁</v>
          </cell>
        </row>
        <row r="1136">
          <cell r="E1136" t="str">
            <v>合同</v>
          </cell>
          <cell r="F1136">
            <v>85000</v>
          </cell>
        </row>
        <row r="1137">
          <cell r="A1137" t="str">
            <v>[审核明细表]16 宝得钢铁</v>
          </cell>
        </row>
        <row r="1137">
          <cell r="E1137" t="str">
            <v>发票</v>
          </cell>
          <cell r="F1137">
            <v>85000</v>
          </cell>
        </row>
        <row r="1138">
          <cell r="A1138" t="str">
            <v>[审核明细表]16 宝得钢铁</v>
          </cell>
        </row>
        <row r="1138">
          <cell r="E1138" t="str">
            <v>付款</v>
          </cell>
          <cell r="F1138">
            <v>80750</v>
          </cell>
        </row>
        <row r="1139">
          <cell r="A1139" t="str">
            <v>[审核明细表]16 宝得钢铁</v>
          </cell>
        </row>
        <row r="1139">
          <cell r="E1139" t="str">
            <v>合同</v>
          </cell>
          <cell r="F1139">
            <v>51000</v>
          </cell>
        </row>
        <row r="1140">
          <cell r="A1140" t="str">
            <v>[审核明细表]16 宝得钢铁</v>
          </cell>
        </row>
        <row r="1140">
          <cell r="E1140" t="str">
            <v>合同</v>
          </cell>
          <cell r="F1140">
            <v>51000</v>
          </cell>
        </row>
        <row r="1141">
          <cell r="A1141" t="str">
            <v>[审核明细表]16 宝得钢铁</v>
          </cell>
        </row>
        <row r="1141">
          <cell r="E1141" t="str">
            <v>发票</v>
          </cell>
          <cell r="F1141">
            <v>51000</v>
          </cell>
        </row>
        <row r="1142">
          <cell r="A1142" t="str">
            <v>[审核明细表]16 宝得钢铁</v>
          </cell>
        </row>
        <row r="1142">
          <cell r="E1142" t="str">
            <v>发票</v>
          </cell>
          <cell r="F1142">
            <v>51000</v>
          </cell>
        </row>
        <row r="1143">
          <cell r="A1143" t="str">
            <v>[审核明细表]16 宝得钢铁</v>
          </cell>
        </row>
        <row r="1143">
          <cell r="E1143" t="str">
            <v>付款</v>
          </cell>
          <cell r="F1143">
            <v>45900</v>
          </cell>
        </row>
        <row r="1144">
          <cell r="A1144" t="str">
            <v>[审核明细表]16 宝得钢铁</v>
          </cell>
        </row>
        <row r="1144">
          <cell r="E1144" t="str">
            <v>付款</v>
          </cell>
          <cell r="F1144">
            <v>45900</v>
          </cell>
        </row>
        <row r="1145">
          <cell r="A1145" t="str">
            <v>[审核明细表]16 宝得钢铁</v>
          </cell>
        </row>
        <row r="1145">
          <cell r="E1145" t="str">
            <v>合同</v>
          </cell>
          <cell r="F1145">
            <v>70000</v>
          </cell>
        </row>
        <row r="1146">
          <cell r="A1146" t="str">
            <v>[审核明细表]16 宝得钢铁</v>
          </cell>
        </row>
        <row r="1146">
          <cell r="E1146" t="str">
            <v>付款</v>
          </cell>
          <cell r="F1146">
            <v>42000</v>
          </cell>
        </row>
        <row r="1147">
          <cell r="A1147" t="str">
            <v>[审核明细表]16 宝得钢铁</v>
          </cell>
        </row>
        <row r="1147">
          <cell r="E1147" t="str">
            <v>合同</v>
          </cell>
          <cell r="F1147">
            <v>556000</v>
          </cell>
        </row>
        <row r="1148">
          <cell r="A1148" t="str">
            <v>[审核明细表]16 宝得钢铁</v>
          </cell>
        </row>
        <row r="1148">
          <cell r="E1148" t="str">
            <v>发票</v>
          </cell>
          <cell r="F1148">
            <v>556000</v>
          </cell>
        </row>
        <row r="1149">
          <cell r="A1149" t="str">
            <v>[审核明细表]16 宝得钢铁</v>
          </cell>
        </row>
        <row r="1149">
          <cell r="E1149" t="str">
            <v>付款</v>
          </cell>
          <cell r="F1149">
            <v>361400</v>
          </cell>
        </row>
        <row r="1150">
          <cell r="A1150" t="str">
            <v>[审核明细表]16 宝得钢铁</v>
          </cell>
        </row>
        <row r="1150">
          <cell r="E1150" t="str">
            <v>付款</v>
          </cell>
          <cell r="F1150">
            <v>166800</v>
          </cell>
        </row>
        <row r="1151">
          <cell r="A1151" t="str">
            <v>[审核明细表]16 宝得钢铁</v>
          </cell>
        </row>
        <row r="1151">
          <cell r="E1151" t="str">
            <v>合同</v>
          </cell>
          <cell r="F1151">
            <v>37050</v>
          </cell>
        </row>
        <row r="1152">
          <cell r="A1152" t="str">
            <v>[审核明细表]16 宝得钢铁</v>
          </cell>
        </row>
        <row r="1152">
          <cell r="E1152" t="str">
            <v>发票</v>
          </cell>
          <cell r="F1152">
            <v>37050</v>
          </cell>
        </row>
        <row r="1153">
          <cell r="A1153" t="str">
            <v>[审核明细表]16 宝得钢铁</v>
          </cell>
        </row>
        <row r="1153">
          <cell r="E1153" t="str">
            <v>付款</v>
          </cell>
          <cell r="F1153">
            <v>35197.5</v>
          </cell>
        </row>
        <row r="1154">
          <cell r="A1154" t="str">
            <v>[审核明细表]16 宝得钢铁</v>
          </cell>
        </row>
        <row r="1154">
          <cell r="E1154" t="str">
            <v>合同</v>
          </cell>
          <cell r="F1154">
            <v>90000</v>
          </cell>
        </row>
        <row r="1155">
          <cell r="A1155" t="str">
            <v>[审核明细表]16 宝得钢铁</v>
          </cell>
        </row>
        <row r="1155">
          <cell r="E1155" t="str">
            <v>付款</v>
          </cell>
          <cell r="F1155">
            <v>27000</v>
          </cell>
        </row>
        <row r="1156">
          <cell r="A1156" t="str">
            <v>[审核明细表]16 宝得钢铁</v>
          </cell>
        </row>
        <row r="1156">
          <cell r="E1156" t="str">
            <v>合同</v>
          </cell>
          <cell r="F1156">
            <v>38000</v>
          </cell>
        </row>
        <row r="1157">
          <cell r="A1157" t="str">
            <v>[审核明细表]16 宝得钢铁</v>
          </cell>
        </row>
        <row r="1157">
          <cell r="E1157" t="str">
            <v>发票</v>
          </cell>
          <cell r="F1157">
            <v>38000</v>
          </cell>
        </row>
        <row r="1158">
          <cell r="A1158" t="str">
            <v>[审核明细表]16 宝得钢铁</v>
          </cell>
        </row>
        <row r="1158">
          <cell r="E1158" t="str">
            <v>付款</v>
          </cell>
          <cell r="F1158">
            <v>38000</v>
          </cell>
        </row>
        <row r="1159">
          <cell r="A1159" t="str">
            <v>[审核明细表]16 宝得钢铁</v>
          </cell>
        </row>
        <row r="1159">
          <cell r="E1159" t="str">
            <v>合同</v>
          </cell>
          <cell r="F1159">
            <v>29400</v>
          </cell>
        </row>
        <row r="1160">
          <cell r="A1160" t="str">
            <v>[审核明细表]16 宝得钢铁</v>
          </cell>
        </row>
        <row r="1160">
          <cell r="E1160" t="str">
            <v>发票</v>
          </cell>
          <cell r="F1160">
            <v>29400</v>
          </cell>
        </row>
        <row r="1161">
          <cell r="A1161" t="str">
            <v>[审核明细表]16 宝得钢铁</v>
          </cell>
        </row>
        <row r="1161">
          <cell r="E1161" t="str">
            <v>付款</v>
          </cell>
          <cell r="F1161">
            <v>29400</v>
          </cell>
        </row>
        <row r="1162">
          <cell r="A1162" t="str">
            <v>[审核明细表]16 宝得钢铁</v>
          </cell>
        </row>
        <row r="1162">
          <cell r="E1162" t="str">
            <v>合同</v>
          </cell>
          <cell r="F1162">
            <v>5070</v>
          </cell>
        </row>
        <row r="1163">
          <cell r="A1163" t="str">
            <v>[审核明细表]16 宝得钢铁</v>
          </cell>
        </row>
        <row r="1163">
          <cell r="E1163" t="str">
            <v>发票</v>
          </cell>
          <cell r="F1163">
            <v>5070</v>
          </cell>
        </row>
        <row r="1164">
          <cell r="A1164" t="str">
            <v>[审核明细表]16 宝得钢铁</v>
          </cell>
        </row>
        <row r="1164">
          <cell r="E1164" t="str">
            <v>付款</v>
          </cell>
          <cell r="F1164">
            <v>5070</v>
          </cell>
        </row>
        <row r="1165">
          <cell r="A1165" t="str">
            <v>[审核明细表]16 宝得钢铁</v>
          </cell>
        </row>
        <row r="1165">
          <cell r="E1165" t="str">
            <v>合同</v>
          </cell>
          <cell r="F1165">
            <v>23100</v>
          </cell>
        </row>
        <row r="1166">
          <cell r="A1166" t="str">
            <v>[审核明细表]16 宝得钢铁</v>
          </cell>
        </row>
        <row r="1166">
          <cell r="E1166" t="str">
            <v>发票</v>
          </cell>
          <cell r="F1166">
            <v>23100</v>
          </cell>
        </row>
        <row r="1167">
          <cell r="A1167" t="str">
            <v>[审核明细表]16 宝得钢铁</v>
          </cell>
        </row>
        <row r="1167">
          <cell r="E1167" t="str">
            <v>付款</v>
          </cell>
          <cell r="F1167">
            <v>23100</v>
          </cell>
        </row>
        <row r="1168">
          <cell r="A1168" t="str">
            <v>[审核明细表]16 宝得钢铁</v>
          </cell>
        </row>
        <row r="1168">
          <cell r="E1168" t="str">
            <v>合同</v>
          </cell>
          <cell r="F1168">
            <v>1900</v>
          </cell>
        </row>
        <row r="1169">
          <cell r="A1169" t="str">
            <v>[审核明细表]16 宝得钢铁</v>
          </cell>
        </row>
        <row r="1169">
          <cell r="E1169" t="str">
            <v>发票</v>
          </cell>
          <cell r="F1169">
            <v>1900</v>
          </cell>
        </row>
        <row r="1170">
          <cell r="A1170" t="str">
            <v>[审核明细表]16 宝得钢铁</v>
          </cell>
        </row>
        <row r="1170">
          <cell r="E1170" t="str">
            <v>付款</v>
          </cell>
          <cell r="F1170">
            <v>1900</v>
          </cell>
        </row>
        <row r="1171">
          <cell r="A1171" t="str">
            <v>[审核明细表]16 宝得钢铁</v>
          </cell>
        </row>
        <row r="1171">
          <cell r="E1171" t="str">
            <v>合同</v>
          </cell>
          <cell r="F1171">
            <v>1070000</v>
          </cell>
        </row>
        <row r="1172">
          <cell r="A1172" t="str">
            <v>[审核明细表]16 宝得钢铁</v>
          </cell>
        </row>
        <row r="1172">
          <cell r="E1172" t="str">
            <v>付款</v>
          </cell>
          <cell r="F1172">
            <v>100000</v>
          </cell>
        </row>
        <row r="1173">
          <cell r="A1173" t="str">
            <v>[审核明细表]16 宝得钢铁</v>
          </cell>
        </row>
        <row r="1173">
          <cell r="E1173" t="str">
            <v>付款</v>
          </cell>
          <cell r="F1173">
            <v>300000</v>
          </cell>
        </row>
        <row r="1174">
          <cell r="A1174" t="str">
            <v>[审核明细表]16 宝得钢铁</v>
          </cell>
        </row>
        <row r="1174">
          <cell r="E1174" t="str">
            <v>合同</v>
          </cell>
          <cell r="F1174">
            <v>16500</v>
          </cell>
        </row>
        <row r="1175">
          <cell r="A1175" t="str">
            <v>[审核明细表]16 宝得钢铁</v>
          </cell>
        </row>
        <row r="1175">
          <cell r="E1175" t="str">
            <v>发票</v>
          </cell>
          <cell r="F1175">
            <v>16500</v>
          </cell>
        </row>
        <row r="1176">
          <cell r="A1176" t="str">
            <v>[审核明细表]16 宝得钢铁</v>
          </cell>
        </row>
        <row r="1176">
          <cell r="E1176" t="str">
            <v>付款</v>
          </cell>
          <cell r="F1176">
            <v>16500</v>
          </cell>
        </row>
        <row r="1177">
          <cell r="A1177" t="str">
            <v>[审核明细表]16 宝得钢铁</v>
          </cell>
        </row>
        <row r="1177">
          <cell r="E1177" t="str">
            <v>合同</v>
          </cell>
          <cell r="F1177">
            <v>114510</v>
          </cell>
        </row>
        <row r="1178">
          <cell r="A1178" t="str">
            <v>[审核明细表]16 宝得钢铁</v>
          </cell>
        </row>
        <row r="1178">
          <cell r="E1178" t="str">
            <v>发票</v>
          </cell>
          <cell r="F1178">
            <v>114510</v>
          </cell>
        </row>
        <row r="1179">
          <cell r="A1179" t="str">
            <v>[审核明细表]16 宝得钢铁</v>
          </cell>
        </row>
        <row r="1179">
          <cell r="E1179" t="str">
            <v>付款</v>
          </cell>
          <cell r="F1179">
            <v>34353</v>
          </cell>
        </row>
        <row r="1180">
          <cell r="A1180" t="str">
            <v>[审核明细表]16 宝得钢铁</v>
          </cell>
        </row>
        <row r="1180">
          <cell r="E1180" t="str">
            <v>付款</v>
          </cell>
          <cell r="F1180">
            <v>80157</v>
          </cell>
        </row>
        <row r="1181">
          <cell r="A1181" t="str">
            <v>[审核明细表]16 宝得钢铁</v>
          </cell>
        </row>
        <row r="1181">
          <cell r="E1181" t="str">
            <v>合同</v>
          </cell>
          <cell r="F1181">
            <v>93150</v>
          </cell>
        </row>
        <row r="1182">
          <cell r="A1182" t="str">
            <v>[审核明细表]16 宝得钢铁</v>
          </cell>
        </row>
        <row r="1182">
          <cell r="E1182" t="str">
            <v>发票</v>
          </cell>
          <cell r="F1182">
            <v>93150</v>
          </cell>
        </row>
        <row r="1183">
          <cell r="A1183" t="str">
            <v>[审核明细表]16 宝得钢铁</v>
          </cell>
        </row>
        <row r="1183">
          <cell r="E1183" t="str">
            <v>付款</v>
          </cell>
          <cell r="F1183">
            <v>27945</v>
          </cell>
        </row>
        <row r="1184">
          <cell r="A1184" t="str">
            <v>[审核明细表]16 宝得钢铁</v>
          </cell>
        </row>
        <row r="1184">
          <cell r="E1184" t="str">
            <v>付款</v>
          </cell>
          <cell r="F1184">
            <v>65205</v>
          </cell>
        </row>
        <row r="1185">
          <cell r="A1185" t="str">
            <v>[审核明细表]16 宝得钢铁</v>
          </cell>
        </row>
        <row r="1185">
          <cell r="E1185" t="str">
            <v>合同</v>
          </cell>
          <cell r="F1185">
            <v>38400</v>
          </cell>
        </row>
        <row r="1186">
          <cell r="A1186" t="str">
            <v>[审核明细表]16 宝得钢铁</v>
          </cell>
        </row>
        <row r="1186">
          <cell r="E1186" t="str">
            <v>发票</v>
          </cell>
          <cell r="F1186">
            <v>38400</v>
          </cell>
        </row>
        <row r="1187">
          <cell r="A1187" t="str">
            <v>[审核明细表]16 宝得钢铁</v>
          </cell>
        </row>
        <row r="1187">
          <cell r="E1187" t="str">
            <v>付款</v>
          </cell>
          <cell r="F1187">
            <v>38400</v>
          </cell>
        </row>
        <row r="1188">
          <cell r="A1188" t="str">
            <v>[审核明细表]16 宝得钢铁</v>
          </cell>
        </row>
        <row r="1188">
          <cell r="E1188" t="str">
            <v>合同</v>
          </cell>
          <cell r="F1188">
            <v>107016</v>
          </cell>
        </row>
        <row r="1189">
          <cell r="A1189" t="str">
            <v>[审核明细表]16 宝得钢铁</v>
          </cell>
        </row>
        <row r="1189">
          <cell r="E1189" t="str">
            <v>发票</v>
          </cell>
          <cell r="F1189">
            <v>95370</v>
          </cell>
        </row>
        <row r="1190">
          <cell r="A1190" t="str">
            <v>[审核明细表]16 宝得钢铁</v>
          </cell>
        </row>
        <row r="1190">
          <cell r="E1190" t="str">
            <v>付款</v>
          </cell>
          <cell r="F1190">
            <v>75016</v>
          </cell>
        </row>
        <row r="1191">
          <cell r="A1191" t="str">
            <v>[审核明细表]16 宝得钢铁</v>
          </cell>
        </row>
        <row r="1191">
          <cell r="E1191" t="str">
            <v>付款</v>
          </cell>
          <cell r="F1191">
            <v>32000</v>
          </cell>
        </row>
        <row r="1192">
          <cell r="A1192" t="str">
            <v>[审核明细表]16 宝得钢铁</v>
          </cell>
        </row>
        <row r="1192">
          <cell r="E1192" t="str">
            <v>合同</v>
          </cell>
          <cell r="F1192">
            <v>786650</v>
          </cell>
        </row>
        <row r="1193">
          <cell r="A1193" t="str">
            <v>[审核明细表]16 宝得钢铁</v>
          </cell>
        </row>
        <row r="1193">
          <cell r="E1193" t="str">
            <v>付款</v>
          </cell>
          <cell r="F1193">
            <v>27443.7</v>
          </cell>
        </row>
        <row r="1194">
          <cell r="A1194" t="str">
            <v>[审核明细表]16 宝得钢铁</v>
          </cell>
        </row>
        <row r="1194">
          <cell r="E1194" t="str">
            <v>付款</v>
          </cell>
          <cell r="F1194">
            <v>235995</v>
          </cell>
        </row>
        <row r="1195">
          <cell r="A1195" t="str">
            <v>[审核明细表]16 宝得钢铁</v>
          </cell>
        </row>
        <row r="1195">
          <cell r="E1195" t="str">
            <v>付款</v>
          </cell>
          <cell r="F1195">
            <v>235995</v>
          </cell>
        </row>
        <row r="1196">
          <cell r="A1196" t="str">
            <v>[审核明细表]16 宝得钢铁</v>
          </cell>
        </row>
        <row r="1196">
          <cell r="E1196" t="str">
            <v>合同</v>
          </cell>
          <cell r="F1196">
            <v>661000</v>
          </cell>
        </row>
        <row r="1197">
          <cell r="A1197" t="str">
            <v>[审核明细表]16 宝得钢铁</v>
          </cell>
        </row>
        <row r="1197">
          <cell r="E1197" t="str">
            <v>付款</v>
          </cell>
          <cell r="F1197">
            <v>162600</v>
          </cell>
        </row>
        <row r="1198">
          <cell r="A1198" t="str">
            <v>[审核明细表]16 宝得钢铁</v>
          </cell>
        </row>
        <row r="1198">
          <cell r="E1198" t="str">
            <v>付款</v>
          </cell>
          <cell r="F1198">
            <v>432300</v>
          </cell>
        </row>
        <row r="1199">
          <cell r="A1199" t="str">
            <v>[审核明细表]16 宝得钢铁</v>
          </cell>
        </row>
        <row r="1199">
          <cell r="E1199" t="str">
            <v>合同</v>
          </cell>
          <cell r="F1199">
            <v>374000</v>
          </cell>
        </row>
        <row r="1200">
          <cell r="A1200" t="str">
            <v>[审核明细表]16 宝得钢铁</v>
          </cell>
        </row>
        <row r="1200">
          <cell r="E1200" t="str">
            <v>付款</v>
          </cell>
          <cell r="F1200">
            <v>112200</v>
          </cell>
        </row>
        <row r="1201">
          <cell r="A1201" t="str">
            <v>[审核明细表]16 宝得钢铁</v>
          </cell>
        </row>
        <row r="1201">
          <cell r="E1201" t="str">
            <v>合同</v>
          </cell>
          <cell r="F1201">
            <v>170000</v>
          </cell>
        </row>
        <row r="1202">
          <cell r="A1202" t="str">
            <v>[审核明细表]16 宝得钢铁</v>
          </cell>
        </row>
        <row r="1202">
          <cell r="E1202" t="str">
            <v>合同</v>
          </cell>
          <cell r="F1202">
            <v>5500</v>
          </cell>
        </row>
        <row r="1203">
          <cell r="A1203" t="str">
            <v>[审核明细表]16 宝得钢铁</v>
          </cell>
        </row>
        <row r="1203">
          <cell r="E1203" t="str">
            <v>发票</v>
          </cell>
          <cell r="F1203">
            <v>175500</v>
          </cell>
        </row>
        <row r="1204">
          <cell r="A1204" t="str">
            <v>[审核明细表]16 宝得钢铁</v>
          </cell>
        </row>
        <row r="1204">
          <cell r="E1204" t="str">
            <v>付款</v>
          </cell>
          <cell r="F1204">
            <v>5500</v>
          </cell>
        </row>
        <row r="1205">
          <cell r="A1205" t="str">
            <v>[审核明细表]16 宝得钢铁</v>
          </cell>
        </row>
        <row r="1205">
          <cell r="E1205" t="str">
            <v>付款</v>
          </cell>
          <cell r="F1205">
            <v>68000</v>
          </cell>
        </row>
        <row r="1206">
          <cell r="A1206" t="str">
            <v>[审核明细表]16 宝得钢铁</v>
          </cell>
        </row>
        <row r="1206">
          <cell r="E1206" t="str">
            <v>付款</v>
          </cell>
          <cell r="F1206">
            <v>93500</v>
          </cell>
        </row>
        <row r="1207">
          <cell r="A1207" t="str">
            <v>[审核明细表]16 宝得钢铁</v>
          </cell>
        </row>
        <row r="1207">
          <cell r="E1207" t="str">
            <v>合同</v>
          </cell>
          <cell r="F1207">
            <v>120000</v>
          </cell>
        </row>
        <row r="1208">
          <cell r="A1208" t="str">
            <v>[审核明细表]16 宝得钢铁</v>
          </cell>
        </row>
        <row r="1208">
          <cell r="E1208" t="str">
            <v>发票</v>
          </cell>
          <cell r="F1208">
            <v>120000</v>
          </cell>
        </row>
        <row r="1209">
          <cell r="A1209" t="str">
            <v>[审核明细表]16 宝得钢铁</v>
          </cell>
        </row>
        <row r="1209">
          <cell r="C1209" t="str">
            <v>核减</v>
          </cell>
        </row>
        <row r="1209">
          <cell r="E1209" t="str">
            <v>付款</v>
          </cell>
          <cell r="F1209">
            <v>36000</v>
          </cell>
        </row>
        <row r="1210">
          <cell r="A1210" t="str">
            <v>[审核明细表]16 宝得钢铁</v>
          </cell>
        </row>
        <row r="1210">
          <cell r="E1210" t="str">
            <v>付款</v>
          </cell>
          <cell r="F1210">
            <v>84000</v>
          </cell>
        </row>
        <row r="1211">
          <cell r="A1211" t="str">
            <v>[审核明细表]16 宝得钢铁</v>
          </cell>
        </row>
        <row r="1211">
          <cell r="E1211" t="str">
            <v>合同</v>
          </cell>
          <cell r="F1211">
            <v>21350</v>
          </cell>
        </row>
        <row r="1212">
          <cell r="A1212" t="str">
            <v>[审核明细表]16 宝得钢铁</v>
          </cell>
        </row>
        <row r="1212">
          <cell r="E1212" t="str">
            <v>发票</v>
          </cell>
          <cell r="F1212">
            <v>21350</v>
          </cell>
        </row>
        <row r="1213">
          <cell r="A1213" t="str">
            <v>[审核明细表]16 宝得钢铁</v>
          </cell>
        </row>
        <row r="1213">
          <cell r="E1213" t="str">
            <v>付款</v>
          </cell>
          <cell r="F1213">
            <v>14945</v>
          </cell>
        </row>
        <row r="1214">
          <cell r="A1214" t="str">
            <v>[审核明细表]16 宝得钢铁</v>
          </cell>
        </row>
        <row r="1214">
          <cell r="C1214" t="str">
            <v>核减</v>
          </cell>
        </row>
        <row r="1214">
          <cell r="E1214" t="str">
            <v>付款</v>
          </cell>
          <cell r="F1214">
            <v>6405</v>
          </cell>
        </row>
        <row r="1215">
          <cell r="A1215" t="str">
            <v>[审核明细表]16 宝得钢铁</v>
          </cell>
        </row>
        <row r="1215">
          <cell r="E1215" t="str">
            <v>合同</v>
          </cell>
          <cell r="F1215">
            <v>1540000</v>
          </cell>
        </row>
        <row r="1216">
          <cell r="A1216" t="str">
            <v>[审核明细表]16 宝得钢铁</v>
          </cell>
        </row>
        <row r="1216">
          <cell r="E1216" t="str">
            <v>付款</v>
          </cell>
          <cell r="F1216">
            <v>462000</v>
          </cell>
        </row>
        <row r="1217">
          <cell r="A1217" t="str">
            <v>[审核明细表]16 宝得钢铁</v>
          </cell>
        </row>
        <row r="1217">
          <cell r="C1217" t="str">
            <v>核减</v>
          </cell>
        </row>
        <row r="1217">
          <cell r="E1217" t="str">
            <v>付款</v>
          </cell>
          <cell r="F1217">
            <v>462000</v>
          </cell>
        </row>
        <row r="1218">
          <cell r="A1218" t="str">
            <v>[审核明细表]16 宝得钢铁</v>
          </cell>
        </row>
        <row r="1218">
          <cell r="E1218" t="str">
            <v>合同</v>
          </cell>
          <cell r="F1218">
            <v>222541.59</v>
          </cell>
        </row>
        <row r="1219">
          <cell r="A1219" t="str">
            <v>[审核明细表]16 宝得钢铁</v>
          </cell>
        </row>
        <row r="1219">
          <cell r="C1219" t="str">
            <v>核减</v>
          </cell>
        </row>
        <row r="1219">
          <cell r="E1219" t="str">
            <v>发票</v>
          </cell>
          <cell r="F1219">
            <v>1932122.4</v>
          </cell>
        </row>
        <row r="1220">
          <cell r="A1220" t="str">
            <v>[审核明细表]16 宝得钢铁</v>
          </cell>
        </row>
        <row r="1220">
          <cell r="C1220" t="str">
            <v>核减</v>
          </cell>
        </row>
        <row r="1220">
          <cell r="E1220" t="str">
            <v>付款</v>
          </cell>
          <cell r="F1220">
            <v>1640000</v>
          </cell>
        </row>
        <row r="1221">
          <cell r="A1221" t="str">
            <v>[审核明细表]16 宝得钢铁</v>
          </cell>
        </row>
        <row r="1221">
          <cell r="C1221" t="str">
            <v>核减</v>
          </cell>
        </row>
        <row r="1221">
          <cell r="E1221" t="str">
            <v>付款</v>
          </cell>
          <cell r="F1221">
            <v>292122.4</v>
          </cell>
        </row>
        <row r="1222">
          <cell r="A1222" t="str">
            <v>[审核明细表]16 宝得钢铁</v>
          </cell>
        </row>
        <row r="1222">
          <cell r="E1222" t="str">
            <v>合同</v>
          </cell>
          <cell r="F1222">
            <v>573000</v>
          </cell>
        </row>
        <row r="1223">
          <cell r="A1223" t="str">
            <v>[审核明细表]16 宝得钢铁</v>
          </cell>
        </row>
        <row r="1223">
          <cell r="E1223" t="str">
            <v>付款</v>
          </cell>
          <cell r="F1223">
            <v>171900</v>
          </cell>
        </row>
        <row r="1224">
          <cell r="A1224" t="str">
            <v>[审核明细表]16 宝得钢铁</v>
          </cell>
        </row>
        <row r="1224">
          <cell r="E1224" t="str">
            <v>付款</v>
          </cell>
          <cell r="F1224">
            <v>171900</v>
          </cell>
        </row>
        <row r="1225">
          <cell r="A1225" t="str">
            <v>[审核明细表]16 宝得钢铁</v>
          </cell>
        </row>
        <row r="1225">
          <cell r="E1225" t="str">
            <v>合同</v>
          </cell>
          <cell r="F1225">
            <v>197500</v>
          </cell>
        </row>
        <row r="1226">
          <cell r="A1226" t="str">
            <v>[审核明细表]16 宝得钢铁</v>
          </cell>
        </row>
        <row r="1226">
          <cell r="E1226" t="str">
            <v>付款</v>
          </cell>
          <cell r="F1226">
            <v>59250</v>
          </cell>
        </row>
        <row r="1227">
          <cell r="A1227" t="str">
            <v>[审核明细表]16 宝得钢铁</v>
          </cell>
        </row>
        <row r="1227">
          <cell r="E1227" t="str">
            <v>合同</v>
          </cell>
          <cell r="F1227">
            <v>166750</v>
          </cell>
        </row>
        <row r="1228">
          <cell r="A1228" t="str">
            <v>[审核明细表]16 宝得钢铁</v>
          </cell>
        </row>
        <row r="1228">
          <cell r="E1228" t="str">
            <v>付款</v>
          </cell>
          <cell r="F1228">
            <v>500250</v>
          </cell>
        </row>
        <row r="1229">
          <cell r="A1229" t="str">
            <v>[审核明细表]16 宝得钢铁</v>
          </cell>
        </row>
        <row r="1229">
          <cell r="E1229" t="str">
            <v>合同</v>
          </cell>
          <cell r="F1229">
            <v>183800</v>
          </cell>
        </row>
        <row r="1230">
          <cell r="A1230" t="str">
            <v>[审核明细表]16 宝得钢铁</v>
          </cell>
        </row>
        <row r="1230">
          <cell r="E1230" t="str">
            <v>付款</v>
          </cell>
          <cell r="F1230">
            <v>55040</v>
          </cell>
        </row>
        <row r="1231">
          <cell r="A1231" t="str">
            <v>[审核明细表]16 宝得钢铁</v>
          </cell>
        </row>
        <row r="1231">
          <cell r="E1231" t="str">
            <v>合同</v>
          </cell>
          <cell r="F1231">
            <v>104700</v>
          </cell>
        </row>
        <row r="1232">
          <cell r="A1232" t="str">
            <v>[审核明细表]16 宝得钢铁</v>
          </cell>
        </row>
        <row r="1232">
          <cell r="E1232" t="str">
            <v>付款</v>
          </cell>
          <cell r="F1232">
            <v>31410</v>
          </cell>
        </row>
        <row r="1233">
          <cell r="A1233" t="str">
            <v>[审核明细表]16 宝得钢铁</v>
          </cell>
        </row>
        <row r="1233">
          <cell r="E1233" t="str">
            <v>合同</v>
          </cell>
          <cell r="F1233">
            <v>1020915</v>
          </cell>
        </row>
        <row r="1234">
          <cell r="A1234" t="str">
            <v>[审核明细表]16 宝得钢铁</v>
          </cell>
        </row>
        <row r="1234">
          <cell r="E1234" t="str">
            <v>付款</v>
          </cell>
          <cell r="F1234">
            <v>306274.5</v>
          </cell>
        </row>
        <row r="1235">
          <cell r="A1235" t="str">
            <v>[审核明细表]16 宝得钢铁</v>
          </cell>
        </row>
        <row r="1235">
          <cell r="E1235" t="str">
            <v>合同</v>
          </cell>
          <cell r="F1235">
            <v>786000</v>
          </cell>
        </row>
        <row r="1236">
          <cell r="A1236" t="str">
            <v>[审核明细表]16 宝得钢铁</v>
          </cell>
        </row>
        <row r="1236">
          <cell r="E1236" t="str">
            <v>付款</v>
          </cell>
          <cell r="F1236">
            <v>235800</v>
          </cell>
        </row>
        <row r="1237">
          <cell r="A1237" t="str">
            <v>[审核明细表]16 宝得钢铁</v>
          </cell>
        </row>
        <row r="1237">
          <cell r="E1237" t="str">
            <v>付款</v>
          </cell>
          <cell r="F1237">
            <v>471600</v>
          </cell>
        </row>
        <row r="1238">
          <cell r="A1238" t="str">
            <v>[审核明细表]16 宝得钢铁</v>
          </cell>
        </row>
        <row r="1238">
          <cell r="E1238" t="str">
            <v>合同</v>
          </cell>
          <cell r="F1238">
            <v>7067500</v>
          </cell>
        </row>
        <row r="1239">
          <cell r="A1239" t="str">
            <v>[审核明细表]16 宝得钢铁</v>
          </cell>
        </row>
        <row r="1239">
          <cell r="E1239" t="str">
            <v>付款</v>
          </cell>
          <cell r="F1239">
            <v>2119500</v>
          </cell>
        </row>
        <row r="1240">
          <cell r="A1240" t="str">
            <v>[审核明细表]16 宝得钢铁</v>
          </cell>
        </row>
        <row r="1240">
          <cell r="E1240" t="str">
            <v>付款</v>
          </cell>
          <cell r="F1240">
            <v>2121000</v>
          </cell>
        </row>
        <row r="1241">
          <cell r="A1241" t="str">
            <v>[审核明细表]16 宝得钢铁</v>
          </cell>
        </row>
        <row r="1241">
          <cell r="E1241" t="str">
            <v>合同</v>
          </cell>
          <cell r="F1241">
            <v>1478000</v>
          </cell>
        </row>
        <row r="1242">
          <cell r="A1242" t="str">
            <v>[审核明细表]16 宝得钢铁</v>
          </cell>
        </row>
        <row r="1242">
          <cell r="E1242" t="str">
            <v>付款</v>
          </cell>
          <cell r="F1242">
            <v>443400</v>
          </cell>
        </row>
        <row r="1243">
          <cell r="A1243" t="str">
            <v>[审核明细表]16 宝得钢铁</v>
          </cell>
        </row>
        <row r="1243">
          <cell r="E1243" t="str">
            <v>合同</v>
          </cell>
          <cell r="F1243">
            <v>129000</v>
          </cell>
        </row>
        <row r="1244">
          <cell r="A1244" t="str">
            <v>[审核明细表]16 宝得钢铁</v>
          </cell>
        </row>
        <row r="1244">
          <cell r="E1244" t="str">
            <v>付款</v>
          </cell>
          <cell r="F1244">
            <v>38700</v>
          </cell>
        </row>
        <row r="1245">
          <cell r="A1245" t="str">
            <v>[审核明细表]16 宝得钢铁</v>
          </cell>
        </row>
        <row r="1245">
          <cell r="E1245" t="str">
            <v>合同</v>
          </cell>
          <cell r="F1245">
            <v>2200000</v>
          </cell>
        </row>
        <row r="1246">
          <cell r="A1246" t="str">
            <v>[审核明细表]16 宝得钢铁</v>
          </cell>
        </row>
        <row r="1246">
          <cell r="E1246" t="str">
            <v>付款</v>
          </cell>
          <cell r="F1246">
            <v>660000</v>
          </cell>
        </row>
        <row r="1247">
          <cell r="A1247" t="str">
            <v>[审核明细表]16 宝得钢铁</v>
          </cell>
        </row>
        <row r="1247">
          <cell r="E1247" t="str">
            <v>合同</v>
          </cell>
          <cell r="F1247">
            <v>1570000</v>
          </cell>
        </row>
        <row r="1248">
          <cell r="A1248" t="str">
            <v>[审核明细表]16 宝得钢铁</v>
          </cell>
        </row>
        <row r="1248">
          <cell r="E1248" t="str">
            <v>付款</v>
          </cell>
          <cell r="F1248">
            <v>471000</v>
          </cell>
        </row>
        <row r="1249">
          <cell r="A1249" t="str">
            <v>[审核明细表]16 宝得钢铁</v>
          </cell>
        </row>
        <row r="1249">
          <cell r="E1249" t="str">
            <v>合同</v>
          </cell>
          <cell r="F1249">
            <v>265000</v>
          </cell>
        </row>
        <row r="1250">
          <cell r="A1250" t="str">
            <v>[审核明细表]16 宝得钢铁</v>
          </cell>
        </row>
        <row r="1250">
          <cell r="E1250" t="str">
            <v>付款</v>
          </cell>
          <cell r="F1250">
            <v>265000</v>
          </cell>
        </row>
        <row r="1251">
          <cell r="A1251" t="str">
            <v>[审核明细表]16 宝得钢铁</v>
          </cell>
        </row>
        <row r="1251">
          <cell r="E1251" t="str">
            <v>合同</v>
          </cell>
          <cell r="F1251">
            <v>289400</v>
          </cell>
        </row>
        <row r="1252">
          <cell r="A1252" t="str">
            <v>[审核明细表]16 宝得钢铁</v>
          </cell>
        </row>
        <row r="1252">
          <cell r="E1252" t="str">
            <v>付款</v>
          </cell>
          <cell r="F1252">
            <v>86820</v>
          </cell>
        </row>
        <row r="1253">
          <cell r="A1253" t="str">
            <v>[审核明细表]16 宝得钢铁</v>
          </cell>
        </row>
        <row r="1253">
          <cell r="E1253" t="str">
            <v>合同</v>
          </cell>
          <cell r="F1253">
            <v>321506</v>
          </cell>
        </row>
        <row r="1254">
          <cell r="A1254" t="str">
            <v>[审核明细表]16 宝得钢铁</v>
          </cell>
        </row>
        <row r="1254">
          <cell r="E1254" t="str">
            <v>付款</v>
          </cell>
          <cell r="F1254">
            <v>99606</v>
          </cell>
        </row>
        <row r="1255">
          <cell r="A1255" t="str">
            <v>[审核明细表]16 宝得钢铁</v>
          </cell>
        </row>
        <row r="1255">
          <cell r="E1255" t="str">
            <v>合同</v>
          </cell>
          <cell r="F1255">
            <v>6200000</v>
          </cell>
        </row>
        <row r="1256">
          <cell r="A1256" t="str">
            <v>[审核明细表]16 宝得钢铁</v>
          </cell>
        </row>
        <row r="1256">
          <cell r="E1256" t="str">
            <v>付款</v>
          </cell>
          <cell r="F1256">
            <v>1860000</v>
          </cell>
        </row>
        <row r="1257">
          <cell r="A1257" t="str">
            <v>[审核明细表]16 宝得钢铁</v>
          </cell>
        </row>
        <row r="1257">
          <cell r="E1257" t="str">
            <v>合同</v>
          </cell>
          <cell r="F1257">
            <v>907200</v>
          </cell>
        </row>
        <row r="1258">
          <cell r="A1258" t="str">
            <v>[审核明细表]16 宝得钢铁</v>
          </cell>
        </row>
        <row r="1258">
          <cell r="E1258" t="str">
            <v>付款</v>
          </cell>
          <cell r="F1258">
            <v>272160</v>
          </cell>
        </row>
        <row r="1259">
          <cell r="A1259" t="str">
            <v>[审核明细表]16 宝得钢铁</v>
          </cell>
        </row>
        <row r="1259">
          <cell r="E1259" t="str">
            <v>合同</v>
          </cell>
          <cell r="F1259">
            <v>7180000</v>
          </cell>
        </row>
        <row r="1260">
          <cell r="A1260" t="str">
            <v>[审核明细表]16 宝得钢铁</v>
          </cell>
        </row>
        <row r="1260">
          <cell r="E1260" t="str">
            <v>付款</v>
          </cell>
          <cell r="F1260">
            <v>2154000</v>
          </cell>
        </row>
        <row r="1261">
          <cell r="A1261" t="str">
            <v>[审核明细表]16 宝得钢铁</v>
          </cell>
        </row>
        <row r="1261">
          <cell r="E1261" t="str">
            <v>合同</v>
          </cell>
          <cell r="F1261">
            <v>470000</v>
          </cell>
        </row>
        <row r="1262">
          <cell r="A1262" t="str">
            <v>[审核明细表]16 宝得钢铁</v>
          </cell>
        </row>
        <row r="1262">
          <cell r="E1262" t="str">
            <v>合同</v>
          </cell>
          <cell r="F1262">
            <v>116040</v>
          </cell>
        </row>
        <row r="1263">
          <cell r="A1263" t="str">
            <v>[审核明细表]16 宝得钢铁</v>
          </cell>
        </row>
        <row r="1263">
          <cell r="E1263" t="str">
            <v>合同</v>
          </cell>
          <cell r="F1263">
            <v>129000</v>
          </cell>
        </row>
        <row r="1264">
          <cell r="A1264" t="str">
            <v>[审核明细表]17 发蓝股份</v>
          </cell>
        </row>
        <row r="1264">
          <cell r="E1264" t="str">
            <v>合同</v>
          </cell>
          <cell r="F1264">
            <v>8058.51</v>
          </cell>
        </row>
        <row r="1265">
          <cell r="A1265" t="str">
            <v>[审核明细表]17 发蓝股份</v>
          </cell>
        </row>
        <row r="1265">
          <cell r="E1265" t="str">
            <v>发票</v>
          </cell>
          <cell r="F1265">
            <v>8058.51</v>
          </cell>
        </row>
        <row r="1266">
          <cell r="A1266" t="str">
            <v>[审核明细表]17 发蓝股份</v>
          </cell>
        </row>
        <row r="1266">
          <cell r="E1266" t="str">
            <v>付款</v>
          </cell>
          <cell r="F1266">
            <v>8058.51</v>
          </cell>
        </row>
        <row r="1267">
          <cell r="A1267" t="str">
            <v>[审核明细表]17 发蓝股份</v>
          </cell>
        </row>
        <row r="1267">
          <cell r="E1267" t="str">
            <v>合同</v>
          </cell>
          <cell r="F1267">
            <v>7198.2</v>
          </cell>
        </row>
        <row r="1268">
          <cell r="A1268" t="str">
            <v>[审核明细表]17 发蓝股份</v>
          </cell>
        </row>
        <row r="1268">
          <cell r="C1268" t="str">
            <v>核减</v>
          </cell>
        </row>
        <row r="1268">
          <cell r="E1268" t="str">
            <v>发票</v>
          </cell>
          <cell r="F1268">
            <v>7198.2</v>
          </cell>
        </row>
        <row r="1269">
          <cell r="A1269" t="str">
            <v>[审核明细表]17 发蓝股份</v>
          </cell>
        </row>
        <row r="1269">
          <cell r="C1269" t="str">
            <v>核减</v>
          </cell>
        </row>
        <row r="1269">
          <cell r="E1269" t="str">
            <v>付款</v>
          </cell>
          <cell r="F1269">
            <v>7198.2</v>
          </cell>
        </row>
        <row r="1270">
          <cell r="A1270" t="str">
            <v>[审核明细表]17 发蓝股份</v>
          </cell>
        </row>
        <row r="1270">
          <cell r="E1270" t="str">
            <v>合同</v>
          </cell>
          <cell r="F1270">
            <v>4500000</v>
          </cell>
        </row>
        <row r="1271">
          <cell r="A1271" t="str">
            <v>[审核明细表]17 发蓝股份</v>
          </cell>
        </row>
        <row r="1271">
          <cell r="E1271" t="str">
            <v>合同</v>
          </cell>
          <cell r="F1271">
            <v>240000</v>
          </cell>
        </row>
        <row r="1272">
          <cell r="A1272" t="str">
            <v>[审核明细表]17 发蓝股份</v>
          </cell>
        </row>
        <row r="1272">
          <cell r="C1272" t="str">
            <v>核减</v>
          </cell>
        </row>
        <row r="1272">
          <cell r="E1272" t="str">
            <v>付款</v>
          </cell>
          <cell r="F1272">
            <v>240000</v>
          </cell>
        </row>
        <row r="1273">
          <cell r="A1273" t="str">
            <v>[审核明细表]17 发蓝股份</v>
          </cell>
        </row>
        <row r="1273">
          <cell r="C1273" t="str">
            <v>核减</v>
          </cell>
        </row>
        <row r="1273">
          <cell r="E1273" t="str">
            <v>付款</v>
          </cell>
          <cell r="F1273">
            <v>1800000</v>
          </cell>
        </row>
        <row r="1274">
          <cell r="A1274" t="str">
            <v>[审核明细表]17 发蓝股份</v>
          </cell>
        </row>
        <row r="1274">
          <cell r="E1274" t="str">
            <v>付款</v>
          </cell>
          <cell r="F1274">
            <v>105800</v>
          </cell>
        </row>
        <row r="1275">
          <cell r="A1275" t="str">
            <v>[审核明细表]17 发蓝股份</v>
          </cell>
        </row>
        <row r="1275">
          <cell r="E1275" t="str">
            <v>发票</v>
          </cell>
          <cell r="F1275">
            <v>105800</v>
          </cell>
        </row>
        <row r="1276">
          <cell r="A1276" t="str">
            <v>[审核明细表]17 发蓝股份</v>
          </cell>
        </row>
        <row r="1276">
          <cell r="E1276" t="str">
            <v>付款</v>
          </cell>
          <cell r="F1276">
            <v>144000</v>
          </cell>
        </row>
        <row r="1277">
          <cell r="A1277" t="str">
            <v>[审核明细表]17 发蓝股份</v>
          </cell>
        </row>
        <row r="1277">
          <cell r="E1277" t="str">
            <v>发票</v>
          </cell>
          <cell r="F1277">
            <v>240000</v>
          </cell>
        </row>
        <row r="1278">
          <cell r="A1278" t="str">
            <v>[审核明细表]17 发蓝股份</v>
          </cell>
        </row>
        <row r="1278">
          <cell r="C1278" t="str">
            <v>核减</v>
          </cell>
        </row>
        <row r="1278">
          <cell r="E1278" t="str">
            <v>付款</v>
          </cell>
          <cell r="F1278">
            <v>23000</v>
          </cell>
        </row>
        <row r="1279">
          <cell r="A1279" t="str">
            <v>[审核明细表]17 发蓝股份</v>
          </cell>
        </row>
        <row r="1279">
          <cell r="E1279" t="str">
            <v>发票</v>
          </cell>
          <cell r="F1279">
            <v>450000</v>
          </cell>
        </row>
        <row r="1280">
          <cell r="A1280" t="str">
            <v>[审核明细表]17 发蓝股份</v>
          </cell>
        </row>
        <row r="1280">
          <cell r="E1280" t="str">
            <v>付款</v>
          </cell>
          <cell r="F1280">
            <v>1350000</v>
          </cell>
        </row>
        <row r="1281">
          <cell r="A1281" t="str">
            <v>[审核明细表]17 发蓝股份</v>
          </cell>
        </row>
        <row r="1281">
          <cell r="E1281" t="str">
            <v>发票</v>
          </cell>
          <cell r="F1281">
            <v>315000</v>
          </cell>
        </row>
        <row r="1282">
          <cell r="A1282" t="str">
            <v>[审核明细表]17 发蓝股份</v>
          </cell>
        </row>
        <row r="1282">
          <cell r="E1282" t="str">
            <v>发票</v>
          </cell>
          <cell r="F1282">
            <v>450000</v>
          </cell>
        </row>
        <row r="1283">
          <cell r="A1283" t="str">
            <v>[审核明细表]17 发蓝股份</v>
          </cell>
        </row>
        <row r="1283">
          <cell r="E1283" t="str">
            <v>发票</v>
          </cell>
          <cell r="F1283">
            <v>360000</v>
          </cell>
        </row>
        <row r="1284">
          <cell r="A1284" t="str">
            <v>[审核明细表]17 发蓝股份</v>
          </cell>
        </row>
        <row r="1284">
          <cell r="E1284" t="str">
            <v>发票</v>
          </cell>
          <cell r="F1284">
            <v>900000</v>
          </cell>
        </row>
        <row r="1285">
          <cell r="A1285" t="str">
            <v>[审核明细表]17 发蓝股份</v>
          </cell>
        </row>
        <row r="1285">
          <cell r="E1285" t="str">
            <v>合同</v>
          </cell>
          <cell r="F1285">
            <v>1530000</v>
          </cell>
        </row>
        <row r="1286">
          <cell r="A1286" t="str">
            <v>[审核明细表]17 发蓝股份</v>
          </cell>
        </row>
        <row r="1286">
          <cell r="C1286" t="str">
            <v>核减</v>
          </cell>
        </row>
        <row r="1286">
          <cell r="E1286" t="str">
            <v>发票</v>
          </cell>
          <cell r="F1286">
            <v>207300</v>
          </cell>
        </row>
        <row r="1287">
          <cell r="A1287" t="str">
            <v>[审核明细表]17 发蓝股份</v>
          </cell>
        </row>
        <row r="1287">
          <cell r="C1287" t="str">
            <v>核减</v>
          </cell>
        </row>
        <row r="1287">
          <cell r="E1287" t="str">
            <v>发票</v>
          </cell>
          <cell r="F1287">
            <v>207300</v>
          </cell>
        </row>
        <row r="1288">
          <cell r="A1288" t="str">
            <v>[审核明细表]17 发蓝股份</v>
          </cell>
        </row>
        <row r="1288">
          <cell r="E1288" t="str">
            <v>发票</v>
          </cell>
          <cell r="F1288">
            <v>229600</v>
          </cell>
        </row>
        <row r="1289">
          <cell r="A1289" t="str">
            <v>[审核明细表]17 发蓝股份</v>
          </cell>
        </row>
        <row r="1289">
          <cell r="E1289" t="str">
            <v>发票</v>
          </cell>
          <cell r="F1289">
            <v>98400</v>
          </cell>
        </row>
        <row r="1290">
          <cell r="A1290" t="str">
            <v>[审核明细表]17 发蓝股份</v>
          </cell>
        </row>
        <row r="1290">
          <cell r="E1290" t="str">
            <v>发票</v>
          </cell>
          <cell r="F1290">
            <v>182580</v>
          </cell>
        </row>
        <row r="1291">
          <cell r="A1291" t="str">
            <v>[审核明细表]17 发蓝股份</v>
          </cell>
        </row>
        <row r="1291">
          <cell r="E1291" t="str">
            <v>发票</v>
          </cell>
          <cell r="F1291">
            <v>45645</v>
          </cell>
        </row>
        <row r="1292">
          <cell r="A1292" t="str">
            <v>[审核明细表]17 发蓝股份</v>
          </cell>
        </row>
        <row r="1292">
          <cell r="E1292" t="str">
            <v>发票</v>
          </cell>
          <cell r="F1292">
            <v>101340</v>
          </cell>
        </row>
        <row r="1293">
          <cell r="A1293" t="str">
            <v>[审核明细表]17 发蓝股份</v>
          </cell>
        </row>
        <row r="1293">
          <cell r="E1293" t="str">
            <v>发票</v>
          </cell>
          <cell r="F1293">
            <v>131114</v>
          </cell>
        </row>
        <row r="1294">
          <cell r="A1294" t="str">
            <v>[审核明细表]17 发蓝股份</v>
          </cell>
        </row>
        <row r="1294">
          <cell r="E1294" t="str">
            <v>发票</v>
          </cell>
          <cell r="F1294">
            <v>67730</v>
          </cell>
        </row>
        <row r="1295">
          <cell r="A1295" t="str">
            <v>[审核明细表]17 发蓝股份</v>
          </cell>
        </row>
        <row r="1295">
          <cell r="E1295" t="str">
            <v>发票</v>
          </cell>
          <cell r="F1295">
            <v>77136</v>
          </cell>
        </row>
        <row r="1296">
          <cell r="A1296" t="str">
            <v>[审核明细表]17 发蓝股份</v>
          </cell>
        </row>
        <row r="1296">
          <cell r="E1296" t="str">
            <v>发票</v>
          </cell>
          <cell r="F1296">
            <v>149250</v>
          </cell>
        </row>
        <row r="1297">
          <cell r="A1297" t="str">
            <v>[审核明细表]17 发蓝股份</v>
          </cell>
        </row>
        <row r="1297">
          <cell r="E1297" t="str">
            <v>发票</v>
          </cell>
          <cell r="F1297">
            <v>32605</v>
          </cell>
        </row>
        <row r="1298">
          <cell r="A1298" t="str">
            <v>[审核明细表]17 发蓝股份</v>
          </cell>
        </row>
        <row r="1298">
          <cell r="E1298" t="str">
            <v>合同</v>
          </cell>
          <cell r="F1298">
            <v>1530000</v>
          </cell>
        </row>
        <row r="1299">
          <cell r="A1299" t="str">
            <v>[审核明细表]17 发蓝股份</v>
          </cell>
        </row>
        <row r="1299">
          <cell r="E1299" t="str">
            <v>发票</v>
          </cell>
          <cell r="F1299">
            <v>294128</v>
          </cell>
        </row>
        <row r="1300">
          <cell r="A1300" t="str">
            <v>[审核明细表]17 发蓝股份</v>
          </cell>
        </row>
        <row r="1300">
          <cell r="E1300" t="str">
            <v>发票</v>
          </cell>
          <cell r="F1300">
            <v>425620</v>
          </cell>
        </row>
        <row r="1301">
          <cell r="A1301" t="str">
            <v>[审核明细表]17 发蓝股份</v>
          </cell>
        </row>
        <row r="1301">
          <cell r="E1301" t="str">
            <v>发票</v>
          </cell>
          <cell r="F1301">
            <v>169600</v>
          </cell>
        </row>
        <row r="1302">
          <cell r="A1302" t="str">
            <v>[审核明细表]17 发蓝股份</v>
          </cell>
        </row>
        <row r="1302">
          <cell r="E1302" t="str">
            <v>合同</v>
          </cell>
          <cell r="F1302">
            <v>274030</v>
          </cell>
        </row>
        <row r="1303">
          <cell r="A1303" t="str">
            <v>[审核明细表]17 发蓝股份</v>
          </cell>
        </row>
        <row r="1303">
          <cell r="E1303" t="str">
            <v>发票</v>
          </cell>
          <cell r="F1303">
            <v>274030</v>
          </cell>
        </row>
        <row r="1304">
          <cell r="A1304" t="str">
            <v>[审核明细表]17 发蓝股份</v>
          </cell>
        </row>
        <row r="1304">
          <cell r="E1304" t="str">
            <v>合同</v>
          </cell>
          <cell r="F1304">
            <v>72000</v>
          </cell>
        </row>
        <row r="1305">
          <cell r="A1305" t="str">
            <v>[审核明细表]17 发蓝股份</v>
          </cell>
        </row>
        <row r="1305">
          <cell r="C1305" t="str">
            <v>核减</v>
          </cell>
        </row>
        <row r="1305">
          <cell r="E1305" t="str">
            <v>发票</v>
          </cell>
          <cell r="F1305">
            <v>72000</v>
          </cell>
        </row>
        <row r="1306">
          <cell r="A1306" t="str">
            <v>[审核明细表]17 发蓝股份</v>
          </cell>
        </row>
        <row r="1306">
          <cell r="E1306" t="str">
            <v>合同</v>
          </cell>
          <cell r="F1306">
            <v>77700</v>
          </cell>
        </row>
        <row r="1307">
          <cell r="A1307" t="str">
            <v>[审核明细表]17 发蓝股份</v>
          </cell>
        </row>
        <row r="1307">
          <cell r="C1307" t="str">
            <v>核减</v>
          </cell>
        </row>
        <row r="1307">
          <cell r="E1307" t="str">
            <v>发票</v>
          </cell>
          <cell r="F1307">
            <v>77700</v>
          </cell>
        </row>
        <row r="1308">
          <cell r="A1308" t="str">
            <v>[审核明细表]17 发蓝股份</v>
          </cell>
        </row>
        <row r="1308">
          <cell r="E1308" t="str">
            <v>合同</v>
          </cell>
          <cell r="F1308">
            <v>875000</v>
          </cell>
        </row>
        <row r="1309">
          <cell r="A1309" t="str">
            <v>[审核明细表]17 发蓝股份</v>
          </cell>
        </row>
        <row r="1309">
          <cell r="E1309" t="str">
            <v>发票</v>
          </cell>
          <cell r="F1309">
            <v>525000</v>
          </cell>
        </row>
        <row r="1310">
          <cell r="A1310" t="str">
            <v>[审核明细表]17 发蓝股份</v>
          </cell>
        </row>
        <row r="1310">
          <cell r="E1310" t="str">
            <v>合同</v>
          </cell>
          <cell r="F1310">
            <v>22454</v>
          </cell>
        </row>
        <row r="1311">
          <cell r="A1311" t="str">
            <v>[审核明细表]17 发蓝股份</v>
          </cell>
        </row>
        <row r="1311">
          <cell r="E1311" t="str">
            <v>发票</v>
          </cell>
          <cell r="F1311">
            <v>9900</v>
          </cell>
        </row>
        <row r="1312">
          <cell r="A1312" t="str">
            <v>[审核明细表]17 发蓝股份</v>
          </cell>
        </row>
        <row r="1312">
          <cell r="E1312" t="str">
            <v>合同</v>
          </cell>
          <cell r="F1312">
            <v>63900</v>
          </cell>
        </row>
        <row r="1313">
          <cell r="A1313" t="str">
            <v>[审核明细表]17 发蓝股份</v>
          </cell>
        </row>
        <row r="1313">
          <cell r="E1313" t="str">
            <v>发票</v>
          </cell>
          <cell r="F1313">
            <v>63900</v>
          </cell>
        </row>
        <row r="1314">
          <cell r="A1314" t="str">
            <v>[审核明细表]17 发蓝股份</v>
          </cell>
        </row>
        <row r="1314">
          <cell r="E1314" t="str">
            <v>合同</v>
          </cell>
          <cell r="F1314">
            <v>3080</v>
          </cell>
        </row>
        <row r="1315">
          <cell r="A1315" t="str">
            <v>[审核明细表]17 发蓝股份</v>
          </cell>
        </row>
        <row r="1315">
          <cell r="E1315" t="str">
            <v>发票</v>
          </cell>
          <cell r="F1315">
            <v>56880</v>
          </cell>
        </row>
        <row r="1316">
          <cell r="A1316" t="str">
            <v>[审核明细表]17 发蓝股份</v>
          </cell>
        </row>
        <row r="1316">
          <cell r="E1316" t="str">
            <v>合同</v>
          </cell>
          <cell r="F1316">
            <v>240000</v>
          </cell>
        </row>
        <row r="1317">
          <cell r="A1317" t="str">
            <v>[审核明细表]17 发蓝股份</v>
          </cell>
        </row>
        <row r="1317">
          <cell r="E1317" t="str">
            <v>发票</v>
          </cell>
          <cell r="F1317">
            <v>240000</v>
          </cell>
        </row>
        <row r="1318">
          <cell r="A1318" t="str">
            <v>[审核明细表]17 发蓝股份</v>
          </cell>
        </row>
        <row r="1318">
          <cell r="E1318" t="str">
            <v>合同</v>
          </cell>
          <cell r="F1318">
            <v>392000</v>
          </cell>
        </row>
        <row r="1319">
          <cell r="A1319" t="str">
            <v>[审核明细表]17 发蓝股份</v>
          </cell>
        </row>
        <row r="1319">
          <cell r="E1319" t="str">
            <v>发票</v>
          </cell>
          <cell r="F1319">
            <v>392000</v>
          </cell>
        </row>
        <row r="1320">
          <cell r="A1320" t="str">
            <v>[审核明细表]17 发蓝股份</v>
          </cell>
        </row>
        <row r="1320">
          <cell r="E1320" t="str">
            <v>合同</v>
          </cell>
          <cell r="F1320">
            <v>26610</v>
          </cell>
        </row>
        <row r="1321">
          <cell r="A1321" t="str">
            <v>[审核明细表]17 发蓝股份</v>
          </cell>
        </row>
        <row r="1321">
          <cell r="E1321" t="str">
            <v>发票</v>
          </cell>
          <cell r="F1321">
            <v>26610</v>
          </cell>
        </row>
        <row r="1322">
          <cell r="A1322" t="str">
            <v>[审核明细表]17 发蓝股份</v>
          </cell>
        </row>
        <row r="1322">
          <cell r="E1322" t="str">
            <v>合同</v>
          </cell>
          <cell r="F1322">
            <v>37000</v>
          </cell>
        </row>
        <row r="1323">
          <cell r="A1323" t="str">
            <v>[审核明细表]17 发蓝股份</v>
          </cell>
        </row>
        <row r="1323">
          <cell r="E1323" t="str">
            <v>发票</v>
          </cell>
          <cell r="F1323">
            <v>37000</v>
          </cell>
        </row>
        <row r="1324">
          <cell r="A1324" t="str">
            <v>[审核明细表]17 发蓝股份</v>
          </cell>
        </row>
        <row r="1324">
          <cell r="E1324" t="str">
            <v>合同</v>
          </cell>
          <cell r="F1324">
            <v>3550</v>
          </cell>
        </row>
        <row r="1325">
          <cell r="A1325" t="str">
            <v>[审核明细表]17 发蓝股份</v>
          </cell>
        </row>
        <row r="1325">
          <cell r="C1325" t="str">
            <v>核减</v>
          </cell>
        </row>
        <row r="1325">
          <cell r="E1325" t="str">
            <v>发票</v>
          </cell>
          <cell r="F1325">
            <v>3550</v>
          </cell>
        </row>
        <row r="1326">
          <cell r="A1326" t="str">
            <v>[审核明细表]17 发蓝股份</v>
          </cell>
        </row>
        <row r="1326">
          <cell r="E1326" t="str">
            <v>合同</v>
          </cell>
          <cell r="F1326">
            <v>42450</v>
          </cell>
        </row>
        <row r="1327">
          <cell r="A1327" t="str">
            <v>[审核明细表]17 发蓝股份</v>
          </cell>
        </row>
        <row r="1327">
          <cell r="E1327" t="str">
            <v>发票</v>
          </cell>
          <cell r="F1327">
            <v>42450</v>
          </cell>
        </row>
        <row r="1328">
          <cell r="A1328" t="str">
            <v>[审核明细表]17 发蓝股份</v>
          </cell>
        </row>
        <row r="1328">
          <cell r="E1328" t="str">
            <v>合同</v>
          </cell>
          <cell r="F1328">
            <v>5700</v>
          </cell>
        </row>
        <row r="1329">
          <cell r="A1329" t="str">
            <v>[审核明细表]17 发蓝股份</v>
          </cell>
        </row>
        <row r="1329">
          <cell r="E1329" t="str">
            <v>发票</v>
          </cell>
          <cell r="F1329">
            <v>5700</v>
          </cell>
        </row>
        <row r="1330">
          <cell r="A1330" t="str">
            <v>[审核明细表]17 发蓝股份</v>
          </cell>
        </row>
        <row r="1330">
          <cell r="E1330" t="str">
            <v>合同</v>
          </cell>
          <cell r="F1330">
            <v>4190</v>
          </cell>
        </row>
        <row r="1331">
          <cell r="A1331" t="str">
            <v>[审核明细表]17 发蓝股份</v>
          </cell>
        </row>
        <row r="1331">
          <cell r="E1331" t="str">
            <v>发票</v>
          </cell>
          <cell r="F1331">
            <v>4190</v>
          </cell>
        </row>
        <row r="1332">
          <cell r="A1332" t="str">
            <v>[审核明细表]17 发蓝股份</v>
          </cell>
        </row>
        <row r="1332">
          <cell r="E1332" t="str">
            <v>合同</v>
          </cell>
          <cell r="F1332">
            <v>3000</v>
          </cell>
        </row>
        <row r="1333">
          <cell r="A1333" t="str">
            <v>[审核明细表]17 发蓝股份</v>
          </cell>
        </row>
        <row r="1333">
          <cell r="E1333" t="str">
            <v>发票</v>
          </cell>
          <cell r="F1333">
            <v>3000</v>
          </cell>
        </row>
        <row r="1334">
          <cell r="A1334" t="str">
            <v>[审核明细表]17 发蓝股份</v>
          </cell>
        </row>
        <row r="1334">
          <cell r="E1334" t="str">
            <v>合同</v>
          </cell>
          <cell r="F1334">
            <v>2850000</v>
          </cell>
        </row>
        <row r="1335">
          <cell r="A1335" t="str">
            <v>[审核明细表]17 发蓝股份</v>
          </cell>
        </row>
        <row r="1335">
          <cell r="E1335" t="str">
            <v>发票</v>
          </cell>
          <cell r="F1335">
            <v>1710000</v>
          </cell>
        </row>
        <row r="1336">
          <cell r="A1336" t="str">
            <v>[审核明细表]17 发蓝股份</v>
          </cell>
        </row>
        <row r="1336">
          <cell r="E1336" t="str">
            <v>合同</v>
          </cell>
          <cell r="F1336">
            <v>375000</v>
          </cell>
        </row>
        <row r="1337">
          <cell r="A1337" t="str">
            <v>[审核明细表]17 发蓝股份</v>
          </cell>
        </row>
        <row r="1337">
          <cell r="E1337" t="str">
            <v>发票</v>
          </cell>
          <cell r="F1337">
            <v>375000</v>
          </cell>
        </row>
        <row r="1338">
          <cell r="A1338" t="str">
            <v>[审核明细表]17 发蓝股份</v>
          </cell>
        </row>
        <row r="1338">
          <cell r="E1338" t="str">
            <v>合同</v>
          </cell>
          <cell r="F1338">
            <v>551000</v>
          </cell>
        </row>
        <row r="1339">
          <cell r="A1339" t="str">
            <v>[审核明细表]17 发蓝股份</v>
          </cell>
        </row>
        <row r="1339">
          <cell r="E1339" t="str">
            <v>发票</v>
          </cell>
          <cell r="F1339">
            <v>385700</v>
          </cell>
        </row>
        <row r="1340">
          <cell r="A1340" t="str">
            <v>[审核明细表]17 发蓝股份</v>
          </cell>
        </row>
        <row r="1340">
          <cell r="E1340" t="str">
            <v>合同</v>
          </cell>
          <cell r="F1340">
            <v>2080000</v>
          </cell>
        </row>
        <row r="1341">
          <cell r="A1341" t="str">
            <v>[审核明细表]17 发蓝股份</v>
          </cell>
        </row>
        <row r="1341">
          <cell r="E1341" t="str">
            <v>发票</v>
          </cell>
          <cell r="F1341">
            <v>266152.67</v>
          </cell>
        </row>
        <row r="1342">
          <cell r="A1342" t="str">
            <v>[审核明细表]17 发蓝股份</v>
          </cell>
        </row>
        <row r="1342">
          <cell r="E1342" t="str">
            <v>发票</v>
          </cell>
          <cell r="F1342">
            <v>126776.32</v>
          </cell>
        </row>
        <row r="1343">
          <cell r="A1343" t="str">
            <v>[审核明细表]17 发蓝股份</v>
          </cell>
        </row>
        <row r="1343">
          <cell r="E1343" t="str">
            <v>发票</v>
          </cell>
          <cell r="F1343">
            <v>363026.77</v>
          </cell>
        </row>
        <row r="1344">
          <cell r="A1344" t="str">
            <v>[审核明细表]17 发蓝股份</v>
          </cell>
        </row>
        <row r="1344">
          <cell r="E1344" t="str">
            <v>发票</v>
          </cell>
          <cell r="F1344">
            <v>380293.36</v>
          </cell>
        </row>
        <row r="1345">
          <cell r="A1345" t="str">
            <v>[审核明细表]17 发蓝股份</v>
          </cell>
        </row>
        <row r="1345">
          <cell r="E1345" t="str">
            <v>发票</v>
          </cell>
          <cell r="F1345">
            <v>129780.24</v>
          </cell>
        </row>
        <row r="1346">
          <cell r="A1346" t="str">
            <v>[审核明细表]17 发蓝股份</v>
          </cell>
        </row>
        <row r="1346">
          <cell r="E1346" t="str">
            <v>发票</v>
          </cell>
          <cell r="F1346">
            <v>319565.81</v>
          </cell>
        </row>
        <row r="1347">
          <cell r="A1347" t="str">
            <v>[审核明细表]17 发蓝股份</v>
          </cell>
        </row>
        <row r="1347">
          <cell r="E1347" t="str">
            <v>合同</v>
          </cell>
          <cell r="F1347">
            <v>19000</v>
          </cell>
        </row>
        <row r="1348">
          <cell r="A1348" t="str">
            <v>[审核明细表]17 发蓝股份</v>
          </cell>
        </row>
        <row r="1348">
          <cell r="C1348" t="str">
            <v>核减</v>
          </cell>
        </row>
        <row r="1348">
          <cell r="E1348" t="str">
            <v>发票</v>
          </cell>
          <cell r="F1348">
            <v>19000</v>
          </cell>
        </row>
        <row r="1349">
          <cell r="A1349" t="str">
            <v>[审核明细表]17 发蓝股份</v>
          </cell>
        </row>
        <row r="1349">
          <cell r="E1349" t="str">
            <v>合同</v>
          </cell>
          <cell r="F1349">
            <v>79000</v>
          </cell>
        </row>
        <row r="1350">
          <cell r="A1350" t="str">
            <v>[审核明细表]17 发蓝股份</v>
          </cell>
        </row>
        <row r="1350">
          <cell r="E1350" t="str">
            <v>发票</v>
          </cell>
          <cell r="F1350">
            <v>79000</v>
          </cell>
        </row>
        <row r="1351">
          <cell r="A1351" t="str">
            <v>[审核明细表]17 发蓝股份</v>
          </cell>
        </row>
        <row r="1351">
          <cell r="E1351" t="str">
            <v>合同</v>
          </cell>
          <cell r="F1351">
            <v>812000</v>
          </cell>
        </row>
        <row r="1352">
          <cell r="A1352" t="str">
            <v>[审核明细表]17 发蓝股份</v>
          </cell>
        </row>
        <row r="1352">
          <cell r="E1352" t="str">
            <v>发票</v>
          </cell>
          <cell r="F1352">
            <v>350000</v>
          </cell>
        </row>
        <row r="1353">
          <cell r="A1353" t="str">
            <v>[审核明细表]17 发蓝股份</v>
          </cell>
        </row>
        <row r="1353">
          <cell r="E1353" t="str">
            <v>发票</v>
          </cell>
          <cell r="F1353">
            <v>259000</v>
          </cell>
        </row>
        <row r="1354">
          <cell r="A1354" t="str">
            <v>[审核明细表]17 发蓝股份</v>
          </cell>
        </row>
        <row r="1354">
          <cell r="E1354" t="str">
            <v>合同</v>
          </cell>
          <cell r="F1354">
            <v>90000</v>
          </cell>
        </row>
        <row r="1355">
          <cell r="A1355" t="str">
            <v>[审核明细表]17 发蓝股份</v>
          </cell>
        </row>
        <row r="1355">
          <cell r="E1355" t="str">
            <v>发票</v>
          </cell>
          <cell r="F1355">
            <v>45000</v>
          </cell>
        </row>
        <row r="1356">
          <cell r="A1356" t="str">
            <v>[审核明细表]17 发蓝股份</v>
          </cell>
        </row>
        <row r="1356">
          <cell r="E1356" t="str">
            <v>合同</v>
          </cell>
          <cell r="F1356">
            <v>16600</v>
          </cell>
        </row>
        <row r="1357">
          <cell r="A1357" t="str">
            <v>[审核明细表]17 发蓝股份</v>
          </cell>
        </row>
        <row r="1357">
          <cell r="E1357" t="str">
            <v>发票</v>
          </cell>
          <cell r="F1357">
            <v>16600</v>
          </cell>
        </row>
        <row r="1358">
          <cell r="A1358" t="str">
            <v>[审核明细表]17 发蓝股份</v>
          </cell>
        </row>
        <row r="1358">
          <cell r="E1358" t="str">
            <v>合同</v>
          </cell>
          <cell r="F1358">
            <v>21000</v>
          </cell>
        </row>
        <row r="1359">
          <cell r="A1359" t="str">
            <v>[审核明细表]17 发蓝股份</v>
          </cell>
        </row>
        <row r="1359">
          <cell r="E1359" t="str">
            <v>合同</v>
          </cell>
          <cell r="F1359">
            <v>63000</v>
          </cell>
        </row>
        <row r="1360">
          <cell r="A1360" t="str">
            <v>[审核明细表]17 发蓝股份</v>
          </cell>
        </row>
        <row r="1360">
          <cell r="E1360" t="str">
            <v>发票</v>
          </cell>
          <cell r="F1360">
            <v>83534.5</v>
          </cell>
        </row>
        <row r="1361">
          <cell r="A1361" t="str">
            <v>[审核明细表]17 发蓝股份</v>
          </cell>
        </row>
        <row r="1361">
          <cell r="E1361" t="str">
            <v>合同</v>
          </cell>
          <cell r="F1361">
            <v>105800</v>
          </cell>
        </row>
        <row r="1362">
          <cell r="A1362" t="str">
            <v>[审核明细表]17 发蓝股份</v>
          </cell>
        </row>
        <row r="1362">
          <cell r="E1362" t="str">
            <v>发票</v>
          </cell>
          <cell r="F1362">
            <v>105800</v>
          </cell>
        </row>
        <row r="1363">
          <cell r="A1363" t="str">
            <v>[审核明细表]17 发蓝股份</v>
          </cell>
        </row>
        <row r="1363">
          <cell r="E1363" t="str">
            <v>合同</v>
          </cell>
          <cell r="F1363">
            <v>12500</v>
          </cell>
        </row>
        <row r="1364">
          <cell r="A1364" t="str">
            <v>[审核明细表]17 发蓝股份</v>
          </cell>
        </row>
        <row r="1364">
          <cell r="E1364" t="str">
            <v>发票</v>
          </cell>
          <cell r="F1364">
            <v>12500</v>
          </cell>
        </row>
        <row r="1365">
          <cell r="A1365" t="str">
            <v>[审核明细表]17 发蓝股份</v>
          </cell>
        </row>
        <row r="1365">
          <cell r="E1365" t="str">
            <v>合同</v>
          </cell>
          <cell r="F1365">
            <v>1520000</v>
          </cell>
        </row>
        <row r="1366">
          <cell r="A1366" t="str">
            <v>[审核明细表]17 发蓝股份</v>
          </cell>
        </row>
        <row r="1366">
          <cell r="E1366" t="str">
            <v>发票</v>
          </cell>
          <cell r="F1366">
            <v>684000</v>
          </cell>
        </row>
        <row r="1367">
          <cell r="A1367" t="str">
            <v>[审核明细表]17 发蓝股份</v>
          </cell>
        </row>
        <row r="1367">
          <cell r="E1367" t="str">
            <v>发票</v>
          </cell>
          <cell r="F1367">
            <v>684000</v>
          </cell>
        </row>
        <row r="1368">
          <cell r="A1368" t="str">
            <v>[审核明细表]17 发蓝股份</v>
          </cell>
        </row>
        <row r="1368">
          <cell r="E1368" t="str">
            <v>合同</v>
          </cell>
          <cell r="F1368">
            <v>950000</v>
          </cell>
        </row>
        <row r="1369">
          <cell r="A1369" t="str">
            <v>[审核明细表]17 发蓝股份</v>
          </cell>
        </row>
        <row r="1369">
          <cell r="E1369" t="str">
            <v>发票</v>
          </cell>
          <cell r="F1369">
            <v>570000</v>
          </cell>
        </row>
        <row r="1370">
          <cell r="A1370" t="str">
            <v>[审核明细表]17 发蓝股份</v>
          </cell>
        </row>
        <row r="1370">
          <cell r="E1370" t="str">
            <v>合同</v>
          </cell>
          <cell r="F1370">
            <v>1245000</v>
          </cell>
        </row>
        <row r="1371">
          <cell r="A1371" t="str">
            <v>[审核明细表]17 发蓝股份</v>
          </cell>
        </row>
        <row r="1371">
          <cell r="E1371" t="str">
            <v>发票</v>
          </cell>
          <cell r="F1371">
            <v>965000</v>
          </cell>
        </row>
        <row r="1372">
          <cell r="A1372" t="str">
            <v>[审核明细表]17 发蓝股份</v>
          </cell>
        </row>
        <row r="1372">
          <cell r="E1372" t="str">
            <v>合同</v>
          </cell>
          <cell r="F1372">
            <v>42240</v>
          </cell>
        </row>
        <row r="1373">
          <cell r="A1373" t="str">
            <v>[审核明细表]17 发蓝股份</v>
          </cell>
        </row>
        <row r="1373">
          <cell r="C1373" t="str">
            <v>核减</v>
          </cell>
        </row>
        <row r="1373">
          <cell r="E1373" t="str">
            <v>发票</v>
          </cell>
          <cell r="F1373">
            <v>42240</v>
          </cell>
        </row>
        <row r="1374">
          <cell r="A1374" t="str">
            <v>[审核明细表]17 发蓝股份</v>
          </cell>
        </row>
        <row r="1374">
          <cell r="E1374" t="str">
            <v>合同</v>
          </cell>
          <cell r="F1374">
            <v>220</v>
          </cell>
        </row>
        <row r="1375">
          <cell r="A1375" t="str">
            <v>[审核明细表]17 发蓝股份</v>
          </cell>
        </row>
        <row r="1375">
          <cell r="C1375" t="str">
            <v>核减</v>
          </cell>
        </row>
        <row r="1375">
          <cell r="E1375" t="str">
            <v>发票</v>
          </cell>
          <cell r="F1375">
            <v>220</v>
          </cell>
        </row>
        <row r="1376">
          <cell r="A1376" t="str">
            <v>[审核明细表]17 发蓝股份</v>
          </cell>
        </row>
        <row r="1376">
          <cell r="E1376" t="str">
            <v>合同</v>
          </cell>
          <cell r="F1376">
            <v>54600</v>
          </cell>
        </row>
        <row r="1377">
          <cell r="A1377" t="str">
            <v>[审核明细表]17 发蓝股份</v>
          </cell>
        </row>
        <row r="1377">
          <cell r="E1377" t="str">
            <v>发票</v>
          </cell>
          <cell r="F1377">
            <v>54600</v>
          </cell>
        </row>
        <row r="1378">
          <cell r="A1378" t="str">
            <v>[审核明细表]17 发蓝股份</v>
          </cell>
        </row>
        <row r="1378">
          <cell r="E1378" t="str">
            <v>合同</v>
          </cell>
          <cell r="F1378">
            <v>85000</v>
          </cell>
        </row>
        <row r="1379">
          <cell r="A1379" t="str">
            <v>[审核明细表]17 发蓝股份</v>
          </cell>
        </row>
        <row r="1379">
          <cell r="E1379" t="str">
            <v>发票</v>
          </cell>
          <cell r="F1379">
            <v>85000</v>
          </cell>
        </row>
        <row r="1380">
          <cell r="A1380" t="str">
            <v>[审核明细表]17 发蓝股份</v>
          </cell>
        </row>
        <row r="1380">
          <cell r="E1380" t="str">
            <v>合同</v>
          </cell>
          <cell r="F1380">
            <v>112000</v>
          </cell>
        </row>
        <row r="1381">
          <cell r="A1381" t="str">
            <v>[审核明细表]17 发蓝股份</v>
          </cell>
        </row>
        <row r="1381">
          <cell r="C1381" t="str">
            <v>核减</v>
          </cell>
        </row>
        <row r="1381">
          <cell r="E1381" t="str">
            <v>发票</v>
          </cell>
          <cell r="F1381">
            <v>112000</v>
          </cell>
        </row>
        <row r="1382">
          <cell r="A1382" t="str">
            <v>[审核明细表]17 发蓝股份</v>
          </cell>
        </row>
        <row r="1382">
          <cell r="E1382" t="str">
            <v>合同</v>
          </cell>
          <cell r="F1382">
            <v>54600</v>
          </cell>
        </row>
        <row r="1383">
          <cell r="A1383" t="str">
            <v>[审核明细表]17 发蓝股份</v>
          </cell>
        </row>
        <row r="1383">
          <cell r="E1383" t="str">
            <v>发票</v>
          </cell>
          <cell r="F1383">
            <v>54600</v>
          </cell>
        </row>
        <row r="1384">
          <cell r="A1384" t="str">
            <v>[审核明细表]17 发蓝股份</v>
          </cell>
        </row>
        <row r="1384">
          <cell r="E1384" t="str">
            <v>合同</v>
          </cell>
          <cell r="F1384">
            <v>93203.55</v>
          </cell>
        </row>
        <row r="1385">
          <cell r="A1385" t="str">
            <v>[审核明细表]17 发蓝股份</v>
          </cell>
        </row>
        <row r="1385">
          <cell r="E1385" t="str">
            <v>发票</v>
          </cell>
          <cell r="F1385">
            <v>93203.55</v>
          </cell>
        </row>
        <row r="1386">
          <cell r="A1386" t="str">
            <v>[审核明细表]17 发蓝股份</v>
          </cell>
        </row>
        <row r="1386">
          <cell r="E1386" t="str">
            <v>合同</v>
          </cell>
          <cell r="F1386">
            <v>1280000</v>
          </cell>
        </row>
        <row r="1387">
          <cell r="A1387" t="str">
            <v>[审核明细表]17 发蓝股份</v>
          </cell>
        </row>
        <row r="1387">
          <cell r="E1387" t="str">
            <v>发票</v>
          </cell>
          <cell r="F1387">
            <v>1280000</v>
          </cell>
        </row>
        <row r="1388">
          <cell r="A1388" t="str">
            <v>[审核明细表]17 发蓝股份</v>
          </cell>
        </row>
        <row r="1388">
          <cell r="E1388" t="str">
            <v>合同</v>
          </cell>
          <cell r="F1388">
            <v>580000</v>
          </cell>
        </row>
        <row r="1389">
          <cell r="A1389" t="str">
            <v>[审核明细表]17 发蓝股份</v>
          </cell>
        </row>
        <row r="1389">
          <cell r="E1389" t="str">
            <v>发票</v>
          </cell>
          <cell r="F1389">
            <v>580000</v>
          </cell>
        </row>
        <row r="1390">
          <cell r="A1390" t="str">
            <v>[审核明细表]17 发蓝股份</v>
          </cell>
        </row>
        <row r="1390">
          <cell r="E1390" t="str">
            <v>合同</v>
          </cell>
          <cell r="F1390">
            <v>3000</v>
          </cell>
        </row>
        <row r="1391">
          <cell r="A1391" t="str">
            <v>[审核明细表]17 发蓝股份</v>
          </cell>
        </row>
        <row r="1391">
          <cell r="E1391" t="str">
            <v>发票</v>
          </cell>
          <cell r="F1391">
            <v>3000</v>
          </cell>
        </row>
        <row r="1392">
          <cell r="A1392" t="str">
            <v>[审核明细表]17 发蓝股份</v>
          </cell>
        </row>
        <row r="1392">
          <cell r="E1392" t="str">
            <v>合同</v>
          </cell>
          <cell r="F1392">
            <v>16965</v>
          </cell>
        </row>
        <row r="1393">
          <cell r="A1393" t="str">
            <v>[审核明细表]17 发蓝股份</v>
          </cell>
        </row>
        <row r="1393">
          <cell r="E1393" t="str">
            <v>发票</v>
          </cell>
          <cell r="F1393">
            <v>16965</v>
          </cell>
        </row>
        <row r="1394">
          <cell r="A1394" t="str">
            <v>[审核明细表]17 发蓝股份</v>
          </cell>
        </row>
        <row r="1394">
          <cell r="E1394" t="str">
            <v>合同</v>
          </cell>
          <cell r="F1394">
            <v>8400</v>
          </cell>
        </row>
        <row r="1395">
          <cell r="A1395" t="str">
            <v>[审核明细表]17 发蓝股份</v>
          </cell>
        </row>
        <row r="1395">
          <cell r="E1395" t="str">
            <v>发票</v>
          </cell>
          <cell r="F1395">
            <v>8400</v>
          </cell>
        </row>
        <row r="1396">
          <cell r="A1396" t="str">
            <v>[审核明细表]17 发蓝股份</v>
          </cell>
        </row>
        <row r="1396">
          <cell r="E1396" t="str">
            <v>合同</v>
          </cell>
          <cell r="F1396">
            <v>14500</v>
          </cell>
        </row>
        <row r="1397">
          <cell r="A1397" t="str">
            <v>[审核明细表]17 发蓝股份</v>
          </cell>
        </row>
        <row r="1397">
          <cell r="E1397" t="str">
            <v>发票</v>
          </cell>
          <cell r="F1397">
            <v>14500</v>
          </cell>
        </row>
        <row r="1398">
          <cell r="A1398" t="str">
            <v>[审核明细表]17 发蓝股份</v>
          </cell>
        </row>
        <row r="1398">
          <cell r="E1398" t="str">
            <v>合同</v>
          </cell>
          <cell r="F1398">
            <v>3226</v>
          </cell>
        </row>
        <row r="1399">
          <cell r="A1399" t="str">
            <v>[审核明细表]17 发蓝股份</v>
          </cell>
        </row>
        <row r="1399">
          <cell r="E1399" t="str">
            <v>发票</v>
          </cell>
          <cell r="F1399">
            <v>3226</v>
          </cell>
        </row>
        <row r="1400">
          <cell r="A1400" t="str">
            <v>[审核明细表]17 发蓝股份</v>
          </cell>
        </row>
        <row r="1400">
          <cell r="E1400" t="str">
            <v>合同</v>
          </cell>
          <cell r="F1400">
            <v>53618</v>
          </cell>
        </row>
        <row r="1401">
          <cell r="A1401" t="str">
            <v>[审核明细表]17 发蓝股份</v>
          </cell>
        </row>
        <row r="1401">
          <cell r="E1401" t="str">
            <v>发票</v>
          </cell>
          <cell r="F1401">
            <v>53618</v>
          </cell>
        </row>
        <row r="1402">
          <cell r="A1402" t="str">
            <v>[审核明细表]17 发蓝股份</v>
          </cell>
        </row>
        <row r="1402">
          <cell r="E1402" t="str">
            <v>合同</v>
          </cell>
          <cell r="F1402">
            <v>1580</v>
          </cell>
        </row>
        <row r="1403">
          <cell r="A1403" t="str">
            <v>[审核明细表]17 发蓝股份</v>
          </cell>
        </row>
        <row r="1403">
          <cell r="E1403" t="str">
            <v>发票</v>
          </cell>
          <cell r="F1403">
            <v>1580</v>
          </cell>
        </row>
        <row r="1404">
          <cell r="A1404" t="str">
            <v>[审核明细表]17 发蓝股份</v>
          </cell>
        </row>
        <row r="1404">
          <cell r="E1404" t="str">
            <v>合同</v>
          </cell>
          <cell r="F1404">
            <v>3001.32</v>
          </cell>
        </row>
        <row r="1405">
          <cell r="A1405" t="str">
            <v>[审核明细表]17 发蓝股份</v>
          </cell>
        </row>
        <row r="1405">
          <cell r="E1405" t="str">
            <v>发票</v>
          </cell>
          <cell r="F1405">
            <v>3001.32</v>
          </cell>
        </row>
        <row r="1406">
          <cell r="A1406" t="str">
            <v>[审核明细表]17 发蓝股份</v>
          </cell>
        </row>
        <row r="1406">
          <cell r="E1406" t="str">
            <v>合同</v>
          </cell>
          <cell r="F1406">
            <v>3711</v>
          </cell>
        </row>
        <row r="1407">
          <cell r="A1407" t="str">
            <v>[审核明细表]17 发蓝股份</v>
          </cell>
        </row>
        <row r="1407">
          <cell r="E1407" t="str">
            <v>发票</v>
          </cell>
          <cell r="F1407">
            <v>3711</v>
          </cell>
        </row>
        <row r="1408">
          <cell r="A1408" t="str">
            <v>[审核明细表]17 发蓝股份</v>
          </cell>
        </row>
        <row r="1408">
          <cell r="E1408" t="str">
            <v>合同</v>
          </cell>
          <cell r="F1408">
            <v>4878.8</v>
          </cell>
        </row>
        <row r="1409">
          <cell r="A1409" t="str">
            <v>[审核明细表]17 发蓝股份</v>
          </cell>
        </row>
        <row r="1409">
          <cell r="E1409" t="str">
            <v>发票</v>
          </cell>
          <cell r="F1409">
            <v>4878.8</v>
          </cell>
        </row>
        <row r="1410">
          <cell r="A1410" t="str">
            <v>[审核明细表]17 发蓝股份</v>
          </cell>
        </row>
        <row r="1410">
          <cell r="E1410" t="str">
            <v>合同</v>
          </cell>
          <cell r="F1410">
            <v>4190</v>
          </cell>
        </row>
        <row r="1411">
          <cell r="A1411" t="str">
            <v>[审核明细表]17 发蓝股份</v>
          </cell>
        </row>
        <row r="1411">
          <cell r="C1411" t="str">
            <v>核减</v>
          </cell>
        </row>
        <row r="1411">
          <cell r="E1411" t="str">
            <v>发票</v>
          </cell>
          <cell r="F1411">
            <v>4190</v>
          </cell>
        </row>
        <row r="1412">
          <cell r="A1412" t="str">
            <v>[审核明细表]17 发蓝股份</v>
          </cell>
        </row>
        <row r="1412">
          <cell r="E1412" t="str">
            <v>合同</v>
          </cell>
          <cell r="F1412">
            <v>570.06</v>
          </cell>
        </row>
        <row r="1413">
          <cell r="A1413" t="str">
            <v>[审核明细表]17 发蓝股份</v>
          </cell>
        </row>
        <row r="1413">
          <cell r="E1413" t="str">
            <v>发票</v>
          </cell>
          <cell r="F1413">
            <v>570.06</v>
          </cell>
        </row>
        <row r="1414">
          <cell r="A1414" t="str">
            <v>[审核明细表]17 发蓝股份</v>
          </cell>
        </row>
        <row r="1414">
          <cell r="E1414" t="str">
            <v>合同</v>
          </cell>
          <cell r="F1414">
            <v>2720.6</v>
          </cell>
        </row>
        <row r="1415">
          <cell r="A1415" t="str">
            <v>[审核明细表]17 发蓝股份</v>
          </cell>
        </row>
        <row r="1415">
          <cell r="E1415" t="str">
            <v>发票</v>
          </cell>
          <cell r="F1415">
            <v>2720</v>
          </cell>
        </row>
        <row r="1416">
          <cell r="A1416" t="str">
            <v>[审核明细表]17 发蓝股份</v>
          </cell>
        </row>
        <row r="1416">
          <cell r="E1416" t="str">
            <v>合同</v>
          </cell>
          <cell r="F1416">
            <v>7140</v>
          </cell>
        </row>
        <row r="1417">
          <cell r="A1417" t="str">
            <v>[审核明细表]17 发蓝股份</v>
          </cell>
        </row>
        <row r="1417">
          <cell r="E1417" t="str">
            <v>发票</v>
          </cell>
          <cell r="F1417">
            <v>7140</v>
          </cell>
        </row>
        <row r="1418">
          <cell r="A1418" t="str">
            <v>[审核明细表]17 发蓝股份</v>
          </cell>
        </row>
        <row r="1418">
          <cell r="E1418" t="str">
            <v>合同</v>
          </cell>
          <cell r="F1418">
            <v>29964</v>
          </cell>
        </row>
        <row r="1419">
          <cell r="A1419" t="str">
            <v>[审核明细表]17 发蓝股份</v>
          </cell>
        </row>
        <row r="1419">
          <cell r="E1419" t="str">
            <v>发票</v>
          </cell>
          <cell r="F1419">
            <v>29964</v>
          </cell>
        </row>
        <row r="1420">
          <cell r="A1420" t="str">
            <v>[审核明细表]17 发蓝股份</v>
          </cell>
        </row>
        <row r="1420">
          <cell r="E1420" t="str">
            <v>合同</v>
          </cell>
          <cell r="F1420">
            <v>6650</v>
          </cell>
        </row>
        <row r="1421">
          <cell r="A1421" t="str">
            <v>[审核明细表]17 发蓝股份</v>
          </cell>
        </row>
        <row r="1421">
          <cell r="E1421" t="str">
            <v>发票</v>
          </cell>
          <cell r="F1421">
            <v>6650</v>
          </cell>
        </row>
        <row r="1422">
          <cell r="A1422" t="str">
            <v>[审核明细表]17 发蓝股份</v>
          </cell>
        </row>
        <row r="1422">
          <cell r="E1422" t="str">
            <v>合同</v>
          </cell>
          <cell r="F1422">
            <v>2287.25</v>
          </cell>
        </row>
        <row r="1423">
          <cell r="A1423" t="str">
            <v>[审核明细表]17 发蓝股份</v>
          </cell>
        </row>
        <row r="1423">
          <cell r="E1423" t="str">
            <v>发票</v>
          </cell>
          <cell r="F1423">
            <v>2287.25</v>
          </cell>
        </row>
        <row r="1424">
          <cell r="A1424" t="str">
            <v>[审核明细表]17 发蓝股份</v>
          </cell>
        </row>
        <row r="1424">
          <cell r="E1424" t="str">
            <v>合同</v>
          </cell>
          <cell r="F1424">
            <v>2555.65</v>
          </cell>
        </row>
        <row r="1425">
          <cell r="A1425" t="str">
            <v>[审核明细表]17 发蓝股份</v>
          </cell>
        </row>
        <row r="1425">
          <cell r="E1425" t="str">
            <v>发票</v>
          </cell>
          <cell r="F1425">
            <v>2555.65</v>
          </cell>
        </row>
        <row r="1426">
          <cell r="A1426" t="str">
            <v>[审核明细表]17 发蓝股份</v>
          </cell>
        </row>
        <row r="1426">
          <cell r="E1426" t="str">
            <v>合同</v>
          </cell>
          <cell r="F1426">
            <v>3270.75</v>
          </cell>
        </row>
        <row r="1427">
          <cell r="A1427" t="str">
            <v>[审核明细表]17 发蓝股份</v>
          </cell>
        </row>
        <row r="1427">
          <cell r="E1427" t="str">
            <v>发票</v>
          </cell>
          <cell r="F1427">
            <v>3270.75</v>
          </cell>
        </row>
        <row r="1428">
          <cell r="A1428" t="str">
            <v>[审核明细表]17 发蓝股份</v>
          </cell>
        </row>
        <row r="1428">
          <cell r="E1428" t="str">
            <v>合同</v>
          </cell>
          <cell r="F1428">
            <v>4123.44</v>
          </cell>
        </row>
        <row r="1429">
          <cell r="A1429" t="str">
            <v>[审核明细表]17 发蓝股份</v>
          </cell>
        </row>
        <row r="1429">
          <cell r="E1429" t="str">
            <v>发票</v>
          </cell>
          <cell r="F1429">
            <v>4123.44</v>
          </cell>
        </row>
        <row r="1430">
          <cell r="A1430" t="str">
            <v>[审核明细表]17 发蓝股份</v>
          </cell>
        </row>
        <row r="1430">
          <cell r="E1430" t="str">
            <v>合同</v>
          </cell>
          <cell r="F1430">
            <v>41411.65</v>
          </cell>
        </row>
        <row r="1431">
          <cell r="A1431" t="str">
            <v>[审核明细表]17 发蓝股份</v>
          </cell>
        </row>
        <row r="1431">
          <cell r="E1431" t="str">
            <v>发票</v>
          </cell>
          <cell r="F1431">
            <v>42410.05</v>
          </cell>
        </row>
        <row r="1432">
          <cell r="A1432" t="str">
            <v>[审核明细表]17 发蓝股份</v>
          </cell>
        </row>
        <row r="1432">
          <cell r="E1432" t="str">
            <v>合同</v>
          </cell>
          <cell r="F1432">
            <v>3665.2</v>
          </cell>
        </row>
        <row r="1433">
          <cell r="A1433" t="str">
            <v>[审核明细表]17 发蓝股份</v>
          </cell>
        </row>
        <row r="1433">
          <cell r="C1433" t="str">
            <v>核减</v>
          </cell>
        </row>
        <row r="1433">
          <cell r="E1433" t="str">
            <v>发票</v>
          </cell>
          <cell r="F1433">
            <v>1250</v>
          </cell>
        </row>
        <row r="1434">
          <cell r="A1434" t="str">
            <v>[审核明细表]17 发蓝股份</v>
          </cell>
        </row>
        <row r="1434">
          <cell r="E1434" t="str">
            <v>发票</v>
          </cell>
          <cell r="F1434">
            <v>800</v>
          </cell>
        </row>
        <row r="1435">
          <cell r="A1435" t="str">
            <v>[审核明细表]17 发蓝股份</v>
          </cell>
        </row>
        <row r="1435">
          <cell r="E1435" t="str">
            <v>合同</v>
          </cell>
          <cell r="F1435">
            <v>2250</v>
          </cell>
        </row>
        <row r="1436">
          <cell r="A1436" t="str">
            <v>[审核明细表]17 发蓝股份</v>
          </cell>
        </row>
        <row r="1436">
          <cell r="C1436" t="str">
            <v>核减</v>
          </cell>
        </row>
        <row r="1436">
          <cell r="E1436" t="str">
            <v>发票</v>
          </cell>
          <cell r="F1436">
            <v>2250</v>
          </cell>
        </row>
        <row r="1437">
          <cell r="A1437" t="str">
            <v>[审核明细表]17 发蓝股份</v>
          </cell>
        </row>
        <row r="1437">
          <cell r="E1437" t="str">
            <v>合同</v>
          </cell>
          <cell r="F1437">
            <v>2678.6</v>
          </cell>
        </row>
        <row r="1438">
          <cell r="A1438" t="str">
            <v>[审核明细表]17 发蓝股份</v>
          </cell>
        </row>
        <row r="1438">
          <cell r="E1438" t="str">
            <v>发票</v>
          </cell>
          <cell r="F1438">
            <v>2678.6</v>
          </cell>
        </row>
        <row r="1439">
          <cell r="A1439" t="str">
            <v>[审核明细表]17 发蓝股份</v>
          </cell>
        </row>
        <row r="1439">
          <cell r="E1439" t="str">
            <v>合同</v>
          </cell>
          <cell r="F1439">
            <v>40600</v>
          </cell>
        </row>
        <row r="1440">
          <cell r="A1440" t="str">
            <v>[审核明细表]17 发蓝股份</v>
          </cell>
        </row>
        <row r="1440">
          <cell r="E1440" t="str">
            <v>发票</v>
          </cell>
          <cell r="F1440">
            <v>40600</v>
          </cell>
        </row>
        <row r="1441">
          <cell r="A1441" t="str">
            <v>[审核明细表]17 发蓝股份</v>
          </cell>
        </row>
        <row r="1441">
          <cell r="E1441" t="str">
            <v>合同</v>
          </cell>
          <cell r="F1441">
            <v>19350</v>
          </cell>
        </row>
        <row r="1442">
          <cell r="A1442" t="str">
            <v>[审核明细表]17 发蓝股份</v>
          </cell>
        </row>
        <row r="1442">
          <cell r="E1442" t="str">
            <v>发票</v>
          </cell>
          <cell r="F1442">
            <v>19350</v>
          </cell>
        </row>
        <row r="1443">
          <cell r="A1443" t="str">
            <v>[审核明细表]17 发蓝股份</v>
          </cell>
        </row>
        <row r="1443">
          <cell r="E1443" t="str">
            <v>合同</v>
          </cell>
          <cell r="F1443">
            <v>2937</v>
          </cell>
        </row>
        <row r="1444">
          <cell r="A1444" t="str">
            <v>[审核明细表]17 发蓝股份</v>
          </cell>
        </row>
        <row r="1444">
          <cell r="E1444" t="str">
            <v>发票</v>
          </cell>
          <cell r="F1444">
            <v>2937</v>
          </cell>
        </row>
        <row r="1445">
          <cell r="A1445" t="str">
            <v>[审核明细表]17 发蓝股份</v>
          </cell>
        </row>
        <row r="1445">
          <cell r="E1445" t="str">
            <v>合同</v>
          </cell>
          <cell r="F1445">
            <v>2132</v>
          </cell>
        </row>
        <row r="1446">
          <cell r="A1446" t="str">
            <v>[审核明细表]17 发蓝股份</v>
          </cell>
        </row>
        <row r="1446">
          <cell r="E1446" t="str">
            <v>发票</v>
          </cell>
          <cell r="F1446">
            <v>2132</v>
          </cell>
        </row>
        <row r="1447">
          <cell r="A1447" t="str">
            <v>[审核明细表]17 发蓝股份</v>
          </cell>
        </row>
        <row r="1447">
          <cell r="E1447" t="str">
            <v>合同</v>
          </cell>
          <cell r="F1447">
            <v>4470</v>
          </cell>
        </row>
        <row r="1448">
          <cell r="A1448" t="str">
            <v>[审核明细表]17 发蓝股份</v>
          </cell>
        </row>
        <row r="1448">
          <cell r="E1448" t="str">
            <v>发票</v>
          </cell>
          <cell r="F1448">
            <v>4470</v>
          </cell>
        </row>
        <row r="1449">
          <cell r="A1449" t="str">
            <v>[审核明细表]17 发蓝股份</v>
          </cell>
        </row>
        <row r="1449">
          <cell r="E1449" t="str">
            <v>合同</v>
          </cell>
          <cell r="F1449">
            <v>2922.9</v>
          </cell>
        </row>
        <row r="1450">
          <cell r="A1450" t="str">
            <v>[审核明细表]17 发蓝股份</v>
          </cell>
        </row>
        <row r="1450">
          <cell r="E1450" t="str">
            <v>发票</v>
          </cell>
          <cell r="F1450">
            <v>2922.9</v>
          </cell>
        </row>
        <row r="1451">
          <cell r="A1451" t="str">
            <v>[审核明细表]17 发蓝股份</v>
          </cell>
        </row>
        <row r="1451">
          <cell r="E1451" t="str">
            <v>合同</v>
          </cell>
          <cell r="F1451">
            <v>7777</v>
          </cell>
        </row>
        <row r="1452">
          <cell r="A1452" t="str">
            <v>[审核明细表]17 发蓝股份</v>
          </cell>
        </row>
        <row r="1452">
          <cell r="E1452" t="str">
            <v>发票</v>
          </cell>
          <cell r="F1452">
            <v>7777</v>
          </cell>
        </row>
        <row r="1453">
          <cell r="A1453" t="str">
            <v>[审核明细表]17 发蓝股份</v>
          </cell>
        </row>
        <row r="1453">
          <cell r="E1453" t="str">
            <v>合同</v>
          </cell>
          <cell r="F1453">
            <v>9092.5</v>
          </cell>
        </row>
        <row r="1454">
          <cell r="A1454" t="str">
            <v>[审核明细表]17 发蓝股份</v>
          </cell>
        </row>
        <row r="1454">
          <cell r="E1454" t="str">
            <v>发票</v>
          </cell>
          <cell r="F1454">
            <v>9092.5</v>
          </cell>
        </row>
        <row r="1455">
          <cell r="A1455" t="str">
            <v>[审核明细表]17 发蓝股份</v>
          </cell>
        </row>
        <row r="1455">
          <cell r="E1455" t="str">
            <v>合同</v>
          </cell>
          <cell r="F1455">
            <v>13596</v>
          </cell>
        </row>
        <row r="1456">
          <cell r="A1456" t="str">
            <v>[审核明细表]17 发蓝股份</v>
          </cell>
        </row>
        <row r="1456">
          <cell r="E1456" t="str">
            <v>发票</v>
          </cell>
          <cell r="F1456">
            <v>9796</v>
          </cell>
        </row>
        <row r="1457">
          <cell r="A1457" t="str">
            <v>[审核明细表]17 发蓝股份</v>
          </cell>
        </row>
        <row r="1457">
          <cell r="E1457" t="str">
            <v>合同</v>
          </cell>
          <cell r="F1457">
            <v>2180</v>
          </cell>
        </row>
        <row r="1458">
          <cell r="A1458" t="str">
            <v>[审核明细表]17 发蓝股份</v>
          </cell>
        </row>
        <row r="1458">
          <cell r="E1458" t="str">
            <v>发票</v>
          </cell>
          <cell r="F1458">
            <v>2180</v>
          </cell>
        </row>
        <row r="1459">
          <cell r="A1459" t="str">
            <v>[审核明细表]17 发蓝股份</v>
          </cell>
        </row>
        <row r="1459">
          <cell r="E1459" t="str">
            <v>合同</v>
          </cell>
          <cell r="F1459">
            <v>56880</v>
          </cell>
        </row>
        <row r="1460">
          <cell r="A1460" t="str">
            <v>[审核明细表]17 发蓝股份</v>
          </cell>
        </row>
        <row r="1460">
          <cell r="E1460" t="str">
            <v>合同</v>
          </cell>
          <cell r="F1460">
            <v>875000</v>
          </cell>
        </row>
        <row r="1461">
          <cell r="A1461" t="str">
            <v>[审核明细表]19 绿色资源</v>
          </cell>
        </row>
        <row r="1461">
          <cell r="E1461" t="str">
            <v>合同</v>
          </cell>
          <cell r="F1461">
            <v>43275791.44</v>
          </cell>
        </row>
        <row r="1462">
          <cell r="A1462" t="str">
            <v>[审核明细表]19 绿色资源</v>
          </cell>
        </row>
        <row r="1462">
          <cell r="E1462" t="str">
            <v>合同</v>
          </cell>
          <cell r="F1462">
            <v>370964000</v>
          </cell>
        </row>
        <row r="1463">
          <cell r="A1463" t="str">
            <v>[审核明细表]19 绿色资源</v>
          </cell>
        </row>
        <row r="1463">
          <cell r="C1463" t="str">
            <v>核减</v>
          </cell>
        </row>
        <row r="1463">
          <cell r="E1463" t="str">
            <v>付款</v>
          </cell>
          <cell r="F1463">
            <v>34100000</v>
          </cell>
        </row>
        <row r="1464">
          <cell r="A1464" t="str">
            <v>[审核明细表]19 绿色资源</v>
          </cell>
        </row>
        <row r="1464">
          <cell r="C1464" t="str">
            <v>核减</v>
          </cell>
        </row>
        <row r="1464">
          <cell r="E1464" t="str">
            <v>付款</v>
          </cell>
          <cell r="F1464">
            <v>111619819.63</v>
          </cell>
        </row>
        <row r="1465">
          <cell r="A1465" t="str">
            <v>[审核明细表]19 绿色资源</v>
          </cell>
        </row>
        <row r="1465">
          <cell r="C1465" t="str">
            <v>核减</v>
          </cell>
        </row>
        <row r="1465">
          <cell r="E1465" t="str">
            <v>付款</v>
          </cell>
          <cell r="F1465">
            <v>4814284.2</v>
          </cell>
        </row>
        <row r="1466">
          <cell r="A1466" t="str">
            <v>[审核明细表]19 绿色资源</v>
          </cell>
        </row>
        <row r="1466">
          <cell r="E1466" t="str">
            <v>付款</v>
          </cell>
          <cell r="F1466">
            <v>9101223.21</v>
          </cell>
        </row>
        <row r="1467">
          <cell r="A1467" t="str">
            <v>[审核明细表]19 绿色资源</v>
          </cell>
        </row>
        <row r="1467">
          <cell r="E1467" t="str">
            <v>付款</v>
          </cell>
          <cell r="F1467">
            <v>7436100.79</v>
          </cell>
        </row>
        <row r="1468">
          <cell r="A1468" t="str">
            <v>[审核明细表]19 绿色资源</v>
          </cell>
        </row>
        <row r="1468">
          <cell r="E1468" t="str">
            <v>付款</v>
          </cell>
          <cell r="F1468">
            <v>19252699</v>
          </cell>
        </row>
        <row r="1469">
          <cell r="A1469" t="str">
            <v>[审核明细表]19 绿色资源</v>
          </cell>
        </row>
        <row r="1469">
          <cell r="E1469" t="str">
            <v>付款</v>
          </cell>
          <cell r="F1469">
            <v>12188656.54</v>
          </cell>
        </row>
        <row r="1470">
          <cell r="A1470" t="str">
            <v>[审核明细表]19 绿色资源</v>
          </cell>
        </row>
        <row r="1470">
          <cell r="E1470" t="str">
            <v>付款</v>
          </cell>
          <cell r="F1470">
            <v>1696900</v>
          </cell>
        </row>
        <row r="1471">
          <cell r="A1471" t="str">
            <v>[审核明细表]19 绿色资源</v>
          </cell>
        </row>
        <row r="1471">
          <cell r="E1471" t="str">
            <v>付款</v>
          </cell>
          <cell r="F1471">
            <v>2857200</v>
          </cell>
        </row>
        <row r="1472">
          <cell r="A1472" t="str">
            <v>[审核明细表]19 绿色资源</v>
          </cell>
        </row>
        <row r="1472">
          <cell r="E1472" t="str">
            <v>付款</v>
          </cell>
          <cell r="F1472">
            <v>8632400</v>
          </cell>
        </row>
        <row r="1473">
          <cell r="A1473" t="str">
            <v>[审核明细表]19 绿色资源</v>
          </cell>
        </row>
        <row r="1473">
          <cell r="E1473" t="str">
            <v>付款</v>
          </cell>
          <cell r="F1473">
            <v>16450592</v>
          </cell>
        </row>
        <row r="1474">
          <cell r="A1474" t="str">
            <v>[审核明细表]19 绿色资源</v>
          </cell>
        </row>
        <row r="1474">
          <cell r="E1474" t="str">
            <v>付款</v>
          </cell>
          <cell r="F1474">
            <v>13497398</v>
          </cell>
        </row>
        <row r="1475">
          <cell r="A1475" t="str">
            <v>[审核明细表]19 绿色资源</v>
          </cell>
        </row>
        <row r="1475">
          <cell r="E1475" t="str">
            <v>付款</v>
          </cell>
          <cell r="F1475">
            <v>3095534.68</v>
          </cell>
        </row>
        <row r="1476">
          <cell r="A1476" t="str">
            <v>[审核明细表]19 绿色资源</v>
          </cell>
        </row>
        <row r="1476">
          <cell r="E1476" t="str">
            <v>付款</v>
          </cell>
          <cell r="F1476">
            <v>4650802.02</v>
          </cell>
        </row>
        <row r="1477">
          <cell r="A1477" t="str">
            <v>[审核明细表]20-01 鞍钢-大型总厂</v>
          </cell>
        </row>
        <row r="1477">
          <cell r="E1477" t="str">
            <v>合同</v>
          </cell>
          <cell r="F1477">
            <v>2505000</v>
          </cell>
        </row>
        <row r="1478">
          <cell r="A1478" t="str">
            <v>[审核明细表]20-01 鞍钢-大型总厂</v>
          </cell>
        </row>
        <row r="1478">
          <cell r="E1478" t="str">
            <v>发票</v>
          </cell>
          <cell r="F1478">
            <v>2830650</v>
          </cell>
        </row>
        <row r="1479">
          <cell r="A1479" t="str">
            <v>[审核明细表]20-01 鞍钢-大型总厂</v>
          </cell>
        </row>
        <row r="1479">
          <cell r="E1479" t="str">
            <v>合同</v>
          </cell>
          <cell r="F1479">
            <v>2876415</v>
          </cell>
        </row>
        <row r="1480">
          <cell r="A1480" t="str">
            <v>[审核明细表]20-01 鞍钢-大型总厂</v>
          </cell>
        </row>
        <row r="1480">
          <cell r="E1480" t="str">
            <v>发票</v>
          </cell>
          <cell r="F1480">
            <v>2876415</v>
          </cell>
        </row>
        <row r="1481">
          <cell r="A1481" t="str">
            <v>[审核明细表]20-01 鞍钢-大型总厂</v>
          </cell>
        </row>
        <row r="1481">
          <cell r="E1481" t="str">
            <v>合同</v>
          </cell>
          <cell r="F1481">
            <v>1183449</v>
          </cell>
        </row>
        <row r="1482">
          <cell r="A1482" t="str">
            <v>[审核明细表]20-01 鞍钢-大型总厂</v>
          </cell>
        </row>
        <row r="1482">
          <cell r="E1482" t="str">
            <v>合同</v>
          </cell>
          <cell r="F1482">
            <v>2235286.9</v>
          </cell>
        </row>
        <row r="1483">
          <cell r="A1483" t="str">
            <v>[审核明细表]20-01 鞍钢-大型总厂</v>
          </cell>
        </row>
        <row r="1483">
          <cell r="E1483" t="str">
            <v>发票</v>
          </cell>
          <cell r="F1483">
            <v>2235286.9</v>
          </cell>
        </row>
        <row r="1484">
          <cell r="A1484" t="str">
            <v>[审核明细表]20-01 鞍钢-大型总厂</v>
          </cell>
        </row>
        <row r="1484">
          <cell r="E1484" t="str">
            <v>付款</v>
          </cell>
          <cell r="F1484">
            <v>408608</v>
          </cell>
        </row>
        <row r="1485">
          <cell r="A1485" t="str">
            <v>[审核明细表]20-01 鞍钢-大型总厂</v>
          </cell>
        </row>
        <row r="1485">
          <cell r="E1485" t="str">
            <v>合同</v>
          </cell>
          <cell r="F1485">
            <v>2316500</v>
          </cell>
        </row>
        <row r="1486">
          <cell r="A1486" t="str">
            <v>[审核明细表]20-01 鞍钢-大型总厂</v>
          </cell>
        </row>
        <row r="1486">
          <cell r="E1486" t="str">
            <v>发票</v>
          </cell>
          <cell r="F1486">
            <v>2316500</v>
          </cell>
        </row>
        <row r="1487">
          <cell r="A1487" t="str">
            <v>[审核明细表]20-01 鞍钢-大型总厂</v>
          </cell>
        </row>
        <row r="1487">
          <cell r="E1487" t="str">
            <v>合同</v>
          </cell>
          <cell r="F1487">
            <v>2203500</v>
          </cell>
        </row>
        <row r="1488">
          <cell r="A1488" t="str">
            <v>[审核明细表]20-01 鞍钢-大型总厂</v>
          </cell>
        </row>
        <row r="1488">
          <cell r="E1488" t="str">
            <v>发票</v>
          </cell>
          <cell r="F1488">
            <v>2203500</v>
          </cell>
        </row>
        <row r="1489">
          <cell r="A1489" t="str">
            <v>[审核明细表]20-01 鞍钢-大型总厂</v>
          </cell>
        </row>
        <row r="1489">
          <cell r="E1489" t="str">
            <v>合同</v>
          </cell>
          <cell r="F1489">
            <v>2203500</v>
          </cell>
        </row>
        <row r="1490">
          <cell r="A1490" t="str">
            <v>[审核明细表]20-01 鞍钢-大型总厂</v>
          </cell>
        </row>
        <row r="1490">
          <cell r="E1490" t="str">
            <v>发票</v>
          </cell>
          <cell r="F1490">
            <v>2203500</v>
          </cell>
        </row>
        <row r="1491">
          <cell r="A1491" t="str">
            <v>[审核明细表]20-01 鞍钢-大型总厂</v>
          </cell>
        </row>
        <row r="1491">
          <cell r="E1491" t="str">
            <v>合同</v>
          </cell>
          <cell r="F1491">
            <v>2531200</v>
          </cell>
        </row>
        <row r="1492">
          <cell r="A1492" t="str">
            <v>[审核明细表]20-01 鞍钢-大型总厂</v>
          </cell>
        </row>
        <row r="1492">
          <cell r="E1492" t="str">
            <v>发票</v>
          </cell>
          <cell r="F1492">
            <v>2531200</v>
          </cell>
        </row>
        <row r="1493">
          <cell r="A1493" t="str">
            <v>[审核明细表]20-01 鞍钢-大型总厂</v>
          </cell>
        </row>
        <row r="1493">
          <cell r="E1493" t="str">
            <v>合同</v>
          </cell>
          <cell r="F1493">
            <v>38872</v>
          </cell>
        </row>
        <row r="1494">
          <cell r="A1494" t="str">
            <v>[审核明细表]20-01 鞍钢-大型总厂</v>
          </cell>
        </row>
        <row r="1494">
          <cell r="E1494" t="str">
            <v>发票</v>
          </cell>
          <cell r="F1494">
            <v>38872</v>
          </cell>
        </row>
        <row r="1495">
          <cell r="A1495" t="str">
            <v>[审核明细表]20-01 鞍钢-大型总厂</v>
          </cell>
        </row>
        <row r="1495">
          <cell r="E1495" t="str">
            <v>合同</v>
          </cell>
          <cell r="F1495">
            <v>7458</v>
          </cell>
        </row>
        <row r="1496">
          <cell r="A1496" t="str">
            <v>[审核明细表]20-01 鞍钢-大型总厂</v>
          </cell>
        </row>
        <row r="1496">
          <cell r="E1496" t="str">
            <v>发票</v>
          </cell>
          <cell r="F1496">
            <v>7458</v>
          </cell>
        </row>
        <row r="1497">
          <cell r="A1497" t="str">
            <v>[审核明细表]20-01 鞍钢-大型总厂</v>
          </cell>
        </row>
        <row r="1497">
          <cell r="E1497" t="str">
            <v>合同</v>
          </cell>
          <cell r="F1497">
            <v>408608</v>
          </cell>
        </row>
        <row r="1498">
          <cell r="A1498" t="str">
            <v>[审核明细表]20-01 鞍钢-大型总厂</v>
          </cell>
        </row>
        <row r="1498">
          <cell r="E1498" t="str">
            <v>发票</v>
          </cell>
          <cell r="F1498">
            <v>408608</v>
          </cell>
        </row>
        <row r="1499">
          <cell r="A1499" t="str">
            <v>[审核明细表]20-01 鞍钢-大型总厂</v>
          </cell>
        </row>
        <row r="1499">
          <cell r="E1499" t="str">
            <v>合同</v>
          </cell>
          <cell r="F1499">
            <v>40350.04</v>
          </cell>
        </row>
        <row r="1500">
          <cell r="A1500" t="str">
            <v>[审核明细表]20-01 鞍钢-大型总厂</v>
          </cell>
        </row>
        <row r="1500">
          <cell r="E1500" t="str">
            <v>发票</v>
          </cell>
          <cell r="F1500">
            <v>40350.04</v>
          </cell>
        </row>
        <row r="1501">
          <cell r="A1501" t="str">
            <v>[审核明细表]20-01 鞍钢-大型总厂</v>
          </cell>
        </row>
        <row r="1501">
          <cell r="E1501" t="str">
            <v>合同</v>
          </cell>
          <cell r="F1501">
            <v>28024</v>
          </cell>
        </row>
        <row r="1502">
          <cell r="A1502" t="str">
            <v>[审核明细表]20-01 鞍钢-大型总厂</v>
          </cell>
        </row>
        <row r="1502">
          <cell r="E1502" t="str">
            <v>发票</v>
          </cell>
          <cell r="F1502">
            <v>28024</v>
          </cell>
        </row>
        <row r="1503">
          <cell r="A1503" t="str">
            <v>[审核明细表]20-02 硅钢事业部</v>
          </cell>
        </row>
        <row r="1503">
          <cell r="E1503" t="str">
            <v>合同</v>
          </cell>
          <cell r="F1503">
            <v>1251402.68</v>
          </cell>
        </row>
        <row r="1504">
          <cell r="A1504" t="str">
            <v>[审核明细表]20-02 硅钢事业部</v>
          </cell>
        </row>
        <row r="1504">
          <cell r="E1504" t="str">
            <v>发票</v>
          </cell>
          <cell r="F1504">
            <v>1251402.68</v>
          </cell>
        </row>
        <row r="1505">
          <cell r="A1505" t="str">
            <v>[审核明细表]20-02 硅钢事业部</v>
          </cell>
        </row>
        <row r="1505">
          <cell r="E1505" t="str">
            <v>合同</v>
          </cell>
          <cell r="F1505">
            <v>4746000</v>
          </cell>
        </row>
        <row r="1506">
          <cell r="A1506" t="str">
            <v>[审核明细表]20-02 硅钢事业部</v>
          </cell>
        </row>
        <row r="1506">
          <cell r="E1506" t="str">
            <v>发票</v>
          </cell>
          <cell r="F1506">
            <v>4746000</v>
          </cell>
        </row>
        <row r="1507">
          <cell r="A1507" t="str">
            <v>[审核明细表]20-02 硅钢事业部</v>
          </cell>
        </row>
        <row r="1507">
          <cell r="E1507" t="str">
            <v>合同</v>
          </cell>
          <cell r="F1507">
            <v>2497300</v>
          </cell>
        </row>
        <row r="1508">
          <cell r="A1508" t="str">
            <v>[审核明细表]20-02 硅钢事业部</v>
          </cell>
        </row>
        <row r="1508">
          <cell r="E1508" t="str">
            <v>合同</v>
          </cell>
          <cell r="F1508">
            <v>2895738</v>
          </cell>
        </row>
        <row r="1509">
          <cell r="A1509" t="str">
            <v>[审核明细表]20-02 硅钢事业部</v>
          </cell>
        </row>
        <row r="1509">
          <cell r="E1509" t="str">
            <v>发票</v>
          </cell>
          <cell r="F1509">
            <v>2895738</v>
          </cell>
        </row>
        <row r="1510">
          <cell r="A1510" t="str">
            <v>[审核明细表]20-02 硅钢事业部</v>
          </cell>
        </row>
        <row r="1510">
          <cell r="E1510" t="str">
            <v>发票</v>
          </cell>
          <cell r="F1510">
            <v>2432903.56</v>
          </cell>
        </row>
        <row r="1511">
          <cell r="A1511" t="str">
            <v>[审核明细表]20-02 硅钢事业部</v>
          </cell>
        </row>
        <row r="1511">
          <cell r="E1511" t="str">
            <v>合同</v>
          </cell>
          <cell r="F1511">
            <v>2432903.56</v>
          </cell>
        </row>
        <row r="1512">
          <cell r="A1512" t="str">
            <v>[审核明细表]20-02 硅钢事业部</v>
          </cell>
        </row>
        <row r="1512">
          <cell r="E1512" t="str">
            <v>发票</v>
          </cell>
          <cell r="F1512">
            <v>2034000</v>
          </cell>
        </row>
        <row r="1513">
          <cell r="A1513" t="str">
            <v>[审核明细表]20-02 硅钢事业部</v>
          </cell>
        </row>
        <row r="1513">
          <cell r="E1513" t="str">
            <v>合同</v>
          </cell>
          <cell r="F1513">
            <v>16424550</v>
          </cell>
        </row>
        <row r="1514">
          <cell r="A1514" t="str">
            <v>[审核明细表]20-02 硅钢事业部</v>
          </cell>
        </row>
        <row r="1514">
          <cell r="E1514" t="str">
            <v>合同</v>
          </cell>
          <cell r="F1514">
            <v>10854780</v>
          </cell>
        </row>
        <row r="1515">
          <cell r="A1515" t="str">
            <v>[审核明细表]20-02 硅钢事业部</v>
          </cell>
        </row>
        <row r="1515">
          <cell r="E1515" t="str">
            <v>发票</v>
          </cell>
          <cell r="F1515">
            <v>16424550</v>
          </cell>
        </row>
        <row r="1516">
          <cell r="A1516" t="str">
            <v>[审核明细表]20-02 硅钢事业部</v>
          </cell>
        </row>
        <row r="1516">
          <cell r="E1516" t="str">
            <v>发票</v>
          </cell>
          <cell r="F1516">
            <v>10854780</v>
          </cell>
        </row>
        <row r="1517">
          <cell r="A1517" t="str">
            <v>[审核明细表]20-02 硅钢事业部</v>
          </cell>
        </row>
        <row r="1517">
          <cell r="E1517" t="str">
            <v>付款</v>
          </cell>
          <cell r="F1517">
            <v>2170956</v>
          </cell>
        </row>
        <row r="1518">
          <cell r="A1518" t="str">
            <v>[审核明细表]20-02 硅钢事业部</v>
          </cell>
        </row>
        <row r="1518">
          <cell r="E1518" t="str">
            <v>付款</v>
          </cell>
          <cell r="F1518">
            <v>2780000</v>
          </cell>
        </row>
        <row r="1519">
          <cell r="A1519" t="str">
            <v>[审核明细表]20-03 冷轧厂</v>
          </cell>
        </row>
        <row r="1519">
          <cell r="E1519" t="str">
            <v>发票</v>
          </cell>
        </row>
        <row r="1520">
          <cell r="A1520" t="str">
            <v>[审核明细表]20-03 冷轧厂</v>
          </cell>
        </row>
        <row r="1520">
          <cell r="E1520" t="str">
            <v>付款</v>
          </cell>
        </row>
        <row r="1521">
          <cell r="A1521" t="str">
            <v>[审核明细表]20-03 冷轧厂</v>
          </cell>
        </row>
        <row r="1521">
          <cell r="E1521" t="str">
            <v>付款</v>
          </cell>
        </row>
        <row r="1522">
          <cell r="A1522" t="str">
            <v>[审核明细表]20-03 冷轧厂</v>
          </cell>
        </row>
        <row r="1522">
          <cell r="E1522" t="str">
            <v>付款</v>
          </cell>
        </row>
        <row r="1523">
          <cell r="A1523" t="str">
            <v>[审核明细表]20-03 冷轧厂</v>
          </cell>
        </row>
        <row r="1523">
          <cell r="E1523" t="str">
            <v>发票</v>
          </cell>
        </row>
        <row r="1524">
          <cell r="A1524" t="str">
            <v>[审核明细表]20-03 冷轧厂</v>
          </cell>
        </row>
        <row r="1524">
          <cell r="E1524" t="str">
            <v>合同</v>
          </cell>
          <cell r="F1524">
            <v>1418992.98</v>
          </cell>
        </row>
        <row r="1525">
          <cell r="A1525" t="str">
            <v>[审核明细表]20-03 冷轧厂</v>
          </cell>
        </row>
        <row r="1525">
          <cell r="E1525" t="str">
            <v>发票</v>
          </cell>
          <cell r="F1525">
            <v>1418992.98</v>
          </cell>
        </row>
        <row r="1526">
          <cell r="A1526" t="str">
            <v>[审核明细表]20-03 冷轧厂</v>
          </cell>
        </row>
        <row r="1526">
          <cell r="E1526" t="str">
            <v>合同</v>
          </cell>
          <cell r="F1526">
            <v>822640</v>
          </cell>
        </row>
        <row r="1527">
          <cell r="A1527" t="str">
            <v>[审核明细表]20-03 冷轧厂</v>
          </cell>
        </row>
        <row r="1527">
          <cell r="E1527" t="str">
            <v>发票</v>
          </cell>
          <cell r="F1527">
            <v>822640</v>
          </cell>
        </row>
        <row r="1528">
          <cell r="A1528" t="str">
            <v>[审核明细表]20-03 冷轧厂</v>
          </cell>
        </row>
        <row r="1528">
          <cell r="E1528" t="str">
            <v>合同</v>
          </cell>
          <cell r="F1528">
            <v>2320000.06</v>
          </cell>
        </row>
        <row r="1529">
          <cell r="A1529" t="str">
            <v>[审核明细表]20-03 冷轧厂</v>
          </cell>
        </row>
        <row r="1529">
          <cell r="E1529" t="str">
            <v>发票</v>
          </cell>
          <cell r="F1529">
            <v>2320000.06</v>
          </cell>
        </row>
        <row r="1530">
          <cell r="A1530" t="str">
            <v>[审核明细表]20-03 冷轧厂</v>
          </cell>
        </row>
        <row r="1530">
          <cell r="E1530" t="str">
            <v>合同</v>
          </cell>
          <cell r="F1530">
            <v>189840</v>
          </cell>
        </row>
        <row r="1531">
          <cell r="A1531" t="str">
            <v>[审核明细表]20-03 冷轧厂</v>
          </cell>
        </row>
        <row r="1531">
          <cell r="E1531" t="str">
            <v>发票</v>
          </cell>
          <cell r="F1531">
            <v>189840</v>
          </cell>
        </row>
        <row r="1532">
          <cell r="A1532" t="str">
            <v>[审核明细表]20-03 冷轧厂</v>
          </cell>
        </row>
        <row r="1532">
          <cell r="E1532" t="str">
            <v>合同</v>
          </cell>
          <cell r="F1532">
            <v>1059601</v>
          </cell>
        </row>
        <row r="1533">
          <cell r="A1533" t="str">
            <v>[审核明细表]20-03 冷轧厂</v>
          </cell>
        </row>
        <row r="1533">
          <cell r="E1533" t="str">
            <v>发票</v>
          </cell>
          <cell r="F1533">
            <v>1059601</v>
          </cell>
        </row>
        <row r="1534">
          <cell r="A1534" t="str">
            <v>[审核明细表]20-03 冷轧厂</v>
          </cell>
        </row>
        <row r="1534">
          <cell r="E1534" t="str">
            <v>合同</v>
          </cell>
          <cell r="F1534">
            <v>7116740</v>
          </cell>
        </row>
        <row r="1535">
          <cell r="A1535" t="str">
            <v>[审核明细表]20-03 冷轧厂</v>
          </cell>
        </row>
        <row r="1535">
          <cell r="E1535" t="str">
            <v>发票</v>
          </cell>
          <cell r="F1535">
            <v>7116740</v>
          </cell>
        </row>
        <row r="1536">
          <cell r="A1536" t="str">
            <v>[审核明细表]20-03 冷轧厂</v>
          </cell>
        </row>
        <row r="1536">
          <cell r="E1536" t="str">
            <v>付款</v>
          </cell>
          <cell r="F1536">
            <v>2135022</v>
          </cell>
        </row>
        <row r="1537">
          <cell r="A1537" t="str">
            <v>[审核明细表]20-03 冷轧厂</v>
          </cell>
        </row>
        <row r="1537">
          <cell r="E1537" t="str">
            <v>付款</v>
          </cell>
          <cell r="F1537">
            <v>2135022</v>
          </cell>
        </row>
        <row r="1538">
          <cell r="A1538" t="str">
            <v>[审核明细表]20-03 冷轧厂</v>
          </cell>
        </row>
        <row r="1538">
          <cell r="E1538" t="str">
            <v>合同</v>
          </cell>
          <cell r="F1538">
            <v>500759.5</v>
          </cell>
        </row>
        <row r="1539">
          <cell r="A1539" t="str">
            <v>[审核明细表]20-03 冷轧厂</v>
          </cell>
        </row>
        <row r="1539">
          <cell r="E1539" t="str">
            <v>发票</v>
          </cell>
          <cell r="F1539">
            <v>500759.5</v>
          </cell>
        </row>
        <row r="1540">
          <cell r="A1540" t="str">
            <v>[审核明细表]20-03 冷轧厂</v>
          </cell>
        </row>
        <row r="1540">
          <cell r="E1540" t="str">
            <v>合同</v>
          </cell>
          <cell r="F1540">
            <v>450110</v>
          </cell>
        </row>
        <row r="1541">
          <cell r="A1541" t="str">
            <v>[审核明细表]20-03 冷轧厂</v>
          </cell>
        </row>
        <row r="1541">
          <cell r="E1541" t="str">
            <v>发票</v>
          </cell>
          <cell r="F1541">
            <v>508624.3</v>
          </cell>
        </row>
        <row r="1542">
          <cell r="A1542" t="str">
            <v>[审核明细表]20-03 冷轧厂</v>
          </cell>
        </row>
        <row r="1542">
          <cell r="E1542" t="str">
            <v>合同</v>
          </cell>
          <cell r="F1542">
            <v>202948</v>
          </cell>
        </row>
        <row r="1543">
          <cell r="A1543" t="str">
            <v>[审核明细表]20-03 冷轧厂</v>
          </cell>
        </row>
        <row r="1543">
          <cell r="E1543" t="str">
            <v>发票</v>
          </cell>
          <cell r="F1543">
            <v>202948</v>
          </cell>
        </row>
        <row r="1544">
          <cell r="A1544" t="str">
            <v>[审核明细表]20-03 冷轧厂</v>
          </cell>
        </row>
        <row r="1544">
          <cell r="E1544" t="str">
            <v>发票</v>
          </cell>
          <cell r="F1544">
            <v>4746000</v>
          </cell>
        </row>
        <row r="1545">
          <cell r="A1545" t="str">
            <v>[审核明细表]20-03 冷轧厂</v>
          </cell>
        </row>
        <row r="1545">
          <cell r="E1545" t="str">
            <v>合同</v>
          </cell>
          <cell r="F1545">
            <v>4746000</v>
          </cell>
        </row>
        <row r="1546">
          <cell r="A1546" t="str">
            <v>[审核明细表]20-03 冷轧厂</v>
          </cell>
        </row>
        <row r="1546">
          <cell r="E1546" t="str">
            <v>合同</v>
          </cell>
          <cell r="F1546">
            <v>720940</v>
          </cell>
        </row>
        <row r="1547">
          <cell r="A1547" t="str">
            <v>[审核明细表]20-03 冷轧厂</v>
          </cell>
        </row>
        <row r="1547">
          <cell r="E1547" t="str">
            <v>发票</v>
          </cell>
          <cell r="F1547">
            <v>720940</v>
          </cell>
        </row>
        <row r="1548">
          <cell r="A1548" t="str">
            <v>[审核明细表]20-03 冷轧厂</v>
          </cell>
        </row>
        <row r="1548">
          <cell r="E1548" t="str">
            <v>合同</v>
          </cell>
          <cell r="F1548">
            <v>2237400</v>
          </cell>
        </row>
        <row r="1549">
          <cell r="A1549" t="str">
            <v>[审核明细表]20-03 冷轧厂</v>
          </cell>
        </row>
        <row r="1549">
          <cell r="E1549" t="str">
            <v>发票</v>
          </cell>
          <cell r="F1549">
            <v>2237400</v>
          </cell>
        </row>
        <row r="1550">
          <cell r="A1550" t="str">
            <v>[审核明细表]20-03 冷轧厂</v>
          </cell>
        </row>
        <row r="1550">
          <cell r="E1550" t="str">
            <v>合同</v>
          </cell>
          <cell r="F1550">
            <v>652066.5</v>
          </cell>
        </row>
        <row r="1551">
          <cell r="A1551" t="str">
            <v>[审核明细表]20-03 冷轧厂</v>
          </cell>
        </row>
        <row r="1551">
          <cell r="E1551" t="str">
            <v>发票</v>
          </cell>
          <cell r="F1551">
            <v>652066.5</v>
          </cell>
        </row>
        <row r="1552">
          <cell r="A1552" t="str">
            <v>[审核明细表]20-03 冷轧厂</v>
          </cell>
        </row>
        <row r="1552">
          <cell r="E1552" t="str">
            <v>合同</v>
          </cell>
          <cell r="F1552">
            <v>900384</v>
          </cell>
        </row>
        <row r="1553">
          <cell r="A1553" t="str">
            <v>[审核明细表]20-03 冷轧厂</v>
          </cell>
        </row>
        <row r="1553">
          <cell r="E1553" t="str">
            <v>发票</v>
          </cell>
          <cell r="F1553">
            <v>900384</v>
          </cell>
        </row>
        <row r="1554">
          <cell r="A1554" t="str">
            <v>[审核明细表]20-03 冷轧厂</v>
          </cell>
        </row>
        <row r="1554">
          <cell r="E1554" t="str">
            <v>付款</v>
          </cell>
          <cell r="F1554">
            <v>855364.8</v>
          </cell>
        </row>
        <row r="1555">
          <cell r="A1555" t="str">
            <v>[审核明细表]20-03 冷轧厂</v>
          </cell>
        </row>
        <row r="1555">
          <cell r="E1555" t="str">
            <v>合同</v>
          </cell>
          <cell r="F1555">
            <v>3367400</v>
          </cell>
        </row>
        <row r="1556">
          <cell r="A1556" t="str">
            <v>[审核明细表]20-04 炼钢总厂</v>
          </cell>
        </row>
        <row r="1556">
          <cell r="E1556" t="str">
            <v>合同</v>
          </cell>
          <cell r="F1556">
            <v>167115700</v>
          </cell>
        </row>
        <row r="1557">
          <cell r="A1557" t="str">
            <v>[审核明细表]20-04 炼钢总厂</v>
          </cell>
        </row>
        <row r="1557">
          <cell r="E1557" t="str">
            <v>发票</v>
          </cell>
          <cell r="F1557">
            <v>83557850</v>
          </cell>
        </row>
        <row r="1558">
          <cell r="A1558" t="str">
            <v>[审核明细表]20-04 炼钢总厂</v>
          </cell>
        </row>
        <row r="1558">
          <cell r="E1558" t="str">
            <v>发票</v>
          </cell>
          <cell r="F1558">
            <v>33423140</v>
          </cell>
        </row>
        <row r="1559">
          <cell r="A1559" t="str">
            <v>[审核明细表]20-04 炼钢总厂</v>
          </cell>
        </row>
        <row r="1559">
          <cell r="E1559" t="str">
            <v>发票</v>
          </cell>
          <cell r="F1559">
            <v>50134710</v>
          </cell>
        </row>
        <row r="1560">
          <cell r="A1560" t="str">
            <v>[审核明细表]20-04 炼钢总厂</v>
          </cell>
        </row>
        <row r="1560">
          <cell r="E1560" t="str">
            <v>付款</v>
          </cell>
          <cell r="F1560">
            <v>26738512</v>
          </cell>
        </row>
        <row r="1561">
          <cell r="A1561" t="str">
            <v>[审核明细表]20-04 炼钢总厂</v>
          </cell>
        </row>
        <row r="1561">
          <cell r="E1561" t="str">
            <v>付款</v>
          </cell>
          <cell r="F1561">
            <v>23423140</v>
          </cell>
        </row>
        <row r="1562">
          <cell r="A1562" t="str">
            <v>[审核明细表]20-04 炼钢总厂</v>
          </cell>
        </row>
        <row r="1562">
          <cell r="E1562" t="str">
            <v>付款</v>
          </cell>
          <cell r="F1562">
            <v>10000000</v>
          </cell>
        </row>
        <row r="1563">
          <cell r="A1563" t="str">
            <v>[审核明细表]20-04 炼钢总厂</v>
          </cell>
        </row>
        <row r="1563">
          <cell r="E1563" t="str">
            <v>合同</v>
          </cell>
          <cell r="F1563">
            <v>797780</v>
          </cell>
        </row>
        <row r="1564">
          <cell r="A1564" t="str">
            <v>[审核明细表]20-04 炼钢总厂</v>
          </cell>
        </row>
        <row r="1564">
          <cell r="E1564" t="str">
            <v>合同</v>
          </cell>
          <cell r="F1564">
            <v>502850</v>
          </cell>
        </row>
        <row r="1565">
          <cell r="A1565" t="str">
            <v>[审核明细表]20-04 炼钢总厂</v>
          </cell>
        </row>
        <row r="1565">
          <cell r="E1565" t="str">
            <v>合同</v>
          </cell>
          <cell r="F1565">
            <v>542400</v>
          </cell>
        </row>
        <row r="1566">
          <cell r="A1566" t="str">
            <v>[审核明细表]20-04 炼钢总厂</v>
          </cell>
        </row>
        <row r="1566">
          <cell r="E1566" t="str">
            <v>合同</v>
          </cell>
          <cell r="F1566">
            <v>502850</v>
          </cell>
        </row>
        <row r="1567">
          <cell r="A1567" t="str">
            <v>[审核明细表]20-04 炼钢总厂</v>
          </cell>
        </row>
        <row r="1567">
          <cell r="E1567" t="str">
            <v>合同</v>
          </cell>
          <cell r="F1567">
            <v>288150</v>
          </cell>
        </row>
        <row r="1568">
          <cell r="A1568" t="str">
            <v>[审核明细表]20-04 炼钢总厂</v>
          </cell>
        </row>
        <row r="1568">
          <cell r="E1568" t="str">
            <v>合同</v>
          </cell>
          <cell r="F1568">
            <v>66105</v>
          </cell>
        </row>
        <row r="1569">
          <cell r="A1569" t="str">
            <v>[审核明细表]20-04 炼钢总厂</v>
          </cell>
        </row>
        <row r="1569">
          <cell r="E1569" t="str">
            <v>合同</v>
          </cell>
          <cell r="F1569">
            <v>221480</v>
          </cell>
        </row>
        <row r="1570">
          <cell r="A1570" t="str">
            <v>[审核明细表]20-04 炼钢总厂</v>
          </cell>
        </row>
        <row r="1570">
          <cell r="E1570" t="str">
            <v>合同</v>
          </cell>
          <cell r="F1570">
            <v>500590</v>
          </cell>
        </row>
        <row r="1571">
          <cell r="A1571" t="str">
            <v>[审核明细表]20-04 炼钢总厂</v>
          </cell>
        </row>
        <row r="1571">
          <cell r="E1571" t="str">
            <v>合同</v>
          </cell>
          <cell r="F1571">
            <v>2034000</v>
          </cell>
        </row>
        <row r="1572">
          <cell r="A1572" t="str">
            <v>[审核明细表]20-04 炼钢总厂</v>
          </cell>
        </row>
        <row r="1572">
          <cell r="E1572" t="str">
            <v>合同</v>
          </cell>
          <cell r="F1572">
            <v>1152600</v>
          </cell>
        </row>
        <row r="1573">
          <cell r="A1573" t="str">
            <v>[审核明细表]20-04 炼钢总厂</v>
          </cell>
        </row>
        <row r="1573">
          <cell r="E1573" t="str">
            <v>合同</v>
          </cell>
          <cell r="F1573">
            <v>192653.7</v>
          </cell>
        </row>
        <row r="1574">
          <cell r="A1574" t="str">
            <v>[审核明细表]20-04 炼钢总厂</v>
          </cell>
        </row>
        <row r="1574">
          <cell r="E1574" t="str">
            <v>合同</v>
          </cell>
          <cell r="F1574">
            <v>548508.78</v>
          </cell>
        </row>
        <row r="1575">
          <cell r="A1575" t="str">
            <v>[审核明细表]20-04 炼钢总厂</v>
          </cell>
        </row>
        <row r="1575">
          <cell r="E1575" t="str">
            <v>合同</v>
          </cell>
          <cell r="F1575">
            <v>470362.5</v>
          </cell>
        </row>
        <row r="1576">
          <cell r="A1576" t="str">
            <v>[审核明细表]20-04 炼钢总厂</v>
          </cell>
        </row>
        <row r="1576">
          <cell r="E1576" t="str">
            <v>合同</v>
          </cell>
          <cell r="F1576">
            <v>1608837.5</v>
          </cell>
        </row>
        <row r="1577">
          <cell r="A1577" t="str">
            <v>[审核明细表]20-04 炼钢总厂</v>
          </cell>
        </row>
        <row r="1577">
          <cell r="E1577" t="str">
            <v>发票</v>
          </cell>
          <cell r="F1577">
            <v>1608837.5</v>
          </cell>
        </row>
        <row r="1578">
          <cell r="A1578" t="str">
            <v>[审核明细表]20-04 炼钢总厂</v>
          </cell>
        </row>
        <row r="1578">
          <cell r="E1578" t="str">
            <v>发票</v>
          </cell>
          <cell r="F1578">
            <v>470362.5</v>
          </cell>
        </row>
        <row r="1579">
          <cell r="A1579" t="str">
            <v>[审核明细表]20-04 炼钢总厂</v>
          </cell>
        </row>
        <row r="1579">
          <cell r="E1579" t="str">
            <v>发票</v>
          </cell>
          <cell r="F1579">
            <v>548508.78</v>
          </cell>
        </row>
        <row r="1580">
          <cell r="A1580" t="str">
            <v>[审核明细表]20-04 炼钢总厂</v>
          </cell>
        </row>
        <row r="1580">
          <cell r="E1580" t="str">
            <v>发票</v>
          </cell>
          <cell r="F1580">
            <v>192653.7</v>
          </cell>
        </row>
        <row r="1581">
          <cell r="A1581" t="str">
            <v>[审核明细表]20-04 炼钢总厂</v>
          </cell>
        </row>
        <row r="1581">
          <cell r="E1581" t="str">
            <v>发票</v>
          </cell>
          <cell r="F1581">
            <v>1152600</v>
          </cell>
        </row>
        <row r="1582">
          <cell r="A1582" t="str">
            <v>[审核明细表]20-04 炼钢总厂</v>
          </cell>
        </row>
        <row r="1582">
          <cell r="E1582" t="str">
            <v>发票</v>
          </cell>
          <cell r="F1582">
            <v>797780</v>
          </cell>
        </row>
        <row r="1583">
          <cell r="A1583" t="str">
            <v>[审核明细表]20-04 炼钢总厂</v>
          </cell>
        </row>
        <row r="1583">
          <cell r="E1583" t="str">
            <v>发票</v>
          </cell>
          <cell r="F1583">
            <v>2034000</v>
          </cell>
        </row>
        <row r="1584">
          <cell r="A1584" t="str">
            <v>[审核明细表]20-04 炼钢总厂</v>
          </cell>
        </row>
        <row r="1584">
          <cell r="E1584" t="str">
            <v>发票</v>
          </cell>
          <cell r="F1584">
            <v>500590</v>
          </cell>
        </row>
        <row r="1585">
          <cell r="A1585" t="str">
            <v>[审核明细表]20-04 炼钢总厂</v>
          </cell>
        </row>
        <row r="1585">
          <cell r="E1585" t="str">
            <v>发票</v>
          </cell>
          <cell r="F1585">
            <v>221480</v>
          </cell>
        </row>
        <row r="1586">
          <cell r="A1586" t="str">
            <v>[审核明细表]20-04 炼钢总厂</v>
          </cell>
        </row>
        <row r="1586">
          <cell r="E1586" t="str">
            <v>发票</v>
          </cell>
          <cell r="F1586">
            <v>66105</v>
          </cell>
        </row>
        <row r="1587">
          <cell r="A1587" t="str">
            <v>[审核明细表]20-04 炼钢总厂</v>
          </cell>
        </row>
        <row r="1587">
          <cell r="E1587" t="str">
            <v>发票</v>
          </cell>
          <cell r="F1587">
            <v>288150</v>
          </cell>
        </row>
        <row r="1588">
          <cell r="A1588" t="str">
            <v>[审核明细表]20-04 炼钢总厂</v>
          </cell>
        </row>
        <row r="1588">
          <cell r="E1588" t="str">
            <v>发票</v>
          </cell>
          <cell r="F1588">
            <v>502850</v>
          </cell>
        </row>
        <row r="1589">
          <cell r="A1589" t="str">
            <v>[审核明细表]20-04 炼钢总厂</v>
          </cell>
        </row>
        <row r="1589">
          <cell r="E1589" t="str">
            <v>发票</v>
          </cell>
          <cell r="F1589">
            <v>542400</v>
          </cell>
        </row>
        <row r="1590">
          <cell r="A1590" t="str">
            <v>[审核明细表]20-04 炼钢总厂</v>
          </cell>
        </row>
        <row r="1590">
          <cell r="E1590" t="str">
            <v>发票</v>
          </cell>
          <cell r="F1590">
            <v>502850</v>
          </cell>
        </row>
        <row r="1591">
          <cell r="A1591" t="str">
            <v>[审核明细表]20-04 炼钢总厂</v>
          </cell>
        </row>
        <row r="1591">
          <cell r="E1591" t="str">
            <v>付款</v>
          </cell>
          <cell r="F1591">
            <v>470362.5</v>
          </cell>
        </row>
        <row r="1592">
          <cell r="A1592" t="str">
            <v>[审核明细表]20-04 炼钢总厂</v>
          </cell>
        </row>
        <row r="1592">
          <cell r="E1592" t="str">
            <v>付款</v>
          </cell>
          <cell r="F1592">
            <v>148508.78</v>
          </cell>
        </row>
        <row r="1593">
          <cell r="A1593" t="str">
            <v>[审核明细表]20-04 炼钢总厂</v>
          </cell>
        </row>
        <row r="1593">
          <cell r="E1593" t="str">
            <v>付款</v>
          </cell>
          <cell r="F1593">
            <v>200000</v>
          </cell>
        </row>
        <row r="1594">
          <cell r="A1594" t="str">
            <v>[审核明细表]20-04 炼钢总厂</v>
          </cell>
        </row>
        <row r="1594">
          <cell r="E1594" t="str">
            <v>付款</v>
          </cell>
          <cell r="F1594">
            <v>200000</v>
          </cell>
        </row>
        <row r="1595">
          <cell r="A1595" t="str">
            <v>[审核明细表]20-04 炼钢总厂</v>
          </cell>
        </row>
        <row r="1595">
          <cell r="E1595" t="str">
            <v>付款</v>
          </cell>
          <cell r="F1595">
            <v>300000</v>
          </cell>
        </row>
        <row r="1596">
          <cell r="A1596" t="str">
            <v>[审核明细表]20-04 炼钢总厂</v>
          </cell>
        </row>
        <row r="1596">
          <cell r="E1596" t="str">
            <v>付款</v>
          </cell>
          <cell r="F1596">
            <v>394970</v>
          </cell>
        </row>
        <row r="1597">
          <cell r="A1597" t="str">
            <v>[审核明细表]20-04 炼钢总厂</v>
          </cell>
        </row>
        <row r="1597">
          <cell r="E1597" t="str">
            <v>付款</v>
          </cell>
          <cell r="F1597">
            <v>357891</v>
          </cell>
        </row>
        <row r="1598">
          <cell r="A1598" t="str">
            <v>[审核明细表]20-04 炼钢总厂</v>
          </cell>
        </row>
        <row r="1598">
          <cell r="E1598" t="str">
            <v>付款</v>
          </cell>
          <cell r="F1598">
            <v>300000</v>
          </cell>
        </row>
        <row r="1599">
          <cell r="A1599" t="str">
            <v>[审核明细表]20-04 炼钢总厂</v>
          </cell>
        </row>
        <row r="1599">
          <cell r="E1599" t="str">
            <v>付款</v>
          </cell>
          <cell r="F1599">
            <v>232300</v>
          </cell>
        </row>
        <row r="1600">
          <cell r="A1600" t="str">
            <v>[审核明细表]20-04 炼钢总厂</v>
          </cell>
        </row>
        <row r="1600">
          <cell r="E1600" t="str">
            <v>付款</v>
          </cell>
          <cell r="F1600">
            <v>221480</v>
          </cell>
        </row>
        <row r="1601">
          <cell r="A1601" t="str">
            <v>[审核明细表]20-04 炼钢总厂</v>
          </cell>
        </row>
        <row r="1601">
          <cell r="E1601" t="str">
            <v>合同</v>
          </cell>
          <cell r="F1601">
            <v>2090500</v>
          </cell>
        </row>
        <row r="1602">
          <cell r="A1602" t="str">
            <v>[审核明细表]20-04 炼钢总厂</v>
          </cell>
        </row>
        <row r="1602">
          <cell r="E1602" t="str">
            <v>付款</v>
          </cell>
          <cell r="F1602">
            <v>1776925</v>
          </cell>
        </row>
        <row r="1603">
          <cell r="A1603" t="str">
            <v>[审核明细表]20-04 炼钢总厂</v>
          </cell>
        </row>
        <row r="1603">
          <cell r="E1603" t="str">
            <v>发票</v>
          </cell>
          <cell r="F1603">
            <v>2090500</v>
          </cell>
        </row>
        <row r="1604">
          <cell r="A1604" t="str">
            <v>[审核明细表]20-04 炼钢总厂</v>
          </cell>
        </row>
        <row r="1604">
          <cell r="E1604" t="str">
            <v>合同</v>
          </cell>
          <cell r="F1604">
            <v>2090500</v>
          </cell>
        </row>
        <row r="1605">
          <cell r="A1605" t="str">
            <v>[审核明细表]20-04 炼钢总厂</v>
          </cell>
        </row>
        <row r="1605">
          <cell r="E1605" t="str">
            <v>发票</v>
          </cell>
          <cell r="F1605">
            <v>2090500</v>
          </cell>
        </row>
        <row r="1606">
          <cell r="A1606" t="str">
            <v>[审核明细表]20-04 炼钢总厂</v>
          </cell>
        </row>
        <row r="1606">
          <cell r="E1606" t="str">
            <v>付款</v>
          </cell>
          <cell r="F1606">
            <v>1776925</v>
          </cell>
        </row>
        <row r="1607">
          <cell r="A1607" t="str">
            <v>[审核明细表]20-04 炼钢总厂</v>
          </cell>
        </row>
        <row r="1607">
          <cell r="E1607" t="str">
            <v>合同</v>
          </cell>
          <cell r="F1607">
            <v>103508</v>
          </cell>
        </row>
        <row r="1608">
          <cell r="A1608" t="str">
            <v>[审核明细表]20-04 炼钢总厂</v>
          </cell>
        </row>
        <row r="1608">
          <cell r="E1608" t="str">
            <v>合同</v>
          </cell>
          <cell r="F1608">
            <v>475730</v>
          </cell>
        </row>
        <row r="1609">
          <cell r="A1609" t="str">
            <v>[审核明细表]20-04 炼钢总厂</v>
          </cell>
        </row>
        <row r="1609">
          <cell r="E1609" t="str">
            <v>合同</v>
          </cell>
          <cell r="F1609">
            <v>348000</v>
          </cell>
        </row>
        <row r="1610">
          <cell r="A1610" t="str">
            <v>[审核明细表]20-04 炼钢总厂</v>
          </cell>
        </row>
        <row r="1610">
          <cell r="E1610" t="str">
            <v>付款</v>
          </cell>
          <cell r="F1610">
            <v>348000</v>
          </cell>
        </row>
        <row r="1611">
          <cell r="A1611" t="str">
            <v>[审核明细表]20-04 炼钢总厂</v>
          </cell>
        </row>
        <row r="1611">
          <cell r="E1611" t="str">
            <v>付款</v>
          </cell>
          <cell r="F1611">
            <v>475730</v>
          </cell>
        </row>
        <row r="1612">
          <cell r="A1612" t="str">
            <v>[审核明细表]20-04 炼钢总厂</v>
          </cell>
        </row>
        <row r="1612">
          <cell r="E1612" t="str">
            <v>付款</v>
          </cell>
          <cell r="F1612">
            <v>103508</v>
          </cell>
        </row>
        <row r="1613">
          <cell r="A1613" t="str">
            <v>[审核明细表]20-04 炼钢总厂</v>
          </cell>
        </row>
        <row r="1613">
          <cell r="E1613" t="str">
            <v>合同</v>
          </cell>
          <cell r="F1613">
            <v>788759.21</v>
          </cell>
        </row>
        <row r="1614">
          <cell r="A1614" t="str">
            <v>[审核明细表]20-04 炼钢总厂</v>
          </cell>
        </row>
        <row r="1614">
          <cell r="E1614" t="str">
            <v>发票</v>
          </cell>
          <cell r="F1614">
            <v>631007.37</v>
          </cell>
        </row>
        <row r="1615">
          <cell r="A1615" t="str">
            <v>[审核明细表]20-04 炼钢总厂</v>
          </cell>
        </row>
        <row r="1615">
          <cell r="E1615" t="str">
            <v>发票</v>
          </cell>
          <cell r="F1615">
            <v>157751.84</v>
          </cell>
        </row>
        <row r="1616">
          <cell r="A1616" t="str">
            <v>[审核明细表]20-04 炼钢总厂</v>
          </cell>
        </row>
        <row r="1616">
          <cell r="E1616" t="str">
            <v>合同</v>
          </cell>
          <cell r="F1616">
            <v>2867849.6</v>
          </cell>
        </row>
        <row r="1617">
          <cell r="A1617" t="str">
            <v>[审核明细表]20-04 炼钢总厂</v>
          </cell>
        </row>
        <row r="1617">
          <cell r="E1617" t="str">
            <v>发票</v>
          </cell>
          <cell r="F1617">
            <v>573569.92</v>
          </cell>
        </row>
        <row r="1618">
          <cell r="A1618" t="str">
            <v>[审核明细表]20-04 炼钢总厂</v>
          </cell>
        </row>
        <row r="1618">
          <cell r="E1618" t="str">
            <v>发票</v>
          </cell>
          <cell r="F1618">
            <v>2294279.68</v>
          </cell>
        </row>
        <row r="1619">
          <cell r="A1619" t="str">
            <v>[审核明细表]20-04 炼钢总厂</v>
          </cell>
        </row>
        <row r="1619">
          <cell r="E1619" t="str">
            <v>合同</v>
          </cell>
          <cell r="F1619">
            <v>1647280.1</v>
          </cell>
        </row>
        <row r="1620">
          <cell r="A1620" t="str">
            <v>[审核明细表]20-04 炼钢总厂</v>
          </cell>
        </row>
        <row r="1620">
          <cell r="E1620" t="str">
            <v>发票</v>
          </cell>
          <cell r="F1620">
            <v>329456.02</v>
          </cell>
        </row>
        <row r="1621">
          <cell r="A1621" t="str">
            <v>[审核明细表]20-04 炼钢总厂</v>
          </cell>
        </row>
        <row r="1621">
          <cell r="E1621" t="str">
            <v>发票</v>
          </cell>
          <cell r="F1621">
            <v>1317824.08</v>
          </cell>
        </row>
        <row r="1622">
          <cell r="A1622" t="str">
            <v>[审核明细表]20-04 炼钢总厂</v>
          </cell>
        </row>
        <row r="1622">
          <cell r="E1622" t="str">
            <v>合同</v>
          </cell>
          <cell r="F1622">
            <v>1804350.1</v>
          </cell>
        </row>
        <row r="1623">
          <cell r="A1623" t="str">
            <v>[审核明细表]20-04 炼钢总厂</v>
          </cell>
        </row>
        <row r="1623">
          <cell r="E1623" t="str">
            <v>发票</v>
          </cell>
          <cell r="F1623">
            <v>360870.02</v>
          </cell>
        </row>
        <row r="1624">
          <cell r="A1624" t="str">
            <v>[审核明细表]20-04 炼钢总厂</v>
          </cell>
        </row>
        <row r="1624">
          <cell r="E1624" t="str">
            <v>发票</v>
          </cell>
          <cell r="F1624">
            <v>1443480.08</v>
          </cell>
        </row>
        <row r="1625">
          <cell r="A1625" t="str">
            <v>[审核明细表]20-04 炼钢总厂</v>
          </cell>
        </row>
        <row r="1625">
          <cell r="E1625" t="str">
            <v>合同</v>
          </cell>
          <cell r="F1625">
            <v>2056600</v>
          </cell>
        </row>
        <row r="1626">
          <cell r="A1626" t="str">
            <v>[审核明细表]20-04 炼钢总厂</v>
          </cell>
        </row>
        <row r="1626">
          <cell r="E1626" t="str">
            <v>发票</v>
          </cell>
          <cell r="F1626">
            <v>1645280</v>
          </cell>
        </row>
        <row r="1627">
          <cell r="A1627" t="str">
            <v>[审核明细表]20-04 炼钢总厂</v>
          </cell>
        </row>
        <row r="1627">
          <cell r="E1627" t="str">
            <v>发票</v>
          </cell>
          <cell r="F1627">
            <v>411320</v>
          </cell>
        </row>
        <row r="1628">
          <cell r="A1628" t="str">
            <v>[审核明细表]20-04 炼钢总厂</v>
          </cell>
        </row>
        <row r="1628">
          <cell r="E1628" t="str">
            <v>付款</v>
          </cell>
          <cell r="F1628">
            <v>1316224</v>
          </cell>
        </row>
        <row r="1629">
          <cell r="A1629" t="str">
            <v>[审核明细表]20-04 炼钢总厂</v>
          </cell>
        </row>
        <row r="1629">
          <cell r="E1629" t="str">
            <v>合同</v>
          </cell>
          <cell r="F1629">
            <v>129046</v>
          </cell>
        </row>
        <row r="1630">
          <cell r="A1630" t="str">
            <v>[审核明细表]20-04 炼钢总厂</v>
          </cell>
        </row>
        <row r="1630">
          <cell r="E1630" t="str">
            <v>合同</v>
          </cell>
          <cell r="F1630">
            <v>239673</v>
          </cell>
        </row>
        <row r="1631">
          <cell r="A1631" t="str">
            <v>[审核明细表]20-04 炼钢总厂</v>
          </cell>
        </row>
        <row r="1631">
          <cell r="E1631" t="str">
            <v>发票</v>
          </cell>
          <cell r="F1631">
            <v>239673</v>
          </cell>
        </row>
        <row r="1632">
          <cell r="A1632" t="str">
            <v>[审核明细表]20-04 炼钢总厂</v>
          </cell>
        </row>
        <row r="1632">
          <cell r="E1632" t="str">
            <v>发票</v>
          </cell>
          <cell r="F1632">
            <v>129046</v>
          </cell>
        </row>
        <row r="1633">
          <cell r="A1633" t="str">
            <v>[审核明细表]20-04 炼钢总厂</v>
          </cell>
        </row>
        <row r="1633">
          <cell r="E1633" t="str">
            <v>合同</v>
          </cell>
          <cell r="F1633">
            <v>2123532.34</v>
          </cell>
        </row>
        <row r="1634">
          <cell r="A1634" t="str">
            <v>[审核明细表]20-04 炼钢总厂</v>
          </cell>
        </row>
        <row r="1634">
          <cell r="E1634" t="str">
            <v>合同</v>
          </cell>
          <cell r="F1634">
            <v>157526.52</v>
          </cell>
        </row>
        <row r="1635">
          <cell r="A1635" t="str">
            <v>[审核明细表]20-04 炼钢总厂</v>
          </cell>
        </row>
        <row r="1635">
          <cell r="E1635" t="str">
            <v>发票</v>
          </cell>
          <cell r="F1635">
            <v>2123532.34</v>
          </cell>
        </row>
        <row r="1636">
          <cell r="A1636" t="str">
            <v>[审核明细表]20-04 炼钢总厂</v>
          </cell>
        </row>
        <row r="1636">
          <cell r="E1636" t="str">
            <v>发票</v>
          </cell>
          <cell r="F1636">
            <v>157526.52</v>
          </cell>
        </row>
        <row r="1637">
          <cell r="A1637" t="str">
            <v>[审核明细表]20-04 炼钢总厂</v>
          </cell>
        </row>
        <row r="1637">
          <cell r="E1637" t="str">
            <v>合同</v>
          </cell>
          <cell r="F1637">
            <v>11516.96</v>
          </cell>
        </row>
        <row r="1638">
          <cell r="A1638" t="str">
            <v>[审核明细表]20-04 炼钢总厂</v>
          </cell>
        </row>
        <row r="1638">
          <cell r="C1638" t="str">
            <v>拟核减</v>
          </cell>
        </row>
        <row r="1638">
          <cell r="E1638" t="str">
            <v>合同</v>
          </cell>
          <cell r="F1638">
            <v>67562.7</v>
          </cell>
        </row>
        <row r="1639">
          <cell r="A1639" t="str">
            <v>[审核明细表]20-04 炼钢总厂</v>
          </cell>
        </row>
        <row r="1639">
          <cell r="C1639" t="str">
            <v>拟核减</v>
          </cell>
        </row>
        <row r="1639">
          <cell r="E1639" t="str">
            <v>合同</v>
          </cell>
          <cell r="F1639">
            <v>180800</v>
          </cell>
        </row>
        <row r="1640">
          <cell r="A1640" t="str">
            <v>[审核明细表]20-04 炼钢总厂</v>
          </cell>
        </row>
        <row r="1640">
          <cell r="E1640" t="str">
            <v>合同</v>
          </cell>
          <cell r="F1640">
            <v>76485.18</v>
          </cell>
        </row>
        <row r="1641">
          <cell r="A1641" t="str">
            <v>[审核明细表]20-04 炼钢总厂</v>
          </cell>
        </row>
        <row r="1641">
          <cell r="E1641" t="str">
            <v>合同</v>
          </cell>
          <cell r="F1641">
            <v>36249.27</v>
          </cell>
        </row>
        <row r="1642">
          <cell r="A1642" t="str">
            <v>[审核明细表]20-04 炼钢总厂</v>
          </cell>
        </row>
        <row r="1642">
          <cell r="C1642" t="str">
            <v>拟核减</v>
          </cell>
        </row>
        <row r="1642">
          <cell r="E1642" t="str">
            <v>合同</v>
          </cell>
          <cell r="F1642">
            <v>1401200</v>
          </cell>
        </row>
        <row r="1643">
          <cell r="A1643" t="str">
            <v>[审核明细表]20-04 炼钢总厂</v>
          </cell>
        </row>
        <row r="1643">
          <cell r="C1643" t="str">
            <v>拟核减</v>
          </cell>
        </row>
        <row r="1643">
          <cell r="E1643" t="str">
            <v>合同</v>
          </cell>
          <cell r="F1643">
            <v>1491600</v>
          </cell>
        </row>
        <row r="1644">
          <cell r="A1644" t="str">
            <v>[审核明细表]20-04 炼钢总厂</v>
          </cell>
        </row>
        <row r="1644">
          <cell r="E1644" t="str">
            <v>合同</v>
          </cell>
          <cell r="F1644">
            <v>453060</v>
          </cell>
        </row>
        <row r="1645">
          <cell r="A1645" t="str">
            <v>[审核明细表]20-04 炼钢总厂</v>
          </cell>
        </row>
        <row r="1645">
          <cell r="C1645" t="str">
            <v>拟核减</v>
          </cell>
        </row>
        <row r="1645">
          <cell r="E1645" t="str">
            <v>合同</v>
          </cell>
          <cell r="F1645">
            <v>678762.42</v>
          </cell>
        </row>
        <row r="1646">
          <cell r="A1646" t="str">
            <v>[审核明细表]20-04 炼钢总厂</v>
          </cell>
        </row>
        <row r="1646">
          <cell r="C1646" t="str">
            <v>拟核减</v>
          </cell>
        </row>
        <row r="1646">
          <cell r="E1646" t="str">
            <v>合同</v>
          </cell>
          <cell r="F1646">
            <v>129950</v>
          </cell>
        </row>
        <row r="1647">
          <cell r="A1647" t="str">
            <v>[审核明细表]20-04 炼钢总厂</v>
          </cell>
        </row>
        <row r="1647">
          <cell r="E1647" t="str">
            <v>发票</v>
          </cell>
          <cell r="F1647">
            <v>11516.96</v>
          </cell>
        </row>
        <row r="1648">
          <cell r="A1648" t="str">
            <v>[审核明细表]20-04 炼钢总厂</v>
          </cell>
        </row>
        <row r="1648">
          <cell r="C1648" t="str">
            <v>核减</v>
          </cell>
        </row>
        <row r="1648">
          <cell r="E1648" t="str">
            <v>发票</v>
          </cell>
          <cell r="F1648">
            <v>67562.7</v>
          </cell>
        </row>
        <row r="1649">
          <cell r="A1649" t="str">
            <v>[审核明细表]20-04 炼钢总厂</v>
          </cell>
        </row>
        <row r="1649">
          <cell r="C1649" t="str">
            <v>核减</v>
          </cell>
        </row>
        <row r="1649">
          <cell r="E1649" t="str">
            <v>发票</v>
          </cell>
          <cell r="F1649">
            <v>180800</v>
          </cell>
        </row>
        <row r="1650">
          <cell r="A1650" t="str">
            <v>[审核明细表]20-04 炼钢总厂</v>
          </cell>
        </row>
        <row r="1650">
          <cell r="E1650" t="str">
            <v>发票</v>
          </cell>
          <cell r="F1650">
            <v>76485.18</v>
          </cell>
        </row>
        <row r="1651">
          <cell r="A1651" t="str">
            <v>[审核明细表]20-04 炼钢总厂</v>
          </cell>
        </row>
        <row r="1651">
          <cell r="E1651" t="str">
            <v>发票</v>
          </cell>
          <cell r="F1651">
            <v>36249.27</v>
          </cell>
        </row>
        <row r="1652">
          <cell r="A1652" t="str">
            <v>[审核明细表]20-04 炼钢总厂</v>
          </cell>
        </row>
        <row r="1652">
          <cell r="C1652" t="str">
            <v>核减</v>
          </cell>
        </row>
        <row r="1652">
          <cell r="E1652" t="str">
            <v>发票</v>
          </cell>
          <cell r="F1652">
            <v>1401200</v>
          </cell>
        </row>
        <row r="1653">
          <cell r="A1653" t="str">
            <v>[审核明细表]20-04 炼钢总厂</v>
          </cell>
        </row>
        <row r="1653">
          <cell r="C1653" t="str">
            <v>核减</v>
          </cell>
        </row>
        <row r="1653">
          <cell r="E1653" t="str">
            <v>发票</v>
          </cell>
          <cell r="F1653">
            <v>1491600</v>
          </cell>
        </row>
        <row r="1654">
          <cell r="A1654" t="str">
            <v>[审核明细表]20-04 炼钢总厂</v>
          </cell>
        </row>
        <row r="1654">
          <cell r="E1654" t="str">
            <v>发票</v>
          </cell>
          <cell r="F1654">
            <v>511957.8</v>
          </cell>
        </row>
        <row r="1655">
          <cell r="A1655" t="str">
            <v>[审核明细表]20-04 炼钢总厂</v>
          </cell>
        </row>
        <row r="1655">
          <cell r="C1655" t="str">
            <v>核减</v>
          </cell>
        </row>
        <row r="1655">
          <cell r="E1655" t="str">
            <v>发票</v>
          </cell>
          <cell r="F1655">
            <v>678762.42</v>
          </cell>
        </row>
        <row r="1656">
          <cell r="A1656" t="str">
            <v>[审核明细表]20-04 炼钢总厂</v>
          </cell>
        </row>
        <row r="1656">
          <cell r="C1656" t="str">
            <v>核减</v>
          </cell>
        </row>
        <row r="1656">
          <cell r="E1656" t="str">
            <v>发票</v>
          </cell>
          <cell r="F1656">
            <v>129950</v>
          </cell>
        </row>
        <row r="1657">
          <cell r="A1657" t="str">
            <v>[审核明细表]20-05 炼焦总厂</v>
          </cell>
        </row>
        <row r="1657">
          <cell r="E1657" t="str">
            <v>合同</v>
          </cell>
          <cell r="F1657">
            <v>2925005</v>
          </cell>
        </row>
        <row r="1658">
          <cell r="A1658" t="str">
            <v>[审核明细表]20-05 炼焦总厂</v>
          </cell>
        </row>
        <row r="1658">
          <cell r="E1658" t="str">
            <v>发票</v>
          </cell>
          <cell r="F1658">
            <v>2340004</v>
          </cell>
        </row>
        <row r="1659">
          <cell r="A1659" t="str">
            <v>[审核明细表]20-05 炼焦总厂</v>
          </cell>
        </row>
        <row r="1659">
          <cell r="E1659" t="str">
            <v>发票</v>
          </cell>
          <cell r="F1659">
            <v>585001</v>
          </cell>
        </row>
        <row r="1660">
          <cell r="A1660" t="str">
            <v>[审核明细表]20-05 炼焦总厂</v>
          </cell>
        </row>
        <row r="1660">
          <cell r="E1660" t="str">
            <v>付款</v>
          </cell>
          <cell r="F1660">
            <v>1872003.2</v>
          </cell>
        </row>
        <row r="1661">
          <cell r="A1661" t="str">
            <v>[审核明细表]20-05 炼焦总厂</v>
          </cell>
        </row>
        <row r="1661">
          <cell r="E1661" t="str">
            <v>合同</v>
          </cell>
          <cell r="F1661">
            <v>1439846</v>
          </cell>
        </row>
        <row r="1662">
          <cell r="A1662" t="str">
            <v>[审核明细表]20-05 炼焦总厂</v>
          </cell>
        </row>
        <row r="1662">
          <cell r="E1662" t="str">
            <v>发票</v>
          </cell>
          <cell r="F1662">
            <v>1151876.8</v>
          </cell>
        </row>
        <row r="1663">
          <cell r="A1663" t="str">
            <v>[审核明细表]20-05 炼焦总厂</v>
          </cell>
        </row>
        <row r="1663">
          <cell r="E1663" t="str">
            <v>发票</v>
          </cell>
          <cell r="F1663">
            <v>287969.2</v>
          </cell>
        </row>
        <row r="1664">
          <cell r="A1664" t="str">
            <v>[审核明细表]20-05 炼焦总厂</v>
          </cell>
        </row>
        <row r="1664">
          <cell r="E1664" t="str">
            <v>付款</v>
          </cell>
          <cell r="F1664">
            <v>921501.44</v>
          </cell>
        </row>
        <row r="1665">
          <cell r="A1665" t="str">
            <v>[审核明细表]20-05 炼焦总厂</v>
          </cell>
        </row>
        <row r="1665">
          <cell r="E1665" t="str">
            <v>合同</v>
          </cell>
          <cell r="F1665">
            <v>407478</v>
          </cell>
        </row>
        <row r="1666">
          <cell r="A1666" t="str">
            <v>[审核明细表]20-05 炼焦总厂</v>
          </cell>
        </row>
        <row r="1666">
          <cell r="E1666" t="str">
            <v>发票</v>
          </cell>
          <cell r="F1666">
            <v>325982.4</v>
          </cell>
        </row>
        <row r="1667">
          <cell r="A1667" t="str">
            <v>[审核明细表]20-05 炼焦总厂</v>
          </cell>
        </row>
        <row r="1667">
          <cell r="E1667" t="str">
            <v>发票</v>
          </cell>
          <cell r="F1667">
            <v>81495.6</v>
          </cell>
        </row>
        <row r="1668">
          <cell r="A1668" t="str">
            <v>[审核明细表]20-05 炼焦总厂</v>
          </cell>
        </row>
        <row r="1668">
          <cell r="E1668" t="str">
            <v>合同</v>
          </cell>
          <cell r="F1668">
            <v>11444832.1</v>
          </cell>
        </row>
        <row r="1669">
          <cell r="A1669" t="str">
            <v>[审核明细表]20-05 炼焦总厂</v>
          </cell>
        </row>
        <row r="1669">
          <cell r="E1669" t="str">
            <v>发票</v>
          </cell>
          <cell r="F1669">
            <v>9155865.68</v>
          </cell>
        </row>
        <row r="1670">
          <cell r="A1670" t="str">
            <v>[审核明细表]20-05 炼焦总厂</v>
          </cell>
        </row>
        <row r="1670">
          <cell r="E1670" t="str">
            <v>发票</v>
          </cell>
          <cell r="F1670">
            <v>2288966.42</v>
          </cell>
        </row>
        <row r="1671">
          <cell r="A1671" t="str">
            <v>[审核明细表]20-05 炼焦总厂</v>
          </cell>
        </row>
        <row r="1671">
          <cell r="E1671" t="str">
            <v>合同</v>
          </cell>
          <cell r="F1671">
            <v>734658.2</v>
          </cell>
        </row>
        <row r="1672">
          <cell r="A1672" t="str">
            <v>[审核明细表]20-05 炼焦总厂</v>
          </cell>
        </row>
        <row r="1672">
          <cell r="E1672" t="str">
            <v>合同</v>
          </cell>
          <cell r="F1672">
            <v>2910665.3</v>
          </cell>
        </row>
        <row r="1673">
          <cell r="A1673" t="str">
            <v>[审核明细表]20-05 炼焦总厂</v>
          </cell>
        </row>
        <row r="1673">
          <cell r="E1673" t="str">
            <v>发票</v>
          </cell>
          <cell r="F1673">
            <v>2910665.3</v>
          </cell>
        </row>
        <row r="1674">
          <cell r="A1674" t="str">
            <v>[审核明细表]20-05 炼焦总厂</v>
          </cell>
        </row>
        <row r="1674">
          <cell r="E1674" t="str">
            <v>发票</v>
          </cell>
          <cell r="F1674">
            <v>734658.2</v>
          </cell>
        </row>
        <row r="1675">
          <cell r="A1675" t="str">
            <v>[审核明细表]20-05 炼焦总厂</v>
          </cell>
        </row>
        <row r="1675">
          <cell r="E1675" t="str">
            <v>合同</v>
          </cell>
          <cell r="F1675">
            <v>293122</v>
          </cell>
        </row>
        <row r="1676">
          <cell r="A1676" t="str">
            <v>[审核明细表]20-05 炼焦总厂</v>
          </cell>
        </row>
        <row r="1676">
          <cell r="E1676" t="str">
            <v>发票</v>
          </cell>
          <cell r="F1676">
            <v>234497.6</v>
          </cell>
        </row>
        <row r="1677">
          <cell r="A1677" t="str">
            <v>[审核明细表]20-05 炼焦总厂</v>
          </cell>
        </row>
        <row r="1677">
          <cell r="E1677" t="str">
            <v>发票</v>
          </cell>
          <cell r="F1677">
            <v>58624.4</v>
          </cell>
        </row>
        <row r="1678">
          <cell r="A1678" t="str">
            <v>[审核明细表]20-05 炼焦总厂</v>
          </cell>
        </row>
        <row r="1678">
          <cell r="E1678" t="str">
            <v>合同</v>
          </cell>
          <cell r="F1678">
            <v>293122</v>
          </cell>
        </row>
        <row r="1679">
          <cell r="A1679" t="str">
            <v>[审核明细表]20-05 炼焦总厂</v>
          </cell>
        </row>
        <row r="1679">
          <cell r="E1679" t="str">
            <v>发票</v>
          </cell>
          <cell r="F1679">
            <v>234497.6</v>
          </cell>
        </row>
        <row r="1680">
          <cell r="A1680" t="str">
            <v>[审核明细表]20-05 炼焦总厂</v>
          </cell>
        </row>
        <row r="1680">
          <cell r="E1680" t="str">
            <v>发票</v>
          </cell>
          <cell r="F1680">
            <v>58624.4</v>
          </cell>
        </row>
        <row r="1681">
          <cell r="A1681" t="str">
            <v>[审核明细表]20-05 炼焦总厂</v>
          </cell>
        </row>
        <row r="1681">
          <cell r="E1681" t="str">
            <v>合同</v>
          </cell>
          <cell r="F1681">
            <v>148482</v>
          </cell>
        </row>
        <row r="1682">
          <cell r="A1682" t="str">
            <v>[审核明细表]20-05 炼焦总厂</v>
          </cell>
        </row>
        <row r="1682">
          <cell r="E1682" t="str">
            <v>发票</v>
          </cell>
          <cell r="F1682">
            <v>29696.4</v>
          </cell>
        </row>
        <row r="1683">
          <cell r="A1683" t="str">
            <v>[审核明细表]20-05 炼焦总厂</v>
          </cell>
        </row>
        <row r="1683">
          <cell r="E1683" t="str">
            <v>发票</v>
          </cell>
          <cell r="F1683">
            <v>118785.6</v>
          </cell>
        </row>
        <row r="1684">
          <cell r="A1684" t="str">
            <v>[审核明细表]20-06 炼铁</v>
          </cell>
        </row>
        <row r="1684">
          <cell r="E1684" t="str">
            <v>合同</v>
          </cell>
          <cell r="F1684">
            <v>22604520</v>
          </cell>
        </row>
        <row r="1685">
          <cell r="A1685" t="str">
            <v>[审核明细表]20-06 炼铁</v>
          </cell>
        </row>
        <row r="1685">
          <cell r="E1685" t="str">
            <v>发票</v>
          </cell>
          <cell r="F1685">
            <v>4520904</v>
          </cell>
        </row>
        <row r="1686">
          <cell r="A1686" t="str">
            <v>[审核明细表]20-06 炼铁</v>
          </cell>
        </row>
        <row r="1686">
          <cell r="E1686" t="str">
            <v>发票</v>
          </cell>
          <cell r="F1686">
            <v>11302260</v>
          </cell>
        </row>
        <row r="1687">
          <cell r="A1687" t="str">
            <v>[审核明细表]20-06 炼铁</v>
          </cell>
        </row>
        <row r="1687">
          <cell r="E1687" t="str">
            <v>合同</v>
          </cell>
          <cell r="F1687">
            <v>10373400</v>
          </cell>
        </row>
        <row r="1688">
          <cell r="A1688" t="str">
            <v>[审核明细表]20-06 炼铁</v>
          </cell>
        </row>
        <row r="1688">
          <cell r="E1688" t="str">
            <v>发票</v>
          </cell>
          <cell r="F1688">
            <v>5179920</v>
          </cell>
        </row>
        <row r="1689">
          <cell r="A1689" t="str">
            <v>[审核明细表]20-06 炼铁</v>
          </cell>
        </row>
        <row r="1689">
          <cell r="E1689" t="str">
            <v>发票</v>
          </cell>
          <cell r="F1689">
            <v>5193480</v>
          </cell>
        </row>
        <row r="1690">
          <cell r="A1690" t="str">
            <v>[审核明细表]20-06 炼铁</v>
          </cell>
        </row>
        <row r="1690">
          <cell r="E1690" t="str">
            <v>合同</v>
          </cell>
          <cell r="F1690">
            <v>3446500</v>
          </cell>
        </row>
        <row r="1691">
          <cell r="A1691" t="str">
            <v>[审核明细表]20-06 炼铁</v>
          </cell>
        </row>
        <row r="1691">
          <cell r="E1691" t="str">
            <v>发票</v>
          </cell>
          <cell r="F1691">
            <v>172325</v>
          </cell>
        </row>
        <row r="1692">
          <cell r="A1692" t="str">
            <v>[审核明细表]20-06 炼铁</v>
          </cell>
        </row>
        <row r="1692">
          <cell r="E1692" t="str">
            <v>发票</v>
          </cell>
          <cell r="F1692">
            <v>2240225</v>
          </cell>
        </row>
        <row r="1693">
          <cell r="A1693" t="str">
            <v>[审核明细表]20-06 炼铁</v>
          </cell>
        </row>
        <row r="1693">
          <cell r="E1693" t="str">
            <v>发票</v>
          </cell>
          <cell r="F1693">
            <v>1033950</v>
          </cell>
        </row>
        <row r="1694">
          <cell r="A1694" t="str">
            <v>[审核明细表]20-06 炼铁</v>
          </cell>
        </row>
        <row r="1694">
          <cell r="E1694" t="str">
            <v>付款</v>
          </cell>
          <cell r="F1694">
            <v>1100000</v>
          </cell>
        </row>
        <row r="1695">
          <cell r="A1695" t="str">
            <v>[审核明细表]20-06 炼铁</v>
          </cell>
        </row>
        <row r="1695">
          <cell r="E1695" t="str">
            <v>付款</v>
          </cell>
          <cell r="F1695">
            <v>1028213.75</v>
          </cell>
        </row>
        <row r="1696">
          <cell r="A1696" t="str">
            <v>[审核明细表]20-06 炼铁</v>
          </cell>
        </row>
        <row r="1696">
          <cell r="E1696" t="str">
            <v>付款</v>
          </cell>
          <cell r="F1696">
            <v>982252.5</v>
          </cell>
        </row>
        <row r="1697">
          <cell r="A1697" t="str">
            <v>[审核明细表]20-06 炼铁</v>
          </cell>
        </row>
        <row r="1697">
          <cell r="E1697" t="str">
            <v>合同</v>
          </cell>
          <cell r="F1697">
            <v>3784370</v>
          </cell>
        </row>
        <row r="1698">
          <cell r="A1698" t="str">
            <v>[审核明细表]20-06 炼铁</v>
          </cell>
        </row>
        <row r="1698">
          <cell r="E1698" t="str">
            <v>发票</v>
          </cell>
          <cell r="F1698">
            <v>378437</v>
          </cell>
        </row>
        <row r="1699">
          <cell r="A1699" t="str">
            <v>[审核明细表]20-06 炼铁</v>
          </cell>
        </row>
        <row r="1699">
          <cell r="E1699" t="str">
            <v>发票</v>
          </cell>
          <cell r="F1699">
            <v>2270622</v>
          </cell>
        </row>
        <row r="1700">
          <cell r="A1700" t="str">
            <v>[审核明细表]20-06 炼铁</v>
          </cell>
        </row>
        <row r="1700">
          <cell r="E1700" t="str">
            <v>发票</v>
          </cell>
          <cell r="F1700">
            <v>756874</v>
          </cell>
        </row>
        <row r="1701">
          <cell r="A1701" t="str">
            <v>[审核明细表]20-06 炼铁</v>
          </cell>
        </row>
        <row r="1701">
          <cell r="E1701" t="str">
            <v>发票</v>
          </cell>
          <cell r="F1701">
            <v>378437</v>
          </cell>
        </row>
        <row r="1702">
          <cell r="A1702" t="str">
            <v>[审核明细表]20-06 炼铁</v>
          </cell>
        </row>
        <row r="1702">
          <cell r="E1702" t="str">
            <v>付款</v>
          </cell>
          <cell r="F1702">
            <v>2157090.9</v>
          </cell>
        </row>
        <row r="1703">
          <cell r="A1703" t="str">
            <v>[审核明细表]20-06 炼铁</v>
          </cell>
        </row>
        <row r="1703">
          <cell r="E1703" t="str">
            <v>付款</v>
          </cell>
          <cell r="F1703">
            <v>719030.3</v>
          </cell>
        </row>
        <row r="1704">
          <cell r="A1704" t="str">
            <v>[审核明细表]20-06 炼铁</v>
          </cell>
        </row>
        <row r="1704">
          <cell r="E1704" t="str">
            <v>合同</v>
          </cell>
          <cell r="F1704">
            <v>3784370</v>
          </cell>
        </row>
        <row r="1705">
          <cell r="A1705" t="str">
            <v>[审核明细表]20-06 炼铁</v>
          </cell>
        </row>
        <row r="1705">
          <cell r="E1705" t="str">
            <v>发票</v>
          </cell>
          <cell r="F1705">
            <v>378437</v>
          </cell>
        </row>
        <row r="1706">
          <cell r="A1706" t="str">
            <v>[审核明细表]20-06 炼铁</v>
          </cell>
        </row>
        <row r="1706">
          <cell r="E1706" t="str">
            <v>发票</v>
          </cell>
          <cell r="F1706">
            <v>1513748</v>
          </cell>
        </row>
        <row r="1707">
          <cell r="A1707" t="str">
            <v>[审核明细表]20-06 炼铁</v>
          </cell>
        </row>
        <row r="1707">
          <cell r="E1707" t="str">
            <v>发票</v>
          </cell>
          <cell r="F1707">
            <v>756874</v>
          </cell>
        </row>
        <row r="1708">
          <cell r="A1708" t="str">
            <v>[审核明细表]20-06 炼铁</v>
          </cell>
        </row>
        <row r="1708">
          <cell r="E1708" t="str">
            <v>发票</v>
          </cell>
          <cell r="F1708">
            <v>378437</v>
          </cell>
        </row>
        <row r="1709">
          <cell r="A1709" t="str">
            <v>[审核明细表]20-06 炼铁</v>
          </cell>
        </row>
        <row r="1709">
          <cell r="E1709" t="str">
            <v>发票</v>
          </cell>
          <cell r="F1709">
            <v>756874</v>
          </cell>
        </row>
        <row r="1710">
          <cell r="A1710" t="str">
            <v>[审核明细表]20-06 炼铁</v>
          </cell>
        </row>
        <row r="1710">
          <cell r="E1710" t="str">
            <v>付款</v>
          </cell>
          <cell r="F1710">
            <v>1438060.6</v>
          </cell>
        </row>
        <row r="1711">
          <cell r="A1711" t="str">
            <v>[审核明细表]20-06 炼铁</v>
          </cell>
        </row>
        <row r="1711">
          <cell r="E1711" t="str">
            <v>付款</v>
          </cell>
          <cell r="F1711">
            <v>719030.3</v>
          </cell>
        </row>
        <row r="1712">
          <cell r="A1712" t="str">
            <v>[审核明细表]20-06 炼铁</v>
          </cell>
        </row>
        <row r="1712">
          <cell r="E1712" t="str">
            <v>付款</v>
          </cell>
          <cell r="F1712">
            <v>719030.3</v>
          </cell>
        </row>
        <row r="1713">
          <cell r="A1713" t="str">
            <v>[审核明细表]20-06 炼铁</v>
          </cell>
        </row>
        <row r="1713">
          <cell r="E1713" t="str">
            <v>付款</v>
          </cell>
          <cell r="F1713">
            <v>359515.15</v>
          </cell>
        </row>
        <row r="1714">
          <cell r="A1714" t="str">
            <v>[审核明细表]20-06 炼铁</v>
          </cell>
        </row>
        <row r="1714">
          <cell r="E1714" t="str">
            <v>付款</v>
          </cell>
          <cell r="F1714">
            <v>359515.15</v>
          </cell>
        </row>
        <row r="1715">
          <cell r="A1715" t="str">
            <v>[审核明细表]20-06 炼铁</v>
          </cell>
        </row>
        <row r="1715">
          <cell r="E1715" t="str">
            <v>合同</v>
          </cell>
          <cell r="F1715">
            <v>145544</v>
          </cell>
        </row>
        <row r="1716">
          <cell r="A1716" t="str">
            <v>[审核明细表]20-06 炼铁</v>
          </cell>
        </row>
        <row r="1716">
          <cell r="E1716" t="str">
            <v>发票</v>
          </cell>
          <cell r="F1716">
            <v>145544</v>
          </cell>
        </row>
        <row r="1717">
          <cell r="A1717" t="str">
            <v>[审核明细表]20-06 炼铁</v>
          </cell>
        </row>
        <row r="1717">
          <cell r="E1717" t="str">
            <v>合同</v>
          </cell>
          <cell r="F1717">
            <v>3150440</v>
          </cell>
        </row>
        <row r="1718">
          <cell r="A1718" t="str">
            <v>[审核明细表]20-06 炼铁</v>
          </cell>
        </row>
        <row r="1718">
          <cell r="E1718" t="str">
            <v>发票</v>
          </cell>
          <cell r="F1718">
            <v>3150440</v>
          </cell>
        </row>
        <row r="1719">
          <cell r="A1719" t="str">
            <v>[审核明细表]20-06 炼铁</v>
          </cell>
        </row>
        <row r="1719">
          <cell r="E1719" t="str">
            <v>合同</v>
          </cell>
          <cell r="F1719">
            <v>442056</v>
          </cell>
        </row>
        <row r="1720">
          <cell r="A1720" t="str">
            <v>[审核明细表]20-06 炼铁</v>
          </cell>
        </row>
        <row r="1720">
          <cell r="E1720" t="str">
            <v>发票</v>
          </cell>
          <cell r="F1720">
            <v>442056</v>
          </cell>
        </row>
        <row r="1721">
          <cell r="A1721" t="str">
            <v>[审核明细表]20-06 炼铁</v>
          </cell>
        </row>
        <row r="1721">
          <cell r="E1721" t="str">
            <v>合同</v>
          </cell>
          <cell r="F1721">
            <v>11179542</v>
          </cell>
        </row>
        <row r="1722">
          <cell r="A1722" t="str">
            <v>[审核明细表]20-06 炼铁</v>
          </cell>
        </row>
        <row r="1722">
          <cell r="E1722" t="str">
            <v>发票</v>
          </cell>
          <cell r="F1722">
            <v>2710192</v>
          </cell>
        </row>
        <row r="1723">
          <cell r="A1723" t="str">
            <v>[审核明细表]20-06 炼铁</v>
          </cell>
        </row>
        <row r="1723">
          <cell r="E1723" t="str">
            <v>发票</v>
          </cell>
          <cell r="F1723">
            <v>8469350</v>
          </cell>
        </row>
        <row r="1724">
          <cell r="A1724" t="str">
            <v>[审核明细表]20-06 炼铁</v>
          </cell>
        </row>
        <row r="1724">
          <cell r="E1724" t="str">
            <v>合同</v>
          </cell>
          <cell r="F1724">
            <v>994400</v>
          </cell>
        </row>
        <row r="1725">
          <cell r="A1725" t="str">
            <v>[审核明细表]20-06 炼铁</v>
          </cell>
        </row>
        <row r="1725">
          <cell r="E1725" t="str">
            <v>发票</v>
          </cell>
          <cell r="F1725">
            <v>795520</v>
          </cell>
        </row>
        <row r="1726">
          <cell r="A1726" t="str">
            <v>[审核明细表]20-06 炼铁</v>
          </cell>
        </row>
        <row r="1726">
          <cell r="E1726" t="str">
            <v>发票</v>
          </cell>
          <cell r="F1726">
            <v>198880</v>
          </cell>
        </row>
        <row r="1727">
          <cell r="A1727" t="str">
            <v>[审核明细表]20-06 炼铁</v>
          </cell>
        </row>
        <row r="1727">
          <cell r="E1727" t="str">
            <v>合同</v>
          </cell>
          <cell r="F1727">
            <v>265550</v>
          </cell>
        </row>
        <row r="1728">
          <cell r="A1728" t="str">
            <v>[审核明细表]20-06 炼铁</v>
          </cell>
        </row>
        <row r="1728">
          <cell r="E1728" t="str">
            <v>发票</v>
          </cell>
          <cell r="F1728">
            <v>132775</v>
          </cell>
        </row>
        <row r="1729">
          <cell r="A1729" t="str">
            <v>[审核明细表]20-06 炼铁</v>
          </cell>
        </row>
        <row r="1729">
          <cell r="E1729" t="str">
            <v>发票</v>
          </cell>
          <cell r="F1729">
            <v>132775</v>
          </cell>
        </row>
        <row r="1730">
          <cell r="A1730" t="str">
            <v>[审核明细表]20-06 炼铁</v>
          </cell>
        </row>
        <row r="1730">
          <cell r="E1730" t="str">
            <v>合同</v>
          </cell>
          <cell r="F1730">
            <v>129385</v>
          </cell>
        </row>
        <row r="1731">
          <cell r="A1731" t="str">
            <v>[审核明细表]20-06 炼铁</v>
          </cell>
        </row>
        <row r="1731">
          <cell r="E1731" t="str">
            <v>发票</v>
          </cell>
          <cell r="F1731">
            <v>64692.5</v>
          </cell>
        </row>
        <row r="1732">
          <cell r="A1732" t="str">
            <v>[审核明细表]20-06 炼铁</v>
          </cell>
        </row>
        <row r="1732">
          <cell r="E1732" t="str">
            <v>发票</v>
          </cell>
          <cell r="F1732">
            <v>64692.5</v>
          </cell>
        </row>
        <row r="1733">
          <cell r="A1733" t="str">
            <v>[审核明细表]20-06 炼铁</v>
          </cell>
        </row>
        <row r="1733">
          <cell r="E1733" t="str">
            <v>付款</v>
          </cell>
          <cell r="F1733">
            <v>51753.99</v>
          </cell>
        </row>
        <row r="1734">
          <cell r="A1734" t="str">
            <v>[审核明细表]20-06 炼铁</v>
          </cell>
        </row>
        <row r="1734">
          <cell r="E1734" t="str">
            <v>合同</v>
          </cell>
          <cell r="F1734">
            <v>22600</v>
          </cell>
        </row>
        <row r="1735">
          <cell r="A1735" t="str">
            <v>[审核明细表]20-06 炼铁</v>
          </cell>
        </row>
        <row r="1735">
          <cell r="E1735" t="str">
            <v>发票</v>
          </cell>
          <cell r="F1735">
            <v>22600</v>
          </cell>
        </row>
        <row r="1736">
          <cell r="A1736" t="str">
            <v>[审核明细表]20-06 炼铁</v>
          </cell>
        </row>
        <row r="1736">
          <cell r="E1736" t="str">
            <v>合同</v>
          </cell>
          <cell r="F1736">
            <v>22600</v>
          </cell>
        </row>
        <row r="1737">
          <cell r="A1737" t="str">
            <v>[审核明细表]20-06 炼铁</v>
          </cell>
        </row>
        <row r="1737">
          <cell r="E1737" t="str">
            <v>发票</v>
          </cell>
          <cell r="F1737">
            <v>22600</v>
          </cell>
        </row>
        <row r="1738">
          <cell r="A1738" t="str">
            <v>[审核明细表]20-06 炼铁</v>
          </cell>
        </row>
        <row r="1738">
          <cell r="E1738" t="str">
            <v>合同</v>
          </cell>
          <cell r="F1738">
            <v>22600</v>
          </cell>
        </row>
        <row r="1739">
          <cell r="A1739" t="str">
            <v>[审核明细表]20-06 炼铁</v>
          </cell>
        </row>
        <row r="1739">
          <cell r="E1739" t="str">
            <v>发票</v>
          </cell>
          <cell r="F1739">
            <v>22600</v>
          </cell>
        </row>
        <row r="1740">
          <cell r="A1740" t="str">
            <v>[审核明细表]20-07 耐火材料</v>
          </cell>
        </row>
        <row r="1740">
          <cell r="E1740" t="str">
            <v>合同</v>
          </cell>
          <cell r="F1740">
            <v>3480840.7</v>
          </cell>
        </row>
        <row r="1741">
          <cell r="A1741" t="str">
            <v>[审核明细表]20-07 耐火材料</v>
          </cell>
        </row>
        <row r="1741">
          <cell r="E1741" t="str">
            <v>发票</v>
          </cell>
          <cell r="F1741">
            <v>3480840.7</v>
          </cell>
        </row>
        <row r="1742">
          <cell r="A1742" t="str">
            <v>[审核明细表]20-07 耐火材料</v>
          </cell>
        </row>
        <row r="1742">
          <cell r="E1742" t="str">
            <v>合同</v>
          </cell>
          <cell r="F1742">
            <v>7344883.61</v>
          </cell>
        </row>
        <row r="1743">
          <cell r="A1743" t="str">
            <v>[审核明细表]20-07 耐火材料</v>
          </cell>
        </row>
        <row r="1743">
          <cell r="E1743" t="str">
            <v>合同</v>
          </cell>
          <cell r="F1743">
            <v>908181</v>
          </cell>
        </row>
        <row r="1744">
          <cell r="A1744" t="str">
            <v>[审核明细表]20-07 耐火材料</v>
          </cell>
        </row>
        <row r="1744">
          <cell r="E1744" t="str">
            <v>合同</v>
          </cell>
          <cell r="F1744">
            <v>1804610</v>
          </cell>
        </row>
        <row r="1745">
          <cell r="A1745" t="str">
            <v>[审核明细表]20-07 耐火材料</v>
          </cell>
        </row>
        <row r="1745">
          <cell r="E1745" t="str">
            <v>发票</v>
          </cell>
          <cell r="F1745">
            <v>1804610</v>
          </cell>
        </row>
        <row r="1746">
          <cell r="A1746" t="str">
            <v>[审核明细表]20-07 耐火材料</v>
          </cell>
        </row>
        <row r="1746">
          <cell r="E1746" t="str">
            <v>付款</v>
          </cell>
          <cell r="F1746">
            <v>791733.33</v>
          </cell>
        </row>
        <row r="1747">
          <cell r="A1747" t="str">
            <v>[审核明细表]20-07 耐火材料</v>
          </cell>
        </row>
        <row r="1747">
          <cell r="E1747" t="str">
            <v>合同</v>
          </cell>
          <cell r="F1747">
            <v>3113037</v>
          </cell>
        </row>
        <row r="1748">
          <cell r="A1748" t="str">
            <v>[审核明细表]20-07 耐火材料</v>
          </cell>
        </row>
        <row r="1748">
          <cell r="E1748" t="str">
            <v>发票</v>
          </cell>
          <cell r="F1748">
            <v>3113037</v>
          </cell>
        </row>
        <row r="1749">
          <cell r="A1749" t="str">
            <v>[审核明细表]20-07 耐火材料</v>
          </cell>
        </row>
        <row r="1749">
          <cell r="E1749" t="str">
            <v>付款</v>
          </cell>
          <cell r="F1749">
            <v>1000000</v>
          </cell>
        </row>
        <row r="1750">
          <cell r="A1750" t="str">
            <v>[审核明细表]20-07 耐火材料</v>
          </cell>
        </row>
        <row r="1750">
          <cell r="E1750" t="str">
            <v>付款</v>
          </cell>
          <cell r="F1750">
            <v>787600</v>
          </cell>
        </row>
        <row r="1751">
          <cell r="A1751" t="str">
            <v>[审核明细表]20-07 耐火材料</v>
          </cell>
        </row>
        <row r="1751">
          <cell r="E1751" t="str">
            <v>付款</v>
          </cell>
          <cell r="F1751">
            <v>396000</v>
          </cell>
        </row>
        <row r="1752">
          <cell r="A1752" t="str">
            <v>[审核明细表]20-07 耐火材料</v>
          </cell>
        </row>
        <row r="1752">
          <cell r="E1752" t="str">
            <v>付款</v>
          </cell>
          <cell r="F1752">
            <v>269326.8</v>
          </cell>
        </row>
        <row r="1753">
          <cell r="A1753" t="str">
            <v>[审核明细表]20-07 耐火材料</v>
          </cell>
        </row>
        <row r="1753">
          <cell r="E1753" t="str">
            <v>合同</v>
          </cell>
          <cell r="F1753">
            <v>1683700</v>
          </cell>
        </row>
        <row r="1754">
          <cell r="A1754" t="str">
            <v>[审核明细表]20-07 耐火材料</v>
          </cell>
        </row>
        <row r="1754">
          <cell r="E1754" t="str">
            <v>发票</v>
          </cell>
          <cell r="F1754">
            <v>1683700</v>
          </cell>
        </row>
        <row r="1755">
          <cell r="A1755" t="str">
            <v>[审核明细表]20-07 耐火材料</v>
          </cell>
        </row>
        <row r="1755">
          <cell r="E1755" t="str">
            <v>付款</v>
          </cell>
          <cell r="F1755">
            <v>798000</v>
          </cell>
        </row>
        <row r="1756">
          <cell r="A1756" t="str">
            <v>[审核明细表]20-07 耐火材料</v>
          </cell>
        </row>
        <row r="1756">
          <cell r="E1756" t="str">
            <v>付款</v>
          </cell>
          <cell r="F1756">
            <v>546960</v>
          </cell>
        </row>
        <row r="1757">
          <cell r="A1757" t="str">
            <v>[审核明细表]20-07 耐火材料</v>
          </cell>
        </row>
        <row r="1757">
          <cell r="E1757" t="str">
            <v>合同</v>
          </cell>
          <cell r="F1757">
            <v>1469000</v>
          </cell>
        </row>
        <row r="1758">
          <cell r="A1758" t="str">
            <v>[审核明细表]20-07 耐火材料</v>
          </cell>
        </row>
        <row r="1758">
          <cell r="E1758" t="str">
            <v>发票</v>
          </cell>
          <cell r="F1758">
            <v>1469000</v>
          </cell>
        </row>
        <row r="1759">
          <cell r="A1759" t="str">
            <v>[审核明细表]20-07 耐火材料</v>
          </cell>
        </row>
        <row r="1759">
          <cell r="E1759" t="str">
            <v>付款</v>
          </cell>
          <cell r="F1759">
            <v>595500</v>
          </cell>
        </row>
        <row r="1760">
          <cell r="A1760" t="str">
            <v>[审核明细表]20-07 耐火材料</v>
          </cell>
        </row>
        <row r="1760">
          <cell r="E1760" t="str">
            <v>合同</v>
          </cell>
          <cell r="F1760">
            <v>3156542</v>
          </cell>
        </row>
        <row r="1761">
          <cell r="A1761" t="str">
            <v>[审核明细表]20-07 耐火材料</v>
          </cell>
        </row>
        <row r="1761">
          <cell r="E1761" t="str">
            <v>发票</v>
          </cell>
          <cell r="F1761">
            <v>3156542</v>
          </cell>
        </row>
        <row r="1762">
          <cell r="A1762" t="str">
            <v>[审核明细表]20-07 耐火材料</v>
          </cell>
        </row>
        <row r="1762">
          <cell r="E1762" t="str">
            <v>付款</v>
          </cell>
          <cell r="F1762">
            <v>784000</v>
          </cell>
        </row>
        <row r="1763">
          <cell r="A1763" t="str">
            <v>[审核明细表]20-08 能源动力总厂</v>
          </cell>
        </row>
        <row r="1763">
          <cell r="E1763" t="str">
            <v>合同</v>
          </cell>
          <cell r="F1763">
            <v>20500000</v>
          </cell>
        </row>
        <row r="1764">
          <cell r="A1764" t="str">
            <v>[审核明细表]20-08 能源动力总厂</v>
          </cell>
        </row>
        <row r="1764">
          <cell r="E1764" t="str">
            <v>发票</v>
          </cell>
          <cell r="F1764">
            <v>20500000</v>
          </cell>
        </row>
        <row r="1765">
          <cell r="A1765" t="str">
            <v>[审核明细表]20-08 能源动力总厂</v>
          </cell>
        </row>
        <row r="1765">
          <cell r="E1765" t="str">
            <v>合同</v>
          </cell>
          <cell r="F1765">
            <v>208500.12</v>
          </cell>
        </row>
        <row r="1766">
          <cell r="A1766" t="str">
            <v>[审核明细表]20-08 能源动力总厂</v>
          </cell>
        </row>
        <row r="1766">
          <cell r="E1766" t="str">
            <v>发票</v>
          </cell>
          <cell r="F1766">
            <v>208500.12</v>
          </cell>
        </row>
        <row r="1767">
          <cell r="A1767" t="str">
            <v>[审核明细表]20-08 能源动力总厂</v>
          </cell>
        </row>
        <row r="1767">
          <cell r="E1767" t="str">
            <v>合同</v>
          </cell>
          <cell r="F1767">
            <v>443436.1</v>
          </cell>
        </row>
        <row r="1768">
          <cell r="A1768" t="str">
            <v>[审核明细表]20-08 能源动力总厂</v>
          </cell>
        </row>
        <row r="1768">
          <cell r="E1768" t="str">
            <v>发票</v>
          </cell>
          <cell r="F1768">
            <v>443436.1</v>
          </cell>
        </row>
        <row r="1769">
          <cell r="A1769" t="str">
            <v>[审核明细表]20-08 能源动力总厂</v>
          </cell>
        </row>
        <row r="1769">
          <cell r="E1769" t="str">
            <v>合同</v>
          </cell>
          <cell r="F1769">
            <v>822000.15</v>
          </cell>
        </row>
        <row r="1770">
          <cell r="A1770" t="str">
            <v>[审核明细表]20-08 能源动力总厂</v>
          </cell>
        </row>
        <row r="1770">
          <cell r="E1770" t="str">
            <v>发票</v>
          </cell>
          <cell r="F1770">
            <v>822000.15</v>
          </cell>
        </row>
        <row r="1771">
          <cell r="A1771" t="str">
            <v>[审核明细表]20-08 能源动力总厂</v>
          </cell>
        </row>
        <row r="1771">
          <cell r="E1771" t="str">
            <v>合同</v>
          </cell>
          <cell r="F1771">
            <v>1196998.83</v>
          </cell>
        </row>
        <row r="1772">
          <cell r="A1772" t="str">
            <v>[审核明细表]20-08 能源动力总厂</v>
          </cell>
        </row>
        <row r="1772">
          <cell r="E1772" t="str">
            <v>发票</v>
          </cell>
          <cell r="F1772">
            <v>1196998.83</v>
          </cell>
        </row>
        <row r="1773">
          <cell r="A1773" t="str">
            <v>[审核明细表]20-08 能源动力总厂</v>
          </cell>
        </row>
        <row r="1773">
          <cell r="E1773" t="str">
            <v>合同</v>
          </cell>
          <cell r="F1773">
            <v>1277900.05</v>
          </cell>
        </row>
        <row r="1774">
          <cell r="A1774" t="str">
            <v>[审核明细表]20-08 能源动力总厂</v>
          </cell>
        </row>
        <row r="1774">
          <cell r="E1774" t="str">
            <v>发票</v>
          </cell>
          <cell r="F1774">
            <v>1277900.05</v>
          </cell>
        </row>
        <row r="1775">
          <cell r="A1775" t="str">
            <v>[审核明细表]20-08 能源动力总厂</v>
          </cell>
        </row>
        <row r="1775">
          <cell r="E1775" t="str">
            <v>合同</v>
          </cell>
          <cell r="F1775">
            <v>37685500</v>
          </cell>
        </row>
        <row r="1776">
          <cell r="A1776" t="str">
            <v>[审核明细表]20-08 能源动力总厂</v>
          </cell>
        </row>
        <row r="1776">
          <cell r="E1776" t="str">
            <v>发票</v>
          </cell>
          <cell r="F1776">
            <v>37685500</v>
          </cell>
        </row>
        <row r="1777">
          <cell r="A1777" t="str">
            <v>[审核明细表]20-08 能源动力总厂</v>
          </cell>
        </row>
        <row r="1777">
          <cell r="E1777" t="str">
            <v>合同</v>
          </cell>
          <cell r="F1777">
            <v>3249900</v>
          </cell>
        </row>
        <row r="1778">
          <cell r="A1778" t="str">
            <v>[审核明细表]20-08 能源动力总厂</v>
          </cell>
        </row>
        <row r="1778">
          <cell r="E1778" t="str">
            <v>发票</v>
          </cell>
          <cell r="F1778">
            <v>3249900</v>
          </cell>
        </row>
        <row r="1779">
          <cell r="A1779" t="str">
            <v>[审核明细表]20-08 能源动力总厂</v>
          </cell>
        </row>
        <row r="1779">
          <cell r="E1779" t="str">
            <v>合同</v>
          </cell>
          <cell r="F1779">
            <v>484000.47</v>
          </cell>
        </row>
        <row r="1780">
          <cell r="A1780" t="str">
            <v>[审核明细表]20-08 能源动力总厂</v>
          </cell>
        </row>
        <row r="1780">
          <cell r="E1780" t="str">
            <v>发票</v>
          </cell>
          <cell r="F1780">
            <v>484000.47</v>
          </cell>
        </row>
        <row r="1781">
          <cell r="A1781" t="str">
            <v>[审核明细表]20-08 能源动力总厂</v>
          </cell>
        </row>
        <row r="1781">
          <cell r="E1781" t="str">
            <v>合同</v>
          </cell>
          <cell r="F1781">
            <v>1219642.9</v>
          </cell>
        </row>
        <row r="1782">
          <cell r="A1782" t="str">
            <v>[审核明细表]20-08 能源动力总厂</v>
          </cell>
        </row>
        <row r="1782">
          <cell r="E1782" t="str">
            <v>发票</v>
          </cell>
          <cell r="F1782">
            <v>1219642.9</v>
          </cell>
        </row>
        <row r="1783">
          <cell r="A1783" t="str">
            <v>[审核明细表]20-08 能源动力总厂</v>
          </cell>
        </row>
        <row r="1783">
          <cell r="E1783" t="str">
            <v>合同</v>
          </cell>
          <cell r="F1783">
            <v>89536</v>
          </cell>
        </row>
        <row r="1784">
          <cell r="A1784" t="str">
            <v>[审核明细表]20-08 能源动力总厂</v>
          </cell>
        </row>
        <row r="1784">
          <cell r="E1784" t="str">
            <v>发票</v>
          </cell>
          <cell r="F1784">
            <v>89536</v>
          </cell>
        </row>
        <row r="1785">
          <cell r="A1785" t="str">
            <v>[审核明细表]20-08 能源动力总厂</v>
          </cell>
        </row>
        <row r="1785">
          <cell r="E1785" t="str">
            <v>合同</v>
          </cell>
          <cell r="F1785">
            <v>27933.6</v>
          </cell>
        </row>
        <row r="1786">
          <cell r="A1786" t="str">
            <v>[审核明细表]20-08 能源动力总厂</v>
          </cell>
        </row>
        <row r="1786">
          <cell r="E1786" t="str">
            <v>发票</v>
          </cell>
          <cell r="F1786">
            <v>27933.6</v>
          </cell>
        </row>
        <row r="1787">
          <cell r="A1787" t="str">
            <v>[审核明细表]20-08 能源动力总厂</v>
          </cell>
        </row>
        <row r="1787">
          <cell r="E1787" t="str">
            <v>合同</v>
          </cell>
          <cell r="F1787">
            <v>5803.68</v>
          </cell>
        </row>
        <row r="1788">
          <cell r="A1788" t="str">
            <v>[审核明细表]20-08 能源动力总厂</v>
          </cell>
        </row>
        <row r="1788">
          <cell r="E1788" t="str">
            <v>合同</v>
          </cell>
          <cell r="F1788">
            <v>3490005</v>
          </cell>
        </row>
        <row r="1789">
          <cell r="A1789" t="str">
            <v>[审核明细表]20-08 能源动力总厂</v>
          </cell>
        </row>
        <row r="1789">
          <cell r="E1789" t="str">
            <v>发票</v>
          </cell>
          <cell r="F1789">
            <v>3490005</v>
          </cell>
        </row>
        <row r="1790">
          <cell r="A1790" t="str">
            <v>[审核明细表]20-08 能源动力总厂</v>
          </cell>
        </row>
        <row r="1790">
          <cell r="E1790" t="str">
            <v>合同</v>
          </cell>
          <cell r="F1790">
            <v>11553.12</v>
          </cell>
        </row>
        <row r="1791">
          <cell r="A1791" t="str">
            <v>[审核明细表]20-08 能源动力总厂</v>
          </cell>
        </row>
        <row r="1791">
          <cell r="E1791" t="str">
            <v>发票</v>
          </cell>
          <cell r="F1791">
            <v>11553.12</v>
          </cell>
        </row>
        <row r="1792">
          <cell r="A1792" t="str">
            <v>[审核明细表]20-08 能源动力总厂</v>
          </cell>
        </row>
        <row r="1792">
          <cell r="E1792" t="str">
            <v>合同</v>
          </cell>
          <cell r="F1792">
            <v>283571.24</v>
          </cell>
        </row>
        <row r="1793">
          <cell r="A1793" t="str">
            <v>[审核明细表]20-08 能源动力总厂</v>
          </cell>
        </row>
        <row r="1793">
          <cell r="E1793" t="str">
            <v>发票</v>
          </cell>
          <cell r="F1793">
            <v>283571.24</v>
          </cell>
        </row>
        <row r="1794">
          <cell r="A1794" t="str">
            <v>[审核明细表]20-08 能源动力总厂</v>
          </cell>
        </row>
        <row r="1794">
          <cell r="E1794" t="str">
            <v>合同</v>
          </cell>
          <cell r="F1794">
            <v>38239.2</v>
          </cell>
        </row>
        <row r="1795">
          <cell r="A1795" t="str">
            <v>[审核明细表]20-08 能源动力总厂</v>
          </cell>
        </row>
        <row r="1795">
          <cell r="E1795" t="str">
            <v>发票</v>
          </cell>
          <cell r="F1795">
            <v>38239.2</v>
          </cell>
        </row>
        <row r="1796">
          <cell r="A1796" t="str">
            <v>[审核明细表]20-08 能源动力总厂</v>
          </cell>
        </row>
        <row r="1796">
          <cell r="E1796" t="str">
            <v>合同</v>
          </cell>
          <cell r="F1796">
            <v>76614</v>
          </cell>
        </row>
        <row r="1797">
          <cell r="A1797" t="str">
            <v>[审核明细表]20-08 能源动力总厂</v>
          </cell>
        </row>
        <row r="1797">
          <cell r="E1797" t="str">
            <v>发票</v>
          </cell>
          <cell r="F1797">
            <v>76614</v>
          </cell>
        </row>
        <row r="1798">
          <cell r="A1798" t="str">
            <v>[审核明细表]20-08 能源动力总厂</v>
          </cell>
        </row>
        <row r="1798">
          <cell r="E1798" t="str">
            <v>合同</v>
          </cell>
          <cell r="F1798">
            <v>4470280</v>
          </cell>
        </row>
        <row r="1799">
          <cell r="A1799" t="str">
            <v>[审核明细表]20-08 能源动力总厂</v>
          </cell>
        </row>
        <row r="1799">
          <cell r="E1799" t="str">
            <v>发票</v>
          </cell>
          <cell r="F1799">
            <v>4470280</v>
          </cell>
        </row>
        <row r="1800">
          <cell r="A1800" t="str">
            <v>[审核明细表]20-08 能源动力总厂</v>
          </cell>
        </row>
        <row r="1800">
          <cell r="E1800" t="str">
            <v>发票</v>
          </cell>
        </row>
        <row r="1801">
          <cell r="A1801" t="str">
            <v>[审核明细表]20-08 能源动力总厂</v>
          </cell>
        </row>
        <row r="1801">
          <cell r="E1801" t="str">
            <v>付款</v>
          </cell>
          <cell r="F1801">
            <v>200000</v>
          </cell>
        </row>
        <row r="1802">
          <cell r="A1802" t="str">
            <v>[审核明细表]20-08 能源动力总厂</v>
          </cell>
        </row>
        <row r="1802">
          <cell r="E1802" t="str">
            <v>付款</v>
          </cell>
          <cell r="F1802">
            <v>300000</v>
          </cell>
        </row>
        <row r="1803">
          <cell r="A1803" t="str">
            <v>[审核明细表]20-08 能源动力总厂</v>
          </cell>
        </row>
        <row r="1803">
          <cell r="E1803" t="str">
            <v>付款</v>
          </cell>
          <cell r="F1803">
            <v>394154.45</v>
          </cell>
        </row>
        <row r="1804">
          <cell r="A1804" t="str">
            <v>[审核明细表]20-08 能源动力总厂</v>
          </cell>
        </row>
        <row r="1804">
          <cell r="E1804" t="str">
            <v>付款</v>
          </cell>
          <cell r="F1804">
            <v>500000</v>
          </cell>
        </row>
        <row r="1805">
          <cell r="A1805" t="str">
            <v>[审核明细表]20-08 能源动力总厂</v>
          </cell>
        </row>
        <row r="1805">
          <cell r="E1805" t="str">
            <v>发票</v>
          </cell>
        </row>
        <row r="1806">
          <cell r="A1806" t="str">
            <v>[审核明细表]20-08 能源动力总厂</v>
          </cell>
        </row>
        <row r="1806">
          <cell r="E1806" t="str">
            <v>发票</v>
          </cell>
        </row>
        <row r="1807">
          <cell r="A1807" t="str">
            <v>[审核明细表]20-08 能源动力总厂</v>
          </cell>
        </row>
        <row r="1807">
          <cell r="E1807" t="str">
            <v>付款</v>
          </cell>
        </row>
        <row r="1808">
          <cell r="A1808" t="str">
            <v>[审核明细表]20-08 能源动力总厂</v>
          </cell>
        </row>
        <row r="1808">
          <cell r="E1808" t="str">
            <v>付款</v>
          </cell>
        </row>
        <row r="1809">
          <cell r="A1809" t="str">
            <v>[审核明细表]20-08 能源动力总厂</v>
          </cell>
        </row>
        <row r="1809">
          <cell r="E1809" t="str">
            <v>付款</v>
          </cell>
        </row>
        <row r="1810">
          <cell r="A1810" t="str">
            <v>[审核明细表]20-08 能源动力总厂</v>
          </cell>
        </row>
        <row r="1810">
          <cell r="E1810" t="str">
            <v>发票</v>
          </cell>
        </row>
        <row r="1811">
          <cell r="A1811" t="str">
            <v>[审核明细表]20-08 能源动力总厂</v>
          </cell>
        </row>
        <row r="1811">
          <cell r="E1811" t="str">
            <v>付款</v>
          </cell>
        </row>
        <row r="1812">
          <cell r="A1812" t="str">
            <v>[审核明细表]20-08 能源动力总厂</v>
          </cell>
        </row>
        <row r="1812">
          <cell r="E1812" t="str">
            <v>合同</v>
          </cell>
          <cell r="F1812">
            <v>55370</v>
          </cell>
        </row>
        <row r="1813">
          <cell r="A1813" t="str">
            <v>[审核明细表]20-08 能源动力总厂</v>
          </cell>
        </row>
        <row r="1813">
          <cell r="E1813" t="str">
            <v>发票</v>
          </cell>
          <cell r="F1813">
            <v>55370</v>
          </cell>
        </row>
        <row r="1814">
          <cell r="A1814" t="str">
            <v>[审核明细表]20-08 能源动力总厂</v>
          </cell>
        </row>
        <row r="1814">
          <cell r="E1814" t="str">
            <v>合同</v>
          </cell>
          <cell r="F1814">
            <v>5491800</v>
          </cell>
        </row>
        <row r="1815">
          <cell r="A1815" t="str">
            <v>[审核明细表]20-08 能源动力总厂</v>
          </cell>
        </row>
        <row r="1815">
          <cell r="E1815" t="str">
            <v>发票</v>
          </cell>
          <cell r="F1815">
            <v>5491800</v>
          </cell>
        </row>
        <row r="1816">
          <cell r="A1816" t="str">
            <v>[审核明细表]20-08 能源动力总厂</v>
          </cell>
        </row>
        <row r="1816">
          <cell r="E1816" t="str">
            <v>付款</v>
          </cell>
          <cell r="F1816">
            <v>500000</v>
          </cell>
        </row>
        <row r="1817">
          <cell r="A1817" t="str">
            <v>[审核明细表]20-08 能源动力总厂</v>
          </cell>
        </row>
        <row r="1817">
          <cell r="E1817" t="str">
            <v>付款</v>
          </cell>
          <cell r="F1817">
            <v>1000000</v>
          </cell>
        </row>
        <row r="1818">
          <cell r="A1818" t="str">
            <v>[审核明细表]20-08 能源动力总厂</v>
          </cell>
        </row>
        <row r="1818">
          <cell r="E1818" t="str">
            <v>付款</v>
          </cell>
          <cell r="F1818">
            <v>1000000</v>
          </cell>
        </row>
        <row r="1819">
          <cell r="A1819" t="str">
            <v>[审核明细表]20-08 能源动力总厂</v>
          </cell>
        </row>
        <row r="1819">
          <cell r="E1819" t="str">
            <v>付款</v>
          </cell>
          <cell r="F1819">
            <v>717210</v>
          </cell>
        </row>
        <row r="1820">
          <cell r="A1820" t="str">
            <v>[审核明细表]20-08 能源动力总厂</v>
          </cell>
        </row>
        <row r="1820">
          <cell r="E1820" t="str">
            <v>付款</v>
          </cell>
          <cell r="F1820">
            <v>1000000</v>
          </cell>
        </row>
        <row r="1821">
          <cell r="A1821" t="str">
            <v>[审核明细表]20-08 能源动力总厂</v>
          </cell>
        </row>
        <row r="1821">
          <cell r="E1821" t="str">
            <v>付款</v>
          </cell>
          <cell r="F1821">
            <v>1000000</v>
          </cell>
        </row>
        <row r="1822">
          <cell r="A1822" t="str">
            <v>[审核明细表]20-08 能源动力总厂</v>
          </cell>
        </row>
        <row r="1822">
          <cell r="E1822" t="str">
            <v>合同</v>
          </cell>
          <cell r="F1822">
            <v>176732</v>
          </cell>
        </row>
        <row r="1823">
          <cell r="A1823" t="str">
            <v>[审核明细表]20-08 能源动力总厂</v>
          </cell>
        </row>
        <row r="1823">
          <cell r="E1823" t="str">
            <v>发票</v>
          </cell>
          <cell r="F1823">
            <v>176732</v>
          </cell>
        </row>
        <row r="1824">
          <cell r="A1824" t="str">
            <v>[审核明细表]20-08 能源动力总厂</v>
          </cell>
        </row>
        <row r="1824">
          <cell r="E1824" t="str">
            <v>发票</v>
          </cell>
        </row>
        <row r="1825">
          <cell r="A1825" t="str">
            <v>[审核明细表]20-08 能源动力总厂</v>
          </cell>
        </row>
        <row r="1825">
          <cell r="E1825" t="str">
            <v>合同</v>
          </cell>
          <cell r="F1825">
            <v>997193.36</v>
          </cell>
        </row>
        <row r="1826">
          <cell r="A1826" t="str">
            <v>[审核明细表]20-08 能源动力总厂</v>
          </cell>
        </row>
        <row r="1826">
          <cell r="E1826" t="str">
            <v>发票</v>
          </cell>
          <cell r="F1826">
            <v>997193.36</v>
          </cell>
        </row>
        <row r="1827">
          <cell r="A1827" t="str">
            <v>[审核明细表]20-08 能源动力总厂</v>
          </cell>
        </row>
        <row r="1827">
          <cell r="E1827" t="str">
            <v>付款</v>
          </cell>
          <cell r="F1827">
            <v>49859.67</v>
          </cell>
        </row>
        <row r="1828">
          <cell r="A1828" t="str">
            <v>[审核明细表]20-08 能源动力总厂</v>
          </cell>
        </row>
        <row r="1828">
          <cell r="E1828" t="str">
            <v>付款</v>
          </cell>
          <cell r="F1828">
            <v>947333.69</v>
          </cell>
        </row>
        <row r="1829">
          <cell r="A1829" t="str">
            <v>[审核明细表]20-08 能源动力总厂</v>
          </cell>
        </row>
        <row r="1829">
          <cell r="E1829" t="str">
            <v>合同</v>
          </cell>
          <cell r="F1829">
            <v>131080</v>
          </cell>
        </row>
        <row r="1830">
          <cell r="A1830" t="str">
            <v>[审核明细表]20-08 能源动力总厂</v>
          </cell>
        </row>
        <row r="1830">
          <cell r="E1830" t="str">
            <v>发票</v>
          </cell>
          <cell r="F1830">
            <v>131080</v>
          </cell>
        </row>
        <row r="1831">
          <cell r="A1831" t="str">
            <v>[审核明细表]20-08 能源动力总厂</v>
          </cell>
        </row>
        <row r="1831">
          <cell r="E1831" t="str">
            <v>合同</v>
          </cell>
          <cell r="F1831">
            <v>183229.5</v>
          </cell>
        </row>
        <row r="1832">
          <cell r="A1832" t="str">
            <v>[审核明细表]20-08 能源动力总厂</v>
          </cell>
        </row>
        <row r="1832">
          <cell r="E1832" t="str">
            <v>发票</v>
          </cell>
          <cell r="F1832">
            <v>183229.5</v>
          </cell>
        </row>
        <row r="1833">
          <cell r="A1833" t="str">
            <v>[审核明细表]20-08 能源动力总厂</v>
          </cell>
        </row>
        <row r="1833">
          <cell r="E1833" t="str">
            <v>合同</v>
          </cell>
          <cell r="F1833">
            <v>31355.24</v>
          </cell>
        </row>
        <row r="1834">
          <cell r="A1834" t="str">
            <v>[审核明细表]20-08 能源动力总厂</v>
          </cell>
        </row>
        <row r="1834">
          <cell r="E1834" t="str">
            <v>发票</v>
          </cell>
          <cell r="F1834">
            <v>31355.24</v>
          </cell>
        </row>
        <row r="1835">
          <cell r="A1835" t="str">
            <v>[审核明细表]20-08 能源动力总厂</v>
          </cell>
        </row>
        <row r="1835">
          <cell r="E1835" t="str">
            <v>合同</v>
          </cell>
          <cell r="F1835">
            <v>13763.4</v>
          </cell>
        </row>
        <row r="1836">
          <cell r="A1836" t="str">
            <v>[审核明细表]20-08 能源动力总厂</v>
          </cell>
        </row>
        <row r="1836">
          <cell r="E1836" t="str">
            <v>发票</v>
          </cell>
          <cell r="F1836">
            <v>13763.4</v>
          </cell>
        </row>
        <row r="1837">
          <cell r="A1837" t="str">
            <v>[审核明细表]20-08 能源动力总厂</v>
          </cell>
        </row>
        <row r="1837">
          <cell r="E1837" t="str">
            <v>合同</v>
          </cell>
          <cell r="F1837">
            <v>205795.6</v>
          </cell>
        </row>
        <row r="1838">
          <cell r="A1838" t="str">
            <v>[审核明细表]20-08 能源动力总厂</v>
          </cell>
        </row>
        <row r="1838">
          <cell r="E1838" t="str">
            <v>发票</v>
          </cell>
          <cell r="F1838">
            <v>205795.6</v>
          </cell>
        </row>
        <row r="1839">
          <cell r="A1839" t="str">
            <v>[审核明细表]20-08 能源动力总厂</v>
          </cell>
        </row>
        <row r="1839">
          <cell r="E1839" t="str">
            <v>发票</v>
          </cell>
        </row>
        <row r="1840">
          <cell r="A1840" t="str">
            <v>[审核明细表]20-08 能源动力总厂</v>
          </cell>
        </row>
        <row r="1840">
          <cell r="E1840" t="str">
            <v>合同</v>
          </cell>
          <cell r="F1840">
            <v>8475</v>
          </cell>
        </row>
        <row r="1841">
          <cell r="A1841" t="str">
            <v>[审核明细表]20-08 能源动力总厂</v>
          </cell>
        </row>
        <row r="1841">
          <cell r="E1841" t="str">
            <v>发票</v>
          </cell>
          <cell r="F1841">
            <v>8475</v>
          </cell>
        </row>
        <row r="1842">
          <cell r="A1842" t="str">
            <v>[审核明细表]20-08 能源动力总厂</v>
          </cell>
        </row>
        <row r="1842">
          <cell r="E1842" t="str">
            <v>合同</v>
          </cell>
          <cell r="F1842">
            <v>18306</v>
          </cell>
        </row>
        <row r="1843">
          <cell r="A1843" t="str">
            <v>[审核明细表]20-08 能源动力总厂</v>
          </cell>
        </row>
        <row r="1843">
          <cell r="E1843" t="str">
            <v>发票</v>
          </cell>
          <cell r="F1843">
            <v>18306</v>
          </cell>
        </row>
        <row r="1844">
          <cell r="A1844" t="str">
            <v>[审核明细表]20-08 能源动力总厂</v>
          </cell>
        </row>
        <row r="1844">
          <cell r="E1844" t="str">
            <v>合同</v>
          </cell>
          <cell r="F1844">
            <v>96011.58</v>
          </cell>
        </row>
        <row r="1845">
          <cell r="A1845" t="str">
            <v>[审核明细表]20-08 能源动力总厂</v>
          </cell>
        </row>
        <row r="1845">
          <cell r="E1845" t="str">
            <v>发票</v>
          </cell>
          <cell r="F1845">
            <v>96011.58</v>
          </cell>
        </row>
        <row r="1846">
          <cell r="A1846" t="str">
            <v>[审核明细表]20-08 能源动力总厂</v>
          </cell>
        </row>
        <row r="1846">
          <cell r="E1846" t="str">
            <v>付款</v>
          </cell>
          <cell r="F1846">
            <v>96011.58</v>
          </cell>
        </row>
        <row r="1847">
          <cell r="A1847" t="str">
            <v>[审核明细表]20-08 能源动力总厂</v>
          </cell>
        </row>
        <row r="1847">
          <cell r="E1847" t="str">
            <v>合同</v>
          </cell>
          <cell r="F1847">
            <v>172890</v>
          </cell>
        </row>
        <row r="1848">
          <cell r="A1848" t="str">
            <v>[审核明细表]20-08 能源动力总厂</v>
          </cell>
        </row>
        <row r="1848">
          <cell r="E1848" t="str">
            <v>发票</v>
          </cell>
          <cell r="F1848">
            <v>172890</v>
          </cell>
        </row>
        <row r="1849">
          <cell r="A1849" t="str">
            <v>[审核明细表]20-08 能源动力总厂</v>
          </cell>
        </row>
        <row r="1849">
          <cell r="E1849" t="str">
            <v>付款</v>
          </cell>
          <cell r="F1849">
            <v>172890</v>
          </cell>
        </row>
        <row r="1850">
          <cell r="A1850" t="str">
            <v>[审核明细表]20-08 能源动力总厂</v>
          </cell>
        </row>
        <row r="1850">
          <cell r="E1850" t="str">
            <v>合同</v>
          </cell>
          <cell r="F1850">
            <v>382934.4</v>
          </cell>
        </row>
        <row r="1851">
          <cell r="A1851" t="str">
            <v>[审核明细表]20-08 能源动力总厂</v>
          </cell>
        </row>
        <row r="1851">
          <cell r="E1851" t="str">
            <v>发票</v>
          </cell>
          <cell r="F1851">
            <v>382934.4</v>
          </cell>
        </row>
        <row r="1852">
          <cell r="A1852" t="str">
            <v>[审核明细表]20-08 能源动力总厂</v>
          </cell>
        </row>
        <row r="1852">
          <cell r="E1852" t="str">
            <v>合同</v>
          </cell>
          <cell r="F1852">
            <v>71077</v>
          </cell>
        </row>
        <row r="1853">
          <cell r="A1853" t="str">
            <v>[审核明细表]20-08 能源动力总厂</v>
          </cell>
        </row>
        <row r="1853">
          <cell r="E1853" t="str">
            <v>发票</v>
          </cell>
          <cell r="F1853">
            <v>71077</v>
          </cell>
        </row>
        <row r="1854">
          <cell r="A1854" t="str">
            <v>[审核明细表]20-08 能源动力总厂</v>
          </cell>
        </row>
        <row r="1854">
          <cell r="E1854" t="str">
            <v>合同</v>
          </cell>
          <cell r="F1854">
            <v>9446.8</v>
          </cell>
        </row>
        <row r="1855">
          <cell r="A1855" t="str">
            <v>[审核明细表]20-08 能源动力总厂</v>
          </cell>
        </row>
        <row r="1855">
          <cell r="E1855" t="str">
            <v>发票</v>
          </cell>
          <cell r="F1855">
            <v>9446.8</v>
          </cell>
        </row>
        <row r="1856">
          <cell r="A1856" t="str">
            <v>[审核明细表]20-08 能源动力总厂</v>
          </cell>
        </row>
        <row r="1856">
          <cell r="E1856" t="str">
            <v>合同</v>
          </cell>
          <cell r="F1856">
            <v>20566</v>
          </cell>
        </row>
        <row r="1857">
          <cell r="A1857" t="str">
            <v>[审核明细表]20-08 能源动力总厂</v>
          </cell>
        </row>
        <row r="1857">
          <cell r="E1857" t="str">
            <v>发票</v>
          </cell>
          <cell r="F1857">
            <v>20566</v>
          </cell>
        </row>
        <row r="1858">
          <cell r="A1858" t="str">
            <v>[审核明细表]20-08 能源动力总厂</v>
          </cell>
        </row>
        <row r="1858">
          <cell r="E1858" t="str">
            <v>合同</v>
          </cell>
          <cell r="F1858">
            <v>180461</v>
          </cell>
        </row>
        <row r="1859">
          <cell r="A1859" t="str">
            <v>[审核明细表]20-08 能源动力总厂</v>
          </cell>
        </row>
        <row r="1859">
          <cell r="E1859" t="str">
            <v>发票</v>
          </cell>
          <cell r="F1859">
            <v>180461</v>
          </cell>
        </row>
        <row r="1860">
          <cell r="A1860" t="str">
            <v>[审核明细表]20-08 能源动力总厂</v>
          </cell>
        </row>
        <row r="1860">
          <cell r="E1860" t="str">
            <v>合同</v>
          </cell>
          <cell r="F1860">
            <v>130176</v>
          </cell>
        </row>
        <row r="1861">
          <cell r="A1861" t="str">
            <v>[审核明细表]20-08 能源动力总厂</v>
          </cell>
        </row>
        <row r="1861">
          <cell r="E1861" t="str">
            <v>发票</v>
          </cell>
          <cell r="F1861">
            <v>130176</v>
          </cell>
        </row>
        <row r="1862">
          <cell r="A1862" t="str">
            <v>[审核明细表]20-08 能源动力总厂</v>
          </cell>
        </row>
        <row r="1862">
          <cell r="E1862" t="str">
            <v>合同</v>
          </cell>
          <cell r="F1862">
            <v>4011.5</v>
          </cell>
        </row>
        <row r="1863">
          <cell r="A1863" t="str">
            <v>[审核明细表]20-08 能源动力总厂</v>
          </cell>
        </row>
        <row r="1863">
          <cell r="E1863" t="str">
            <v>发票</v>
          </cell>
          <cell r="F1863">
            <v>4011.5</v>
          </cell>
        </row>
        <row r="1864">
          <cell r="A1864" t="str">
            <v>[审核明细表]20-08 能源动力总厂</v>
          </cell>
        </row>
        <row r="1864">
          <cell r="E1864" t="str">
            <v>合同</v>
          </cell>
          <cell r="F1864">
            <v>2778376.2</v>
          </cell>
        </row>
        <row r="1865">
          <cell r="A1865" t="str">
            <v>[审核明细表]20-08 能源动力总厂</v>
          </cell>
        </row>
        <row r="1865">
          <cell r="E1865" t="str">
            <v>发票</v>
          </cell>
          <cell r="F1865">
            <v>2778376.2</v>
          </cell>
        </row>
        <row r="1866">
          <cell r="A1866" t="str">
            <v>[审核明细表]20-08 能源动力总厂</v>
          </cell>
        </row>
        <row r="1866">
          <cell r="E1866" t="str">
            <v>合同</v>
          </cell>
          <cell r="F1866">
            <v>667491</v>
          </cell>
        </row>
        <row r="1867">
          <cell r="A1867" t="str">
            <v>[审核明细表]20-08 能源动力总厂</v>
          </cell>
        </row>
        <row r="1867">
          <cell r="E1867" t="str">
            <v>发票</v>
          </cell>
          <cell r="F1867">
            <v>667491</v>
          </cell>
        </row>
        <row r="1868">
          <cell r="A1868" t="str">
            <v>[审核明细表]20-08 能源动力总厂</v>
          </cell>
        </row>
        <row r="1868">
          <cell r="E1868" t="str">
            <v>发票</v>
          </cell>
          <cell r="F1868">
            <v>12399.49</v>
          </cell>
        </row>
        <row r="1869">
          <cell r="A1869" t="str">
            <v>[审核明细表]20-08 能源动力总厂</v>
          </cell>
        </row>
        <row r="1869">
          <cell r="E1869" t="str">
            <v>发票</v>
          </cell>
          <cell r="F1869">
            <v>3000.15</v>
          </cell>
        </row>
        <row r="1870">
          <cell r="A1870" t="str">
            <v>[审核明细表]20-08 能源动力总厂</v>
          </cell>
        </row>
        <row r="1870">
          <cell r="E1870" t="str">
            <v>合同</v>
          </cell>
          <cell r="F1870">
            <v>15399.64</v>
          </cell>
        </row>
        <row r="1871">
          <cell r="A1871" t="str">
            <v>[审核明细表]20-08 能源动力总厂</v>
          </cell>
        </row>
        <row r="1871">
          <cell r="E1871" t="str">
            <v>发票</v>
          </cell>
          <cell r="F1871">
            <v>13811.99</v>
          </cell>
        </row>
        <row r="1872">
          <cell r="A1872" t="str">
            <v>[审核明细表]20-08 能源动力总厂</v>
          </cell>
        </row>
        <row r="1872">
          <cell r="E1872" t="str">
            <v>合同</v>
          </cell>
          <cell r="F1872">
            <v>13811.99</v>
          </cell>
        </row>
        <row r="1873">
          <cell r="A1873" t="str">
            <v>[审核明细表]20-08 能源动力总厂</v>
          </cell>
        </row>
        <row r="1873">
          <cell r="E1873" t="str">
            <v>发票</v>
          </cell>
          <cell r="F1873">
            <v>5424</v>
          </cell>
        </row>
        <row r="1874">
          <cell r="A1874" t="str">
            <v>[审核明细表]20-08 能源动力总厂</v>
          </cell>
        </row>
        <row r="1874">
          <cell r="E1874" t="str">
            <v>合同</v>
          </cell>
          <cell r="F1874">
            <v>5424</v>
          </cell>
        </row>
        <row r="1875">
          <cell r="A1875" t="str">
            <v>[审核明细表]20-08 能源动力总厂</v>
          </cell>
        </row>
        <row r="1875">
          <cell r="E1875" t="str">
            <v>发票</v>
          </cell>
          <cell r="F1875">
            <v>73003.65</v>
          </cell>
        </row>
        <row r="1876">
          <cell r="A1876" t="str">
            <v>[审核明细表]20-08 能源动力总厂</v>
          </cell>
        </row>
        <row r="1876">
          <cell r="E1876" t="str">
            <v>合同</v>
          </cell>
          <cell r="F1876">
            <v>73003.65</v>
          </cell>
        </row>
        <row r="1877">
          <cell r="A1877" t="str">
            <v>[审核明细表]20-08 能源动力总厂</v>
          </cell>
        </row>
        <row r="1877">
          <cell r="E1877" t="str">
            <v>发票</v>
          </cell>
          <cell r="F1877">
            <v>13334</v>
          </cell>
        </row>
        <row r="1878">
          <cell r="A1878" t="str">
            <v>[审核明细表]20-08 能源动力总厂</v>
          </cell>
        </row>
        <row r="1878">
          <cell r="E1878" t="str">
            <v>合同</v>
          </cell>
          <cell r="F1878">
            <v>13334</v>
          </cell>
        </row>
        <row r="1879">
          <cell r="A1879" t="str">
            <v>[审核明细表]20-08 能源动力总厂</v>
          </cell>
        </row>
        <row r="1879">
          <cell r="E1879" t="str">
            <v>发票</v>
          </cell>
          <cell r="F1879">
            <v>27623.98</v>
          </cell>
        </row>
        <row r="1880">
          <cell r="A1880" t="str">
            <v>[审核明细表]20-08 能源动力总厂</v>
          </cell>
        </row>
        <row r="1880">
          <cell r="E1880" t="str">
            <v>合同</v>
          </cell>
          <cell r="F1880">
            <v>27623.98</v>
          </cell>
        </row>
        <row r="1881">
          <cell r="A1881" t="str">
            <v>[审核明细表]20-08 能源动力总厂</v>
          </cell>
        </row>
        <row r="1881">
          <cell r="E1881" t="str">
            <v>发票</v>
          </cell>
          <cell r="F1881">
            <v>7458</v>
          </cell>
        </row>
        <row r="1882">
          <cell r="A1882" t="str">
            <v>[审核明细表]20-08 能源动力总厂</v>
          </cell>
        </row>
        <row r="1882">
          <cell r="E1882" t="str">
            <v>合同</v>
          </cell>
          <cell r="F1882">
            <v>7458</v>
          </cell>
        </row>
        <row r="1883">
          <cell r="A1883" t="str">
            <v>[审核明细表]20-08 能源动力总厂</v>
          </cell>
        </row>
        <row r="1883">
          <cell r="E1883" t="str">
            <v>发票</v>
          </cell>
          <cell r="F1883">
            <v>16046</v>
          </cell>
        </row>
        <row r="1884">
          <cell r="A1884" t="str">
            <v>[审核明细表]20-08 能源动力总厂</v>
          </cell>
        </row>
        <row r="1884">
          <cell r="E1884" t="str">
            <v>合同</v>
          </cell>
          <cell r="F1884">
            <v>16046</v>
          </cell>
        </row>
        <row r="1885">
          <cell r="A1885" t="str">
            <v>[审核明细表]20-08 能源动力总厂</v>
          </cell>
        </row>
        <row r="1885">
          <cell r="E1885" t="str">
            <v>发票</v>
          </cell>
          <cell r="F1885">
            <v>133019.08</v>
          </cell>
        </row>
        <row r="1886">
          <cell r="A1886" t="str">
            <v>[审核明细表]20-08 能源动力总厂</v>
          </cell>
        </row>
        <row r="1886">
          <cell r="E1886" t="str">
            <v>合同</v>
          </cell>
          <cell r="F1886">
            <v>133019.08</v>
          </cell>
        </row>
        <row r="1887">
          <cell r="A1887" t="str">
            <v>[审核明细表]20-08 能源动力总厂</v>
          </cell>
        </row>
        <row r="1887">
          <cell r="E1887" t="str">
            <v>发票</v>
          </cell>
          <cell r="F1887">
            <v>89099.37</v>
          </cell>
        </row>
        <row r="1888">
          <cell r="A1888" t="str">
            <v>[审核明细表]20-08 能源动力总厂</v>
          </cell>
        </row>
        <row r="1888">
          <cell r="E1888" t="str">
            <v>合同</v>
          </cell>
          <cell r="F1888">
            <v>89099.37</v>
          </cell>
        </row>
        <row r="1889">
          <cell r="A1889" t="str">
            <v>[审核明细表]20-08 能源动力总厂</v>
          </cell>
        </row>
        <row r="1889">
          <cell r="E1889" t="str">
            <v>合同</v>
          </cell>
          <cell r="F1889">
            <v>205660</v>
          </cell>
        </row>
        <row r="1890">
          <cell r="A1890" t="str">
            <v>[审核明细表]20-08 能源动力总厂</v>
          </cell>
        </row>
        <row r="1890">
          <cell r="E1890" t="str">
            <v>发票</v>
          </cell>
          <cell r="F1890">
            <v>205660</v>
          </cell>
        </row>
        <row r="1891">
          <cell r="A1891" t="str">
            <v>[审核明细表]20-08 能源动力总厂</v>
          </cell>
        </row>
        <row r="1891">
          <cell r="E1891" t="str">
            <v>合同</v>
          </cell>
          <cell r="F1891">
            <v>82038</v>
          </cell>
        </row>
        <row r="1892">
          <cell r="A1892" t="str">
            <v>[审核明细表]20-08 能源动力总厂</v>
          </cell>
        </row>
        <row r="1892">
          <cell r="E1892" t="str">
            <v>发票</v>
          </cell>
          <cell r="F1892">
            <v>82038</v>
          </cell>
        </row>
        <row r="1893">
          <cell r="A1893" t="str">
            <v>[审核明细表]20-08 能源动力总厂</v>
          </cell>
        </row>
        <row r="1893">
          <cell r="E1893" t="str">
            <v>发票</v>
          </cell>
          <cell r="F1893">
            <v>426100.4</v>
          </cell>
        </row>
        <row r="1894">
          <cell r="A1894" t="str">
            <v>[审核明细表]20-08 能源动力总厂</v>
          </cell>
        </row>
        <row r="1894">
          <cell r="E1894" t="str">
            <v>合同</v>
          </cell>
          <cell r="F1894">
            <v>426100.4</v>
          </cell>
        </row>
        <row r="1895">
          <cell r="A1895" t="str">
            <v>[审核明细表]20-08 能源动力总厂</v>
          </cell>
        </row>
        <row r="1895">
          <cell r="E1895" t="str">
            <v>合同</v>
          </cell>
          <cell r="F1895">
            <v>372900</v>
          </cell>
        </row>
        <row r="1896">
          <cell r="A1896" t="str">
            <v>[审核明细表]20-08 能源动力总厂</v>
          </cell>
        </row>
        <row r="1896">
          <cell r="E1896" t="str">
            <v>发票</v>
          </cell>
          <cell r="F1896">
            <v>372900</v>
          </cell>
        </row>
        <row r="1897">
          <cell r="A1897" t="str">
            <v>[审核明细表]20-08 能源动力总厂</v>
          </cell>
        </row>
        <row r="1897">
          <cell r="E1897" t="str">
            <v>发票</v>
          </cell>
          <cell r="F1897">
            <v>68800.05</v>
          </cell>
        </row>
        <row r="1898">
          <cell r="A1898" t="str">
            <v>[审核明细表]20-08 能源动力总厂</v>
          </cell>
        </row>
        <row r="1898">
          <cell r="E1898" t="str">
            <v>合同</v>
          </cell>
          <cell r="F1898">
            <v>68800.05</v>
          </cell>
        </row>
        <row r="1899">
          <cell r="A1899" t="str">
            <v>[审核明细表]20-08 能源动力总厂</v>
          </cell>
        </row>
        <row r="1899">
          <cell r="E1899" t="str">
            <v>发票</v>
          </cell>
          <cell r="F1899">
            <v>8134881.3</v>
          </cell>
        </row>
        <row r="1900">
          <cell r="A1900" t="str">
            <v>[审核明细表]20-08 能源动力总厂</v>
          </cell>
        </row>
        <row r="1900">
          <cell r="E1900" t="str">
            <v>合同</v>
          </cell>
          <cell r="F1900">
            <v>8134881.3</v>
          </cell>
        </row>
        <row r="1901">
          <cell r="A1901" t="str">
            <v>[审核明细表]20-08 能源动力总厂</v>
          </cell>
        </row>
        <row r="1901">
          <cell r="E1901" t="str">
            <v>发票</v>
          </cell>
          <cell r="F1901">
            <v>67122</v>
          </cell>
        </row>
        <row r="1902">
          <cell r="A1902" t="str">
            <v>[审核明细表]20-08 能源动力总厂</v>
          </cell>
        </row>
        <row r="1902">
          <cell r="E1902" t="str">
            <v>合同</v>
          </cell>
          <cell r="F1902">
            <v>67122</v>
          </cell>
        </row>
        <row r="1903">
          <cell r="A1903" t="str">
            <v>[审核明细表]20-08 能源动力总厂</v>
          </cell>
        </row>
        <row r="1903">
          <cell r="E1903" t="str">
            <v>合同</v>
          </cell>
          <cell r="F1903">
            <v>5730456</v>
          </cell>
        </row>
        <row r="1904">
          <cell r="A1904" t="str">
            <v>[审核明细表]20-08 能源动力总厂</v>
          </cell>
        </row>
        <row r="1904">
          <cell r="E1904" t="str">
            <v>发票</v>
          </cell>
          <cell r="F1904">
            <v>5730456</v>
          </cell>
        </row>
        <row r="1905">
          <cell r="A1905" t="str">
            <v>[审核明细表]20-08 能源动力总厂</v>
          </cell>
        </row>
        <row r="1905">
          <cell r="E1905" t="str">
            <v>发票</v>
          </cell>
        </row>
        <row r="1906">
          <cell r="A1906" t="str">
            <v>[审核明细表]20-08 能源动力总厂</v>
          </cell>
        </row>
        <row r="1906">
          <cell r="E1906" t="str">
            <v>合同</v>
          </cell>
          <cell r="F1906">
            <v>50850</v>
          </cell>
        </row>
        <row r="1907">
          <cell r="A1907" t="str">
            <v>[审核明细表]20-08 能源动力总厂</v>
          </cell>
        </row>
        <row r="1907">
          <cell r="E1907" t="str">
            <v>发票</v>
          </cell>
          <cell r="F1907">
            <v>50850</v>
          </cell>
        </row>
        <row r="1908">
          <cell r="A1908" t="str">
            <v>[审核明细表]20-08 能源动力总厂</v>
          </cell>
        </row>
        <row r="1908">
          <cell r="E1908" t="str">
            <v>发票</v>
          </cell>
        </row>
        <row r="1909">
          <cell r="A1909" t="str">
            <v>[审核明细表]20-09 热轧</v>
          </cell>
        </row>
        <row r="1909">
          <cell r="E1909" t="str">
            <v>合同</v>
          </cell>
          <cell r="F1909">
            <v>3549998.96</v>
          </cell>
        </row>
        <row r="1910">
          <cell r="A1910" t="str">
            <v>[审核明细表]20-09 热轧</v>
          </cell>
        </row>
        <row r="1910">
          <cell r="E1910" t="str">
            <v>发票</v>
          </cell>
          <cell r="F1910">
            <v>3549998.96</v>
          </cell>
        </row>
        <row r="1911">
          <cell r="A1911" t="str">
            <v>[审核明细表]20-09 热轧</v>
          </cell>
        </row>
        <row r="1911">
          <cell r="E1911" t="str">
            <v>付款</v>
          </cell>
          <cell r="F1911">
            <v>500000</v>
          </cell>
        </row>
        <row r="1912">
          <cell r="A1912" t="str">
            <v>[审核明细表]20-09 热轧</v>
          </cell>
        </row>
        <row r="1912">
          <cell r="E1912" t="str">
            <v>付款</v>
          </cell>
          <cell r="F1912">
            <v>500000</v>
          </cell>
        </row>
        <row r="1913">
          <cell r="A1913" t="str">
            <v>[审核明细表]20-09 热轧</v>
          </cell>
        </row>
        <row r="1913">
          <cell r="E1913" t="str">
            <v>合同</v>
          </cell>
          <cell r="F1913">
            <v>1062200</v>
          </cell>
        </row>
        <row r="1914">
          <cell r="A1914" t="str">
            <v>[审核明细表]20-09 热轧</v>
          </cell>
        </row>
        <row r="1914">
          <cell r="E1914" t="str">
            <v>发票</v>
          </cell>
          <cell r="F1914">
            <v>1062200</v>
          </cell>
        </row>
        <row r="1915">
          <cell r="A1915" t="str">
            <v>[审核明细表]20-09 热轧</v>
          </cell>
        </row>
        <row r="1915">
          <cell r="E1915" t="str">
            <v>合同</v>
          </cell>
          <cell r="F1915">
            <v>12594641</v>
          </cell>
        </row>
        <row r="1916">
          <cell r="A1916" t="str">
            <v>[审核明细表]20-09 热轧</v>
          </cell>
        </row>
        <row r="1916">
          <cell r="E1916" t="str">
            <v>发票</v>
          </cell>
          <cell r="F1916">
            <v>10075712.8</v>
          </cell>
        </row>
        <row r="1917">
          <cell r="A1917" t="str">
            <v>[审核明细表]20-09 热轧</v>
          </cell>
        </row>
        <row r="1917">
          <cell r="E1917" t="str">
            <v>合同</v>
          </cell>
          <cell r="F1917">
            <v>753710</v>
          </cell>
        </row>
        <row r="1918">
          <cell r="A1918" t="str">
            <v>[审核明细表]20-09 热轧</v>
          </cell>
        </row>
        <row r="1918">
          <cell r="E1918" t="str">
            <v>合同</v>
          </cell>
          <cell r="F1918">
            <v>494940</v>
          </cell>
        </row>
        <row r="1919">
          <cell r="A1919" t="str">
            <v>[审核明细表]20-09 热轧</v>
          </cell>
        </row>
        <row r="1919">
          <cell r="E1919" t="str">
            <v>发票</v>
          </cell>
          <cell r="F1919">
            <v>753710</v>
          </cell>
        </row>
        <row r="1920">
          <cell r="A1920" t="str">
            <v>[审核明细表]20-09 热轧</v>
          </cell>
        </row>
        <row r="1920">
          <cell r="E1920" t="str">
            <v>发票</v>
          </cell>
          <cell r="F1920">
            <v>494940</v>
          </cell>
        </row>
        <row r="1921">
          <cell r="A1921" t="str">
            <v>[审核明细表]20-09 热轧</v>
          </cell>
        </row>
        <row r="1921">
          <cell r="E1921" t="str">
            <v>合同</v>
          </cell>
          <cell r="F1921">
            <v>324310</v>
          </cell>
        </row>
        <row r="1922">
          <cell r="A1922" t="str">
            <v>[审核明细表]20-09 热轧</v>
          </cell>
        </row>
        <row r="1922">
          <cell r="E1922" t="str">
            <v>合同</v>
          </cell>
          <cell r="F1922">
            <v>575938.4</v>
          </cell>
        </row>
        <row r="1923">
          <cell r="A1923" t="str">
            <v>[审核明细表]20-09 热轧</v>
          </cell>
        </row>
        <row r="1923">
          <cell r="E1923" t="str">
            <v>合同</v>
          </cell>
          <cell r="F1923">
            <v>2734261</v>
          </cell>
        </row>
        <row r="1924">
          <cell r="A1924" t="str">
            <v>[审核明细表]20-09 热轧</v>
          </cell>
        </row>
        <row r="1924">
          <cell r="E1924" t="str">
            <v>发票</v>
          </cell>
          <cell r="F1924">
            <v>2734261</v>
          </cell>
        </row>
        <row r="1925">
          <cell r="A1925" t="str">
            <v>[审核明细表]20-09 热轧</v>
          </cell>
        </row>
        <row r="1925">
          <cell r="E1925" t="str">
            <v>发票</v>
          </cell>
          <cell r="F1925">
            <v>575938.4</v>
          </cell>
        </row>
        <row r="1926">
          <cell r="A1926" t="str">
            <v>[审核明细表]20-09 热轧</v>
          </cell>
        </row>
        <row r="1926">
          <cell r="E1926" t="str">
            <v>发票</v>
          </cell>
          <cell r="F1926">
            <v>324310</v>
          </cell>
        </row>
        <row r="1927">
          <cell r="A1927" t="str">
            <v>[审核明细表]20-09 热轧</v>
          </cell>
        </row>
        <row r="1927">
          <cell r="E1927" t="str">
            <v>合同</v>
          </cell>
          <cell r="F1927">
            <v>4068000</v>
          </cell>
        </row>
        <row r="1928">
          <cell r="A1928" t="str">
            <v>[审核明细表]20-09 热轧</v>
          </cell>
        </row>
        <row r="1928">
          <cell r="E1928" t="str">
            <v>发票</v>
          </cell>
          <cell r="F1928">
            <v>1017000</v>
          </cell>
        </row>
        <row r="1929">
          <cell r="A1929" t="str">
            <v>[审核明细表]20-09 热轧</v>
          </cell>
        </row>
        <row r="1929">
          <cell r="E1929" t="str">
            <v>发票</v>
          </cell>
          <cell r="F1929">
            <v>1017000</v>
          </cell>
        </row>
        <row r="1930">
          <cell r="A1930" t="str">
            <v>[审核明细表]20-09 热轧</v>
          </cell>
        </row>
        <row r="1930">
          <cell r="E1930" t="str">
            <v>发票</v>
          </cell>
          <cell r="F1930">
            <v>1017000</v>
          </cell>
        </row>
        <row r="1931">
          <cell r="A1931" t="str">
            <v>[审核明细表]20-09 热轧</v>
          </cell>
        </row>
        <row r="1931">
          <cell r="E1931" t="str">
            <v>发票</v>
          </cell>
          <cell r="F1931">
            <v>1017000</v>
          </cell>
        </row>
        <row r="1932">
          <cell r="A1932" t="str">
            <v>[审核明细表]20-09 热轧</v>
          </cell>
        </row>
        <row r="1932">
          <cell r="E1932" t="str">
            <v>合同</v>
          </cell>
          <cell r="F1932">
            <v>4068000</v>
          </cell>
        </row>
        <row r="1933">
          <cell r="A1933" t="str">
            <v>[审核明细表]20-09 热轧</v>
          </cell>
        </row>
        <row r="1933">
          <cell r="E1933" t="str">
            <v>发票</v>
          </cell>
          <cell r="F1933">
            <v>1017000</v>
          </cell>
        </row>
        <row r="1934">
          <cell r="A1934" t="str">
            <v>[审核明细表]20-09 热轧</v>
          </cell>
        </row>
        <row r="1934">
          <cell r="E1934" t="str">
            <v>发票</v>
          </cell>
          <cell r="F1934">
            <v>1017000</v>
          </cell>
        </row>
        <row r="1935">
          <cell r="A1935" t="str">
            <v>[审核明细表]20-09 热轧</v>
          </cell>
        </row>
        <row r="1935">
          <cell r="E1935" t="str">
            <v>发票</v>
          </cell>
          <cell r="F1935">
            <v>1017000</v>
          </cell>
        </row>
        <row r="1936">
          <cell r="A1936" t="str">
            <v>[审核明细表]20-09 热轧</v>
          </cell>
        </row>
        <row r="1936">
          <cell r="E1936" t="str">
            <v>发票</v>
          </cell>
          <cell r="F1936">
            <v>1017000</v>
          </cell>
        </row>
        <row r="1937">
          <cell r="A1937" t="str">
            <v>[审核明细表]20-09 热轧</v>
          </cell>
        </row>
        <row r="1937">
          <cell r="E1937" t="str">
            <v>合同</v>
          </cell>
          <cell r="F1937">
            <v>1615608.46</v>
          </cell>
        </row>
        <row r="1938">
          <cell r="A1938" t="str">
            <v>[审核明细表]20-09 热轧</v>
          </cell>
        </row>
        <row r="1938">
          <cell r="E1938" t="str">
            <v>发票</v>
          </cell>
          <cell r="F1938">
            <v>1615608.46</v>
          </cell>
        </row>
        <row r="1939">
          <cell r="A1939" t="str">
            <v>[审核明细表]20-09 热轧</v>
          </cell>
        </row>
        <row r="1939">
          <cell r="E1939" t="str">
            <v>合同</v>
          </cell>
          <cell r="F1939">
            <v>3674760</v>
          </cell>
        </row>
        <row r="1940">
          <cell r="A1940" t="str">
            <v>[审核明细表]20-10 烧结厂</v>
          </cell>
        </row>
        <row r="1940">
          <cell r="E1940" t="str">
            <v>合同</v>
          </cell>
          <cell r="F1940">
            <v>3179933</v>
          </cell>
        </row>
        <row r="1941">
          <cell r="A1941" t="str">
            <v>[审核明细表]20-10 烧结厂</v>
          </cell>
        </row>
        <row r="1941">
          <cell r="E1941" t="str">
            <v>发票</v>
          </cell>
          <cell r="F1941">
            <v>635986.6</v>
          </cell>
        </row>
        <row r="1942">
          <cell r="A1942" t="str">
            <v>[审核明细表]20-10 烧结厂</v>
          </cell>
        </row>
        <row r="1942">
          <cell r="E1942" t="str">
            <v>发票</v>
          </cell>
          <cell r="F1942">
            <v>2543946.4</v>
          </cell>
        </row>
        <row r="1943">
          <cell r="A1943" t="str">
            <v>[审核明细表]20-10 烧结厂</v>
          </cell>
        </row>
        <row r="1943">
          <cell r="E1943" t="str">
            <v>合同</v>
          </cell>
          <cell r="F1943">
            <v>229390</v>
          </cell>
        </row>
        <row r="1944">
          <cell r="A1944" t="str">
            <v>[审核明细表]20-10 烧结厂</v>
          </cell>
        </row>
        <row r="1944">
          <cell r="E1944" t="str">
            <v>合同</v>
          </cell>
          <cell r="F1944">
            <v>266800.05</v>
          </cell>
        </row>
        <row r="1945">
          <cell r="A1945" t="str">
            <v>[审核明细表]20-10 烧结厂</v>
          </cell>
        </row>
        <row r="1945">
          <cell r="E1945" t="str">
            <v>合同</v>
          </cell>
          <cell r="F1945">
            <v>470403.18</v>
          </cell>
        </row>
        <row r="1946">
          <cell r="A1946" t="str">
            <v>[审核明细表]20-10 烧结厂</v>
          </cell>
        </row>
        <row r="1946">
          <cell r="E1946" t="str">
            <v>合同</v>
          </cell>
          <cell r="F1946">
            <v>6437949</v>
          </cell>
        </row>
        <row r="1947">
          <cell r="A1947" t="str">
            <v>[审核明细表]20-10 烧结厂</v>
          </cell>
        </row>
        <row r="1947">
          <cell r="E1947" t="str">
            <v>发票</v>
          </cell>
          <cell r="F1947">
            <v>3218974.5</v>
          </cell>
        </row>
        <row r="1948">
          <cell r="A1948" t="str">
            <v>[审核明细表]20-10 烧结厂</v>
          </cell>
        </row>
        <row r="1948">
          <cell r="E1948" t="str">
            <v>发票</v>
          </cell>
          <cell r="F1948">
            <v>3218974.5</v>
          </cell>
        </row>
        <row r="1949">
          <cell r="A1949" t="str">
            <v>[审核明细表]20-10 烧结厂</v>
          </cell>
        </row>
        <row r="1949">
          <cell r="E1949" t="str">
            <v>发票</v>
          </cell>
          <cell r="F1949">
            <v>470403.18</v>
          </cell>
        </row>
        <row r="1950">
          <cell r="A1950" t="str">
            <v>[审核明细表]20-10 烧结厂</v>
          </cell>
        </row>
        <row r="1950">
          <cell r="E1950" t="str">
            <v>发票</v>
          </cell>
          <cell r="F1950">
            <v>266800.05</v>
          </cell>
        </row>
        <row r="1951">
          <cell r="A1951" t="str">
            <v>[审核明细表]20-10 烧结厂</v>
          </cell>
        </row>
        <row r="1951">
          <cell r="E1951" t="str">
            <v>发票</v>
          </cell>
          <cell r="F1951">
            <v>229390</v>
          </cell>
        </row>
        <row r="1952">
          <cell r="A1952" t="str">
            <v>[审核明细表]20-10 烧结厂</v>
          </cell>
        </row>
        <row r="1952">
          <cell r="E1952" t="str">
            <v>合同</v>
          </cell>
          <cell r="F1952">
            <v>507008.4</v>
          </cell>
        </row>
        <row r="1953">
          <cell r="A1953" t="str">
            <v>[审核明细表]20-10 烧结厂</v>
          </cell>
        </row>
        <row r="1953">
          <cell r="E1953" t="str">
            <v>发票</v>
          </cell>
          <cell r="F1953">
            <v>101401.68</v>
          </cell>
        </row>
        <row r="1954">
          <cell r="A1954" t="str">
            <v>[审核明细表]20-10 烧结厂</v>
          </cell>
        </row>
        <row r="1954">
          <cell r="E1954" t="str">
            <v>发票</v>
          </cell>
          <cell r="F1954">
            <v>405606.72</v>
          </cell>
        </row>
        <row r="1955">
          <cell r="A1955" t="str">
            <v>[审核明细表]20-10 烧结厂</v>
          </cell>
        </row>
        <row r="1955">
          <cell r="E1955" t="str">
            <v>合同</v>
          </cell>
          <cell r="F1955">
            <v>1331140</v>
          </cell>
        </row>
        <row r="1956">
          <cell r="A1956" t="str">
            <v>[审核明细表]20-10 烧结厂</v>
          </cell>
        </row>
        <row r="1956">
          <cell r="E1956" t="str">
            <v>发票</v>
          </cell>
          <cell r="F1956">
            <v>1064912</v>
          </cell>
        </row>
        <row r="1957">
          <cell r="A1957" t="str">
            <v>[审核明细表]20-10 烧结厂</v>
          </cell>
        </row>
        <row r="1957">
          <cell r="E1957" t="str">
            <v>发票</v>
          </cell>
          <cell r="F1957">
            <v>266228</v>
          </cell>
        </row>
        <row r="1958">
          <cell r="A1958" t="str">
            <v>[审核明细表]20-10 烧结厂</v>
          </cell>
        </row>
        <row r="1958">
          <cell r="E1958" t="str">
            <v>合同</v>
          </cell>
          <cell r="F1958">
            <v>615737</v>
          </cell>
        </row>
        <row r="1959">
          <cell r="A1959" t="str">
            <v>[审核明细表]20-10 烧结厂</v>
          </cell>
        </row>
        <row r="1959">
          <cell r="E1959" t="str">
            <v>发票</v>
          </cell>
          <cell r="F1959">
            <v>615737</v>
          </cell>
        </row>
        <row r="1960">
          <cell r="A1960" t="str">
            <v>[审核明细表]20-10 烧结厂</v>
          </cell>
        </row>
        <row r="1960">
          <cell r="E1960" t="str">
            <v>发票</v>
          </cell>
          <cell r="F1960">
            <v>4176093.54</v>
          </cell>
        </row>
        <row r="1961">
          <cell r="A1961" t="str">
            <v>[审核明细表]20-10 烧结厂</v>
          </cell>
        </row>
        <row r="1961">
          <cell r="E1961" t="str">
            <v>合同</v>
          </cell>
          <cell r="F1961">
            <v>4176093.54</v>
          </cell>
        </row>
        <row r="1962">
          <cell r="A1962" t="str">
            <v>[审核明细表]20-10 烧结厂</v>
          </cell>
        </row>
        <row r="1962">
          <cell r="E1962" t="str">
            <v>合同</v>
          </cell>
          <cell r="F1962">
            <v>1768450</v>
          </cell>
        </row>
        <row r="1963">
          <cell r="A1963" t="str">
            <v>[审核明细表]20-10 烧结厂</v>
          </cell>
        </row>
        <row r="1963">
          <cell r="E1963" t="str">
            <v>发票</v>
          </cell>
          <cell r="F1963">
            <v>884225</v>
          </cell>
        </row>
        <row r="1964">
          <cell r="A1964" t="str">
            <v>[审核明细表]20-10 烧结厂</v>
          </cell>
        </row>
        <row r="1964">
          <cell r="E1964" t="str">
            <v>发票</v>
          </cell>
          <cell r="F1964">
            <v>530535</v>
          </cell>
        </row>
        <row r="1965">
          <cell r="A1965" t="str">
            <v>[审核明细表]20-10 烧结厂</v>
          </cell>
        </row>
        <row r="1965">
          <cell r="E1965" t="str">
            <v>付款</v>
          </cell>
          <cell r="F1965">
            <v>424428</v>
          </cell>
        </row>
        <row r="1966">
          <cell r="A1966" t="str">
            <v>[审核明细表]20-10 烧结厂</v>
          </cell>
        </row>
        <row r="1966">
          <cell r="E1966" t="str">
            <v>付款</v>
          </cell>
          <cell r="F1966">
            <v>707380</v>
          </cell>
        </row>
        <row r="1967">
          <cell r="A1967" t="str">
            <v>[审核明细表]20-10 烧结厂</v>
          </cell>
        </row>
        <row r="1967">
          <cell r="E1967" t="str">
            <v>合同</v>
          </cell>
          <cell r="F1967">
            <v>796650</v>
          </cell>
        </row>
        <row r="1968">
          <cell r="A1968" t="str">
            <v>[审核明细表]20-10 烧结厂</v>
          </cell>
        </row>
        <row r="1968">
          <cell r="E1968" t="str">
            <v>发票</v>
          </cell>
          <cell r="F1968">
            <v>557655</v>
          </cell>
        </row>
        <row r="1969">
          <cell r="A1969" t="str">
            <v>[审核明细表]20-10 烧结厂</v>
          </cell>
        </row>
        <row r="1969">
          <cell r="E1969" t="str">
            <v>发票</v>
          </cell>
          <cell r="F1969">
            <v>238995</v>
          </cell>
        </row>
        <row r="1970">
          <cell r="A1970" t="str">
            <v>[审核明细表]20-10 烧结厂</v>
          </cell>
        </row>
        <row r="1970">
          <cell r="E1970" t="str">
            <v>合同</v>
          </cell>
          <cell r="F1970">
            <v>2102930</v>
          </cell>
        </row>
        <row r="1971">
          <cell r="A1971" t="str">
            <v>[审核明细表]20-10 烧结厂</v>
          </cell>
        </row>
        <row r="1971">
          <cell r="E1971" t="str">
            <v>发票</v>
          </cell>
          <cell r="F1971">
            <v>1051465</v>
          </cell>
        </row>
        <row r="1972">
          <cell r="A1972" t="str">
            <v>[审核明细表]20-10 烧结厂</v>
          </cell>
        </row>
        <row r="1972">
          <cell r="E1972" t="str">
            <v>发票</v>
          </cell>
          <cell r="F1972">
            <v>630879</v>
          </cell>
        </row>
        <row r="1973">
          <cell r="A1973" t="str">
            <v>[审核明细表]20-10 烧结厂</v>
          </cell>
        </row>
        <row r="1973">
          <cell r="E1973" t="str">
            <v>合同</v>
          </cell>
          <cell r="F1973">
            <v>3562517.1</v>
          </cell>
        </row>
        <row r="1974">
          <cell r="A1974" t="str">
            <v>[审核明细表]20-10 烧结厂</v>
          </cell>
        </row>
        <row r="1974">
          <cell r="E1974" t="str">
            <v>发票</v>
          </cell>
          <cell r="F1974">
            <v>356251.71</v>
          </cell>
        </row>
        <row r="1975">
          <cell r="A1975" t="str">
            <v>[审核明细表]20-10 烧结厂</v>
          </cell>
        </row>
        <row r="1975">
          <cell r="E1975" t="str">
            <v>发票</v>
          </cell>
          <cell r="F1975">
            <v>3206265.39</v>
          </cell>
        </row>
        <row r="1976">
          <cell r="A1976" t="str">
            <v>[审核明细表]20-10 烧结厂</v>
          </cell>
        </row>
        <row r="1976">
          <cell r="E1976" t="str">
            <v>合同</v>
          </cell>
          <cell r="F1976">
            <v>2175250</v>
          </cell>
        </row>
        <row r="1977">
          <cell r="A1977" t="str">
            <v>[审核明细表]20-10 烧结厂</v>
          </cell>
        </row>
        <row r="1977">
          <cell r="E1977" t="str">
            <v>发票</v>
          </cell>
          <cell r="F1977">
            <v>652575</v>
          </cell>
        </row>
        <row r="1978">
          <cell r="A1978" t="str">
            <v>[审核明细表]20-10 烧结厂</v>
          </cell>
        </row>
        <row r="1978">
          <cell r="E1978" t="str">
            <v>发票</v>
          </cell>
          <cell r="F1978">
            <v>1087625</v>
          </cell>
        </row>
        <row r="1979">
          <cell r="A1979" t="str">
            <v>[审核明细表]20-10 烧结厂</v>
          </cell>
        </row>
        <row r="1979">
          <cell r="E1979" t="str">
            <v>付款</v>
          </cell>
          <cell r="F1979">
            <v>870100</v>
          </cell>
        </row>
        <row r="1980">
          <cell r="A1980" t="str">
            <v>[审核明细表]20-10 烧结厂</v>
          </cell>
        </row>
        <row r="1980">
          <cell r="E1980" t="str">
            <v>付款</v>
          </cell>
          <cell r="F1980">
            <v>522060</v>
          </cell>
        </row>
        <row r="1981">
          <cell r="A1981" t="str">
            <v>[审核明细表]20-10 烧结厂</v>
          </cell>
        </row>
        <row r="1981">
          <cell r="E1981" t="str">
            <v>合同</v>
          </cell>
          <cell r="F1981">
            <v>2195719.95</v>
          </cell>
        </row>
        <row r="1982">
          <cell r="A1982" t="str">
            <v>[审核明细表]20-10 烧结厂</v>
          </cell>
        </row>
        <row r="1982">
          <cell r="E1982" t="str">
            <v>发票</v>
          </cell>
          <cell r="F1982">
            <v>2195719.95</v>
          </cell>
        </row>
        <row r="1983">
          <cell r="A1983" t="str">
            <v>[审核明细表]20-11 数智发展部</v>
          </cell>
        </row>
        <row r="1983">
          <cell r="E1983" t="str">
            <v>合同</v>
          </cell>
          <cell r="F1983">
            <v>8552000</v>
          </cell>
        </row>
        <row r="1984">
          <cell r="A1984" t="str">
            <v>[审核明细表]20-11 数智发展部</v>
          </cell>
        </row>
        <row r="1984">
          <cell r="E1984" t="str">
            <v>合同</v>
          </cell>
          <cell r="F1984">
            <v>3255200</v>
          </cell>
        </row>
        <row r="1985">
          <cell r="A1985" t="str">
            <v>[审核明细表]20-11 数智发展部</v>
          </cell>
        </row>
        <row r="1985">
          <cell r="E1985" t="str">
            <v>合同</v>
          </cell>
          <cell r="F1985">
            <v>69000</v>
          </cell>
        </row>
        <row r="1986">
          <cell r="A1986" t="str">
            <v>[审核明细表]20-11 数智发展部</v>
          </cell>
        </row>
        <row r="1986">
          <cell r="E1986" t="str">
            <v>合同</v>
          </cell>
          <cell r="F1986">
            <v>71868</v>
          </cell>
        </row>
        <row r="1987">
          <cell r="A1987" t="str">
            <v>[审核明细表]20-11 数智发展部</v>
          </cell>
        </row>
        <row r="1987">
          <cell r="E1987" t="str">
            <v>发票</v>
          </cell>
          <cell r="F1987">
            <v>71868</v>
          </cell>
        </row>
        <row r="1988">
          <cell r="A1988" t="str">
            <v>[审核明细表]20-11 数智发展部</v>
          </cell>
        </row>
        <row r="1988">
          <cell r="E1988" t="str">
            <v>合同</v>
          </cell>
          <cell r="F1988">
            <v>219785</v>
          </cell>
        </row>
        <row r="1989">
          <cell r="A1989" t="str">
            <v>[审核明细表]20-11 数智发展部</v>
          </cell>
        </row>
        <row r="1989">
          <cell r="E1989" t="str">
            <v>发票</v>
          </cell>
          <cell r="F1989">
            <v>219785</v>
          </cell>
        </row>
        <row r="1990">
          <cell r="A1990" t="str">
            <v>[审核明细表]20-11 数智发展部</v>
          </cell>
        </row>
        <row r="1990">
          <cell r="E1990" t="str">
            <v>合同</v>
          </cell>
          <cell r="F1990">
            <v>51980</v>
          </cell>
        </row>
        <row r="1991">
          <cell r="A1991" t="str">
            <v>[审核明细表]20-11 数智发展部</v>
          </cell>
        </row>
        <row r="1991">
          <cell r="E1991" t="str">
            <v>发票</v>
          </cell>
          <cell r="F1991">
            <v>51980</v>
          </cell>
        </row>
        <row r="1992">
          <cell r="A1992" t="str">
            <v>[审核明细表]20-11 数智发展部</v>
          </cell>
        </row>
        <row r="1992">
          <cell r="E1992" t="str">
            <v>付款</v>
          </cell>
          <cell r="F1992">
            <v>5361.5</v>
          </cell>
        </row>
        <row r="1993">
          <cell r="A1993" t="str">
            <v>[审核明细表]20-11 数智发展部</v>
          </cell>
        </row>
        <row r="1993">
          <cell r="E1993" t="str">
            <v>付款</v>
          </cell>
          <cell r="F1993">
            <v>68308.5</v>
          </cell>
        </row>
        <row r="1994">
          <cell r="A1994" t="str">
            <v>[审核明细表]20-11 数智发展部</v>
          </cell>
        </row>
        <row r="1994">
          <cell r="E1994" t="str">
            <v>合同</v>
          </cell>
          <cell r="F1994">
            <v>62150</v>
          </cell>
        </row>
        <row r="1995">
          <cell r="A1995" t="str">
            <v>[审核明细表]20-11 数智发展部</v>
          </cell>
        </row>
        <row r="1995">
          <cell r="E1995" t="str">
            <v>合同</v>
          </cell>
          <cell r="F1995">
            <v>8840100</v>
          </cell>
        </row>
        <row r="1996">
          <cell r="A1996" t="str">
            <v>[审核明细表]20-11 数智发展部</v>
          </cell>
        </row>
        <row r="1996">
          <cell r="E1996" t="str">
            <v>合同</v>
          </cell>
          <cell r="F1996">
            <v>423750</v>
          </cell>
        </row>
        <row r="1997">
          <cell r="A1997" t="str">
            <v>[审核明细表]20-11 数智发展部</v>
          </cell>
        </row>
        <row r="1997">
          <cell r="E1997" t="str">
            <v>合同</v>
          </cell>
          <cell r="F1997">
            <v>210180</v>
          </cell>
        </row>
        <row r="1998">
          <cell r="A1998" t="str">
            <v>[审核明细表]20-11 数智发展部</v>
          </cell>
        </row>
        <row r="1998">
          <cell r="E1998" t="str">
            <v>合同</v>
          </cell>
          <cell r="F1998">
            <v>124300</v>
          </cell>
        </row>
        <row r="1999">
          <cell r="A1999" t="str">
            <v>[审核明细表]20-11 数智发展部</v>
          </cell>
        </row>
        <row r="1999">
          <cell r="E1999" t="str">
            <v>合同</v>
          </cell>
          <cell r="F1999">
            <v>10802.8</v>
          </cell>
        </row>
        <row r="2000">
          <cell r="A2000" t="str">
            <v>[审核明细表]20-11 数智发展部</v>
          </cell>
        </row>
        <row r="2000">
          <cell r="E2000" t="str">
            <v>发票</v>
          </cell>
          <cell r="F2000">
            <v>10802.8</v>
          </cell>
        </row>
        <row r="2001">
          <cell r="A2001" t="str">
            <v>[审核明细表]20-11 数智发展部</v>
          </cell>
        </row>
        <row r="2001">
          <cell r="E2001" t="str">
            <v>合同</v>
          </cell>
          <cell r="F2001">
            <v>17628</v>
          </cell>
        </row>
        <row r="2002">
          <cell r="A2002" t="str">
            <v>[审核明细表]20-11 数智发展部</v>
          </cell>
        </row>
        <row r="2002">
          <cell r="E2002" t="str">
            <v>发票</v>
          </cell>
          <cell r="F2002">
            <v>1288430</v>
          </cell>
        </row>
        <row r="2003">
          <cell r="A2003" t="str">
            <v>[审核明细表]20-11 数智发展部</v>
          </cell>
        </row>
        <row r="2003">
          <cell r="E2003" t="str">
            <v>合同</v>
          </cell>
          <cell r="F2003">
            <v>1288430</v>
          </cell>
        </row>
        <row r="2004">
          <cell r="A2004" t="str">
            <v>[审核明细表]20-11 数智发展部</v>
          </cell>
        </row>
        <row r="2004">
          <cell r="E2004" t="str">
            <v>发票</v>
          </cell>
          <cell r="F2004">
            <v>23391</v>
          </cell>
        </row>
        <row r="2005">
          <cell r="A2005" t="str">
            <v>[审核明细表]20-11 数智发展部</v>
          </cell>
        </row>
        <row r="2005">
          <cell r="E2005" t="str">
            <v>合同</v>
          </cell>
          <cell r="F2005">
            <v>23391</v>
          </cell>
        </row>
        <row r="2006">
          <cell r="A2006" t="str">
            <v>[审核明细表]20-11 数智发展部</v>
          </cell>
        </row>
        <row r="2006">
          <cell r="E2006" t="str">
            <v>合同</v>
          </cell>
          <cell r="F2006">
            <v>72094</v>
          </cell>
        </row>
        <row r="2007">
          <cell r="A2007" t="str">
            <v>[审核明细表]20-11 数智发展部</v>
          </cell>
        </row>
        <row r="2007">
          <cell r="E2007" t="str">
            <v>发票</v>
          </cell>
          <cell r="F2007">
            <v>72094</v>
          </cell>
        </row>
        <row r="2008">
          <cell r="A2008" t="str">
            <v>[审核明细表]20-11 数智发展部</v>
          </cell>
        </row>
        <row r="2008">
          <cell r="E2008" t="str">
            <v>合同</v>
          </cell>
          <cell r="F2008">
            <v>54240</v>
          </cell>
        </row>
        <row r="2009">
          <cell r="A2009" t="str">
            <v>[审核明细表]20-11 数智发展部</v>
          </cell>
        </row>
        <row r="2009">
          <cell r="E2009" t="str">
            <v>发票</v>
          </cell>
          <cell r="F2009">
            <v>54240</v>
          </cell>
        </row>
        <row r="2010">
          <cell r="A2010" t="str">
            <v>[审核明细表]20-11 数智发展部</v>
          </cell>
        </row>
        <row r="2010">
          <cell r="E2010" t="str">
            <v>合同</v>
          </cell>
          <cell r="F2010">
            <v>200499</v>
          </cell>
        </row>
        <row r="2011">
          <cell r="A2011" t="str">
            <v>[审核明细表]20-11 数智发展部</v>
          </cell>
        </row>
        <row r="2011">
          <cell r="E2011" t="str">
            <v>发票</v>
          </cell>
          <cell r="F2011">
            <v>200499</v>
          </cell>
        </row>
        <row r="2012">
          <cell r="A2012" t="str">
            <v>[审核明细表]20-11 数智发展部</v>
          </cell>
        </row>
        <row r="2012">
          <cell r="E2012" t="str">
            <v>合同</v>
          </cell>
          <cell r="F2012">
            <v>3537326</v>
          </cell>
        </row>
        <row r="2013">
          <cell r="A2013" t="str">
            <v>[审核明细表]20-11 数智发展部</v>
          </cell>
        </row>
        <row r="2013">
          <cell r="E2013" t="str">
            <v>发票</v>
          </cell>
          <cell r="F2013">
            <v>2090500</v>
          </cell>
        </row>
        <row r="2014">
          <cell r="A2014" t="str">
            <v>[审核明细表]20-11 数智发展部</v>
          </cell>
        </row>
        <row r="2014">
          <cell r="E2014" t="str">
            <v>合同</v>
          </cell>
          <cell r="F2014">
            <v>2090500</v>
          </cell>
        </row>
        <row r="2015">
          <cell r="A2015" t="str">
            <v>[审核明细表]20-11 数智发展部</v>
          </cell>
        </row>
        <row r="2015">
          <cell r="E2015" t="str">
            <v>合同</v>
          </cell>
          <cell r="F2015">
            <v>1394960</v>
          </cell>
        </row>
        <row r="2016">
          <cell r="A2016" t="str">
            <v>[审核明细表]20-11 数智发展部</v>
          </cell>
        </row>
        <row r="2016">
          <cell r="E2016" t="str">
            <v>发票</v>
          </cell>
          <cell r="F2016">
            <v>278992</v>
          </cell>
        </row>
        <row r="2017">
          <cell r="A2017" t="str">
            <v>[审核明细表]20-11 数智发展部</v>
          </cell>
        </row>
        <row r="2017">
          <cell r="E2017" t="str">
            <v>发票</v>
          </cell>
          <cell r="F2017">
            <v>697480</v>
          </cell>
        </row>
        <row r="2018">
          <cell r="A2018" t="str">
            <v>[审核明细表]20-11 数智发展部</v>
          </cell>
        </row>
        <row r="2018">
          <cell r="E2018" t="str">
            <v>发票</v>
          </cell>
          <cell r="F2018">
            <v>139496</v>
          </cell>
        </row>
        <row r="2019">
          <cell r="A2019" t="str">
            <v>[审核明细表]20-11 数智发展部</v>
          </cell>
        </row>
        <row r="2019">
          <cell r="E2019" t="str">
            <v>发票</v>
          </cell>
          <cell r="F2019">
            <v>278992</v>
          </cell>
        </row>
        <row r="2020">
          <cell r="A2020" t="str">
            <v>[审核明细表]20-11 数智发展部</v>
          </cell>
        </row>
        <row r="2020">
          <cell r="E2020" t="str">
            <v>付款</v>
          </cell>
          <cell r="F2020">
            <v>265042.4</v>
          </cell>
        </row>
        <row r="2021">
          <cell r="A2021" t="str">
            <v>[审核明细表]20-11 数智发展部</v>
          </cell>
        </row>
        <row r="2021">
          <cell r="E2021" t="str">
            <v>付款</v>
          </cell>
          <cell r="F2021">
            <v>132521.2</v>
          </cell>
        </row>
        <row r="2022">
          <cell r="A2022" t="str">
            <v>[审核明细表]20-11 数智发展部</v>
          </cell>
        </row>
        <row r="2022">
          <cell r="E2022" t="str">
            <v>合同</v>
          </cell>
          <cell r="F2022">
            <v>2133440</v>
          </cell>
        </row>
        <row r="2023">
          <cell r="A2023" t="str">
            <v>[审核明细表]20-11 数智发展部</v>
          </cell>
        </row>
        <row r="2023">
          <cell r="E2023" t="str">
            <v>发票</v>
          </cell>
          <cell r="F2023">
            <v>292825</v>
          </cell>
        </row>
        <row r="2024">
          <cell r="A2024" t="str">
            <v>[审核明细表]20-11 数智发展部</v>
          </cell>
        </row>
        <row r="2024">
          <cell r="E2024" t="str">
            <v>合同</v>
          </cell>
          <cell r="F2024">
            <v>434727.54</v>
          </cell>
        </row>
        <row r="2025">
          <cell r="A2025" t="str">
            <v>[审核明细表]20-11 数智发展部</v>
          </cell>
        </row>
        <row r="2025">
          <cell r="E2025" t="str">
            <v>合同</v>
          </cell>
          <cell r="F2025">
            <v>36160</v>
          </cell>
        </row>
        <row r="2026">
          <cell r="A2026" t="str">
            <v>[审核明细表]20-11 数智发展部</v>
          </cell>
        </row>
        <row r="2026">
          <cell r="E2026" t="str">
            <v>发票</v>
          </cell>
          <cell r="F2026">
            <v>36160</v>
          </cell>
        </row>
        <row r="2027">
          <cell r="A2027" t="str">
            <v>[审核明细表]20-11 数智发展部</v>
          </cell>
        </row>
        <row r="2027">
          <cell r="E2027" t="str">
            <v>付款</v>
          </cell>
          <cell r="F2027">
            <v>36160</v>
          </cell>
        </row>
        <row r="2028">
          <cell r="A2028" t="str">
            <v>[审核明细表]20-11 数智发展部</v>
          </cell>
        </row>
        <row r="2028">
          <cell r="E2028" t="str">
            <v>合同</v>
          </cell>
          <cell r="F2028">
            <v>101135</v>
          </cell>
        </row>
        <row r="2029">
          <cell r="A2029" t="str">
            <v>[审核明细表]20-11 数智发展部</v>
          </cell>
        </row>
        <row r="2029">
          <cell r="E2029" t="str">
            <v>发票</v>
          </cell>
          <cell r="F2029">
            <v>101135</v>
          </cell>
        </row>
        <row r="2030">
          <cell r="A2030" t="str">
            <v>[审核明细表]20-11 数智发展部</v>
          </cell>
        </row>
        <row r="2030">
          <cell r="E2030" t="str">
            <v>付款</v>
          </cell>
          <cell r="F2030">
            <v>101135</v>
          </cell>
        </row>
        <row r="2031">
          <cell r="A2031" t="str">
            <v>[审核明细表]20-11 数智发展部</v>
          </cell>
        </row>
        <row r="2031">
          <cell r="E2031" t="str">
            <v>合同</v>
          </cell>
          <cell r="F2031">
            <v>12995</v>
          </cell>
        </row>
        <row r="2032">
          <cell r="A2032" t="str">
            <v>[审核明细表]20-11 数智发展部</v>
          </cell>
        </row>
        <row r="2032">
          <cell r="E2032" t="str">
            <v>发票</v>
          </cell>
          <cell r="F2032">
            <v>12995</v>
          </cell>
        </row>
        <row r="2033">
          <cell r="A2033" t="str">
            <v>[审核明细表]20-11 数智发展部</v>
          </cell>
        </row>
        <row r="2033">
          <cell r="E2033" t="str">
            <v>付款</v>
          </cell>
          <cell r="F2033">
            <v>12995</v>
          </cell>
        </row>
        <row r="2034">
          <cell r="A2034" t="str">
            <v>[审核明细表]20-11 数智发展部</v>
          </cell>
        </row>
        <row r="2034">
          <cell r="E2034" t="str">
            <v>合同</v>
          </cell>
          <cell r="F2034">
            <v>895011</v>
          </cell>
        </row>
        <row r="2035">
          <cell r="A2035" t="str">
            <v>[审核明细表]20-11 数智发展部</v>
          </cell>
        </row>
        <row r="2035">
          <cell r="E2035" t="str">
            <v>发票</v>
          </cell>
          <cell r="F2035">
            <v>895011</v>
          </cell>
        </row>
        <row r="2036">
          <cell r="A2036" t="str">
            <v>[审核明细表]20-11 数智发展部</v>
          </cell>
        </row>
        <row r="2036">
          <cell r="E2036" t="str">
            <v>合同</v>
          </cell>
          <cell r="F2036">
            <v>66250</v>
          </cell>
        </row>
        <row r="2037">
          <cell r="A2037" t="str">
            <v>[审核明细表]20-11 数智发展部</v>
          </cell>
        </row>
        <row r="2037">
          <cell r="E2037" t="str">
            <v>发票</v>
          </cell>
          <cell r="F2037">
            <v>66250</v>
          </cell>
        </row>
        <row r="2038">
          <cell r="A2038" t="str">
            <v>[审核明细表]20-11 数智发展部</v>
          </cell>
        </row>
        <row r="2038">
          <cell r="E2038" t="str">
            <v>合同</v>
          </cell>
          <cell r="F2038">
            <v>2488558.32</v>
          </cell>
        </row>
        <row r="2039">
          <cell r="A2039" t="str">
            <v>[审核明细表]20-11 数智发展部</v>
          </cell>
        </row>
        <row r="2039">
          <cell r="E2039" t="str">
            <v>发票</v>
          </cell>
          <cell r="F2039">
            <v>2488558.32</v>
          </cell>
        </row>
        <row r="2040">
          <cell r="A2040" t="str">
            <v>[审核明细表]20-11 数智发展部</v>
          </cell>
        </row>
        <row r="2040">
          <cell r="E2040" t="str">
            <v>合同</v>
          </cell>
          <cell r="F2040">
            <v>732407</v>
          </cell>
        </row>
        <row r="2041">
          <cell r="A2041" t="str">
            <v>[审核明细表]20-11 数智发展部</v>
          </cell>
        </row>
        <row r="2041">
          <cell r="E2041" t="str">
            <v>发票</v>
          </cell>
          <cell r="F2041">
            <v>732407</v>
          </cell>
        </row>
        <row r="2042">
          <cell r="A2042" t="str">
            <v>[审核明细表]20-12 资源储运经营中心</v>
          </cell>
        </row>
        <row r="2042">
          <cell r="E2042" t="str">
            <v>合同</v>
          </cell>
          <cell r="F2042">
            <v>15092042.7</v>
          </cell>
        </row>
        <row r="2043">
          <cell r="A2043" t="str">
            <v>[审核明细表]20-12 资源储运经营中心</v>
          </cell>
        </row>
        <row r="2043">
          <cell r="E2043" t="str">
            <v>发票</v>
          </cell>
          <cell r="F2043">
            <v>12073634.16</v>
          </cell>
        </row>
        <row r="2044">
          <cell r="A2044" t="str">
            <v>[审核明细表]20-12 资源储运经营中心</v>
          </cell>
        </row>
        <row r="2044">
          <cell r="E2044" t="str">
            <v>合同</v>
          </cell>
          <cell r="F2044">
            <v>1000800</v>
          </cell>
        </row>
        <row r="2045">
          <cell r="A2045" t="str">
            <v>[审核明细表]20-12 资源储运经营中心</v>
          </cell>
        </row>
        <row r="2045">
          <cell r="E2045" t="str">
            <v>合同</v>
          </cell>
          <cell r="F2045">
            <v>1100000</v>
          </cell>
        </row>
        <row r="2046">
          <cell r="A2046" t="str">
            <v>[审核明细表]20-12 资源储运经营中心</v>
          </cell>
        </row>
        <row r="2046">
          <cell r="E2046" t="str">
            <v>合同</v>
          </cell>
          <cell r="F2046">
            <v>2555888.24</v>
          </cell>
        </row>
        <row r="2047">
          <cell r="A2047" t="str">
            <v>[审核明细表]20-12 资源储运经营中心</v>
          </cell>
        </row>
        <row r="2047">
          <cell r="E2047" t="str">
            <v>发票</v>
          </cell>
          <cell r="F2047">
            <v>2555888.24</v>
          </cell>
        </row>
        <row r="2048">
          <cell r="A2048" t="str">
            <v>[审核明细表]20-12 资源储运经营中心</v>
          </cell>
        </row>
        <row r="2048">
          <cell r="E2048" t="str">
            <v>发票</v>
          </cell>
          <cell r="F2048">
            <v>2300299.42</v>
          </cell>
        </row>
        <row r="2049">
          <cell r="A2049" t="str">
            <v>[审核明细表]20-12 资源储运经营中心</v>
          </cell>
        </row>
        <row r="2049">
          <cell r="E2049" t="str">
            <v>合同</v>
          </cell>
          <cell r="F2049">
            <v>3217562</v>
          </cell>
        </row>
        <row r="2050">
          <cell r="A2050" t="str">
            <v>[审核明细表]20-12 资源储运经营中心</v>
          </cell>
        </row>
        <row r="2050">
          <cell r="E2050" t="str">
            <v>发票</v>
          </cell>
          <cell r="F2050">
            <v>1608781</v>
          </cell>
        </row>
        <row r="2051">
          <cell r="A2051" t="str">
            <v>[审核明细表]20-12 资源储运经营中心</v>
          </cell>
        </row>
        <row r="2051">
          <cell r="E2051" t="str">
            <v>付款</v>
          </cell>
          <cell r="F2051">
            <v>917005.17</v>
          </cell>
        </row>
        <row r="2052">
          <cell r="A2052" t="str">
            <v>[审核明细表]20-12 资源储运经营中心</v>
          </cell>
        </row>
        <row r="2052">
          <cell r="E2052" t="str">
            <v>发票</v>
          </cell>
          <cell r="F2052">
            <v>965268.6</v>
          </cell>
        </row>
        <row r="2053">
          <cell r="A2053" t="str">
            <v>[审核明细表]20-12 资源储运经营中心</v>
          </cell>
        </row>
        <row r="2053">
          <cell r="E2053" t="str">
            <v>发票</v>
          </cell>
          <cell r="F2053">
            <v>643512.4</v>
          </cell>
        </row>
        <row r="2054">
          <cell r="A2054" t="str">
            <v>[审核明细表]20-12 资源储运经营中心</v>
          </cell>
        </row>
        <row r="2054">
          <cell r="E2054" t="str">
            <v>合同</v>
          </cell>
          <cell r="F2054">
            <v>1469000</v>
          </cell>
        </row>
        <row r="2055">
          <cell r="A2055" t="str">
            <v>[审核明细表]20-12 资源储运经营中心</v>
          </cell>
        </row>
        <row r="2055">
          <cell r="E2055" t="str">
            <v>发票</v>
          </cell>
          <cell r="F2055">
            <v>293800</v>
          </cell>
        </row>
        <row r="2056">
          <cell r="A2056" t="str">
            <v>[审核明细表]20-12 资源储运经营中心</v>
          </cell>
        </row>
        <row r="2056">
          <cell r="E2056" t="str">
            <v>发票</v>
          </cell>
          <cell r="F2056">
            <v>440700</v>
          </cell>
        </row>
        <row r="2057">
          <cell r="A2057" t="str">
            <v>[审核明细表]20-12 资源储运经营中心</v>
          </cell>
        </row>
        <row r="2057">
          <cell r="E2057" t="str">
            <v>付款</v>
          </cell>
          <cell r="F2057">
            <v>418665</v>
          </cell>
        </row>
        <row r="2058">
          <cell r="A2058" t="str">
            <v>[审核明细表]20-12 资源储运经营中心</v>
          </cell>
        </row>
        <row r="2058">
          <cell r="E2058" t="str">
            <v>发票</v>
          </cell>
          <cell r="F2058">
            <v>734500</v>
          </cell>
        </row>
        <row r="2059">
          <cell r="A2059" t="str">
            <v>[审核明细表]20-12 资源储运经营中心</v>
          </cell>
        </row>
        <row r="2059">
          <cell r="E2059" t="str">
            <v>付款</v>
          </cell>
          <cell r="F2059">
            <v>697775</v>
          </cell>
        </row>
        <row r="2060">
          <cell r="A2060" t="str">
            <v>[审核明细表]20-12 资源储运经营中心</v>
          </cell>
        </row>
        <row r="2060">
          <cell r="E2060" t="str">
            <v>合同</v>
          </cell>
          <cell r="F2060">
            <v>2471310</v>
          </cell>
        </row>
        <row r="2061">
          <cell r="A2061" t="str">
            <v>[审核明细表]20-12 资源储运经营中心</v>
          </cell>
        </row>
        <row r="2061">
          <cell r="E2061" t="str">
            <v>发票</v>
          </cell>
          <cell r="F2061">
            <v>1235655</v>
          </cell>
        </row>
        <row r="2062">
          <cell r="A2062" t="str">
            <v>[审核明细表]20-12 资源储运经营中心</v>
          </cell>
        </row>
        <row r="2062">
          <cell r="E2062" t="str">
            <v>发票</v>
          </cell>
          <cell r="F2062">
            <v>741393</v>
          </cell>
        </row>
        <row r="2063">
          <cell r="A2063" t="str">
            <v>[审核明细表]20-12 资源储运经营中心</v>
          </cell>
        </row>
        <row r="2063">
          <cell r="E2063" t="str">
            <v>付款</v>
          </cell>
          <cell r="F2063">
            <v>704323.35</v>
          </cell>
        </row>
        <row r="2064">
          <cell r="A2064" t="str">
            <v>[审核明细表]20-12 资源储运经营中心</v>
          </cell>
        </row>
        <row r="2064">
          <cell r="E2064" t="str">
            <v>发票</v>
          </cell>
          <cell r="F2064">
            <v>494262</v>
          </cell>
        </row>
        <row r="2065">
          <cell r="A2065" t="str">
            <v>[审核明细表]20-12 资源储运经营中心</v>
          </cell>
        </row>
        <row r="2065">
          <cell r="E2065" t="str">
            <v>合同</v>
          </cell>
          <cell r="F2065">
            <v>2121010</v>
          </cell>
        </row>
        <row r="2066">
          <cell r="A2066" t="str">
            <v>[审核明细表]20-12 资源储运经营中心</v>
          </cell>
        </row>
        <row r="2066">
          <cell r="E2066" t="str">
            <v>发票</v>
          </cell>
          <cell r="F2066">
            <v>636303</v>
          </cell>
        </row>
        <row r="2067">
          <cell r="A2067" t="str">
            <v>[审核明细表]20-12 资源储运经营中心</v>
          </cell>
        </row>
        <row r="2067">
          <cell r="E2067" t="str">
            <v>付款</v>
          </cell>
          <cell r="F2067">
            <v>604487.85</v>
          </cell>
        </row>
        <row r="2068">
          <cell r="A2068" t="str">
            <v>[审核明细表]20-12 资源储运经营中心</v>
          </cell>
        </row>
        <row r="2068">
          <cell r="E2068" t="str">
            <v>发票</v>
          </cell>
          <cell r="F2068">
            <v>1060505</v>
          </cell>
        </row>
        <row r="2069">
          <cell r="A2069" t="str">
            <v>[审核明细表]20-12 资源储运经营中心</v>
          </cell>
        </row>
        <row r="2069">
          <cell r="E2069" t="str">
            <v>付款</v>
          </cell>
          <cell r="F2069">
            <v>1007479.75</v>
          </cell>
        </row>
        <row r="2070">
          <cell r="A2070" t="str">
            <v>[审核明细表]20-12 资源储运经营中心</v>
          </cell>
        </row>
        <row r="2070">
          <cell r="E2070" t="str">
            <v>发票</v>
          </cell>
          <cell r="F2070">
            <v>424202</v>
          </cell>
        </row>
        <row r="2071">
          <cell r="A2071" t="str">
            <v>[审核明细表]20-12 资源储运经营中心</v>
          </cell>
        </row>
        <row r="2071">
          <cell r="E2071" t="str">
            <v>合同</v>
          </cell>
          <cell r="F2071">
            <v>1442671</v>
          </cell>
        </row>
        <row r="2072">
          <cell r="A2072" t="str">
            <v>[审核明细表]20-12 资源储运经营中心</v>
          </cell>
        </row>
        <row r="2072">
          <cell r="E2072" t="str">
            <v>发票</v>
          </cell>
          <cell r="F2072">
            <v>721335.5</v>
          </cell>
        </row>
        <row r="2073">
          <cell r="A2073" t="str">
            <v>[审核明细表]20-12 资源储运经营中心</v>
          </cell>
        </row>
        <row r="2073">
          <cell r="E2073" t="str">
            <v>付款</v>
          </cell>
          <cell r="F2073">
            <v>685268.72</v>
          </cell>
        </row>
        <row r="2074">
          <cell r="A2074" t="str">
            <v>[审核明细表]20-12 资源储运经营中心</v>
          </cell>
        </row>
        <row r="2074">
          <cell r="E2074" t="str">
            <v>发票</v>
          </cell>
          <cell r="F2074">
            <v>432801.3</v>
          </cell>
        </row>
        <row r="2075">
          <cell r="A2075" t="str">
            <v>[审核明细表]20-12 资源储运经营中心</v>
          </cell>
        </row>
        <row r="2075">
          <cell r="E2075" t="str">
            <v>付款</v>
          </cell>
          <cell r="F2075">
            <v>411161.24</v>
          </cell>
        </row>
        <row r="2076">
          <cell r="A2076" t="str">
            <v>[审核明细表]20-12 资源储运经营中心</v>
          </cell>
        </row>
        <row r="2076">
          <cell r="E2076" t="str">
            <v>发票</v>
          </cell>
          <cell r="F2076">
            <v>288534.2</v>
          </cell>
        </row>
        <row r="2077">
          <cell r="A2077" t="str">
            <v>[审核明细表]20-12 资源储运经营中心</v>
          </cell>
        </row>
        <row r="2077">
          <cell r="E2077" t="str">
            <v>合同</v>
          </cell>
          <cell r="F2077">
            <v>2938000</v>
          </cell>
        </row>
        <row r="2078">
          <cell r="A2078" t="str">
            <v>[审核明细表]20-12 资源储运经营中心</v>
          </cell>
        </row>
        <row r="2078">
          <cell r="E2078" t="str">
            <v>发票</v>
          </cell>
          <cell r="F2078">
            <v>881400</v>
          </cell>
        </row>
        <row r="2079">
          <cell r="A2079" t="str">
            <v>[审核明细表]20-12 资源储运经营中心</v>
          </cell>
        </row>
        <row r="2079">
          <cell r="E2079" t="str">
            <v>付款</v>
          </cell>
          <cell r="F2079">
            <v>837330</v>
          </cell>
        </row>
        <row r="2080">
          <cell r="A2080" t="str">
            <v>[审核明细表]20-12 资源储运经营中心</v>
          </cell>
        </row>
        <row r="2080">
          <cell r="E2080" t="str">
            <v>发票</v>
          </cell>
          <cell r="F2080">
            <v>1469000</v>
          </cell>
        </row>
        <row r="2081">
          <cell r="A2081" t="str">
            <v>[审核明细表]20-12 资源储运经营中心</v>
          </cell>
        </row>
        <row r="2081">
          <cell r="E2081" t="str">
            <v>付款</v>
          </cell>
          <cell r="F2081">
            <v>1395550</v>
          </cell>
        </row>
        <row r="2082">
          <cell r="A2082" t="str">
            <v>[审核明细表]20-12 资源储运经营中心</v>
          </cell>
        </row>
        <row r="2082">
          <cell r="E2082" t="str">
            <v>发票</v>
          </cell>
          <cell r="F2082">
            <v>587600</v>
          </cell>
        </row>
        <row r="2083">
          <cell r="A2083" t="str">
            <v>[审核明细表]19 绿色资源</v>
          </cell>
        </row>
        <row r="2083">
          <cell r="E2083" t="str">
            <v>发票</v>
          </cell>
          <cell r="F2083">
            <v>4976088</v>
          </cell>
        </row>
        <row r="2084">
          <cell r="A2084" t="str">
            <v>[审核明细表]19 绿色资源</v>
          </cell>
        </row>
        <row r="2084">
          <cell r="E2084" t="str">
            <v>发票</v>
          </cell>
          <cell r="F2084">
            <v>20639450</v>
          </cell>
        </row>
        <row r="2085">
          <cell r="A2085" t="str">
            <v>[审核明细表]19 绿色资源</v>
          </cell>
        </row>
        <row r="2085">
          <cell r="E2085" t="str">
            <v>发票</v>
          </cell>
          <cell r="F2085">
            <v>16537324</v>
          </cell>
        </row>
        <row r="2086">
          <cell r="A2086" t="str">
            <v>[审核明细表]19 绿色资源</v>
          </cell>
        </row>
        <row r="2086">
          <cell r="E2086" t="str">
            <v>发票</v>
          </cell>
          <cell r="F2086">
            <v>31005346.8</v>
          </cell>
        </row>
        <row r="2087">
          <cell r="A2087" t="str">
            <v>[审核明细表]04 恒盛</v>
          </cell>
        </row>
        <row r="2087">
          <cell r="C2087" t="str">
            <v>拟核减</v>
          </cell>
        </row>
        <row r="2087">
          <cell r="E2087" t="str">
            <v>发票</v>
          </cell>
          <cell r="F2087">
            <v>819015</v>
          </cell>
        </row>
        <row r="2088">
          <cell r="A2088" t="str">
            <v>[审核明细表]04 恒盛</v>
          </cell>
        </row>
        <row r="2088">
          <cell r="C2088" t="str">
            <v>拟核减</v>
          </cell>
        </row>
        <row r="2088">
          <cell r="E2088" t="str">
            <v>发票</v>
          </cell>
          <cell r="F2088">
            <v>326507</v>
          </cell>
        </row>
        <row r="2089">
          <cell r="A2089" t="str">
            <v>[审核明细表]04 恒盛</v>
          </cell>
        </row>
        <row r="2089">
          <cell r="C2089" t="str">
            <v>拟核减</v>
          </cell>
        </row>
        <row r="2089">
          <cell r="E2089" t="str">
            <v>发票</v>
          </cell>
          <cell r="F2089">
            <v>142903.57</v>
          </cell>
        </row>
        <row r="2090">
          <cell r="A2090" t="str">
            <v>[审核明细表]04 恒盛</v>
          </cell>
        </row>
        <row r="2090">
          <cell r="C2090" t="str">
            <v>拟核减</v>
          </cell>
        </row>
        <row r="2090">
          <cell r="E2090" t="str">
            <v>发票</v>
          </cell>
          <cell r="F2090">
            <v>1816204.56</v>
          </cell>
        </row>
        <row r="2091">
          <cell r="A2091" t="str">
            <v>[审核明细表]04 恒盛</v>
          </cell>
        </row>
        <row r="2091">
          <cell r="C2091" t="str">
            <v>核减</v>
          </cell>
        </row>
        <row r="2091">
          <cell r="E2091" t="str">
            <v>发票</v>
          </cell>
          <cell r="F2091">
            <v>457308.52</v>
          </cell>
        </row>
        <row r="2092">
          <cell r="A2092" t="str">
            <v>[审核明细表]04 恒盛</v>
          </cell>
        </row>
        <row r="2092">
          <cell r="C2092" t="str">
            <v>核减</v>
          </cell>
        </row>
        <row r="2092">
          <cell r="E2092" t="str">
            <v>发票</v>
          </cell>
          <cell r="F2092">
            <v>342944.56</v>
          </cell>
        </row>
        <row r="2093">
          <cell r="A2093" t="str">
            <v>[审核明细表]04 恒盛</v>
          </cell>
        </row>
        <row r="2093">
          <cell r="C2093" t="str">
            <v>核减</v>
          </cell>
        </row>
        <row r="2093">
          <cell r="E2093" t="str">
            <v>发票</v>
          </cell>
          <cell r="F2093">
            <v>893241.6</v>
          </cell>
        </row>
        <row r="2094">
          <cell r="A2094" t="str">
            <v>[审核明细表]04 恒盛</v>
          </cell>
        </row>
        <row r="2094">
          <cell r="E2094" t="str">
            <v>发票</v>
          </cell>
          <cell r="F2094">
            <v>8044068.96</v>
          </cell>
        </row>
        <row r="2095">
          <cell r="A2095" t="str">
            <v>[审核明细表]04 恒盛</v>
          </cell>
        </row>
        <row r="2095">
          <cell r="C2095" t="str">
            <v>核减</v>
          </cell>
        </row>
        <row r="2095">
          <cell r="E2095" t="str">
            <v>发票</v>
          </cell>
          <cell r="F2095">
            <v>13077324.72</v>
          </cell>
        </row>
        <row r="2096">
          <cell r="A2096" t="str">
            <v>[审核明细表]04 恒盛</v>
          </cell>
        </row>
        <row r="2096">
          <cell r="E2096" t="str">
            <v>发票</v>
          </cell>
          <cell r="F2096">
            <v>913955.6</v>
          </cell>
        </row>
        <row r="2097">
          <cell r="A2097" t="str">
            <v>[审核明细表]04 恒盛</v>
          </cell>
        </row>
        <row r="2097">
          <cell r="C2097" t="str">
            <v>核减</v>
          </cell>
        </row>
        <row r="2097">
          <cell r="E2097" t="str">
            <v>发票</v>
          </cell>
          <cell r="F2097">
            <v>1365480</v>
          </cell>
        </row>
        <row r="2098">
          <cell r="A2098" t="str">
            <v>[审核明细表]04 恒盛</v>
          </cell>
        </row>
        <row r="2098">
          <cell r="C2098" t="str">
            <v>核减</v>
          </cell>
        </row>
        <row r="2098">
          <cell r="E2098" t="str">
            <v>发票</v>
          </cell>
          <cell r="F2098">
            <v>2166076.98</v>
          </cell>
        </row>
        <row r="2099">
          <cell r="A2099" t="str">
            <v>[审核明细表]04 恒盛</v>
          </cell>
        </row>
        <row r="2099">
          <cell r="E2099" t="str">
            <v>发票</v>
          </cell>
          <cell r="F2099">
            <v>1248153.17</v>
          </cell>
        </row>
        <row r="2100">
          <cell r="A2100" t="str">
            <v>[审核明细表]04 恒盛</v>
          </cell>
        </row>
        <row r="2100">
          <cell r="E2100" t="str">
            <v>付款</v>
          </cell>
          <cell r="F2100">
            <v>4366</v>
          </cell>
        </row>
        <row r="2101">
          <cell r="A2101" t="str">
            <v>[审核明细表]04 恒盛</v>
          </cell>
        </row>
        <row r="2101">
          <cell r="C2101" t="str">
            <v>核减</v>
          </cell>
        </row>
        <row r="2101">
          <cell r="E2101" t="str">
            <v>付款</v>
          </cell>
          <cell r="F2101">
            <v>1292840</v>
          </cell>
        </row>
        <row r="2102">
          <cell r="A2102" t="str">
            <v>[审核明细表]04 恒盛</v>
          </cell>
        </row>
        <row r="2102">
          <cell r="C2102" t="str">
            <v>核减</v>
          </cell>
        </row>
        <row r="2102">
          <cell r="E2102" t="str">
            <v>付款</v>
          </cell>
          <cell r="F2102">
            <v>128546.4</v>
          </cell>
        </row>
        <row r="2103">
          <cell r="A2103" t="str">
            <v>[审核明细表]04 恒盛</v>
          </cell>
        </row>
        <row r="2103">
          <cell r="C2103" t="str">
            <v>核减</v>
          </cell>
        </row>
        <row r="2103">
          <cell r="E2103" t="str">
            <v>付款</v>
          </cell>
          <cell r="F2103">
            <v>1387707.46</v>
          </cell>
        </row>
        <row r="2104">
          <cell r="A2104" t="str">
            <v>[审核明细表]04 恒盛</v>
          </cell>
        </row>
        <row r="2104">
          <cell r="E2104" t="str">
            <v>付款</v>
          </cell>
          <cell r="F2104">
            <v>541519.24</v>
          </cell>
        </row>
        <row r="2105">
          <cell r="A2105" t="str">
            <v>[审核明细表]04 恒盛</v>
          </cell>
        </row>
        <row r="2105">
          <cell r="E2105" t="str">
            <v>付款</v>
          </cell>
          <cell r="F2105">
            <v>673698.61</v>
          </cell>
        </row>
        <row r="2106">
          <cell r="A2106" t="str">
            <v>[审核明细表]04 恒盛</v>
          </cell>
        </row>
        <row r="2106">
          <cell r="E2106" t="str">
            <v>付款</v>
          </cell>
          <cell r="F2106">
            <v>449863.4</v>
          </cell>
        </row>
        <row r="2107">
          <cell r="A2107" t="str">
            <v>[审核明细表]04 恒盛</v>
          </cell>
        </row>
        <row r="2107">
          <cell r="E2107" t="str">
            <v>付款</v>
          </cell>
          <cell r="F2107">
            <v>62183.5</v>
          </cell>
        </row>
        <row r="2108">
          <cell r="A2108" t="str">
            <v>[审核明细表]04 恒盛</v>
          </cell>
        </row>
        <row r="2108">
          <cell r="C2108" t="str">
            <v>核减</v>
          </cell>
        </row>
        <row r="2108">
          <cell r="E2108" t="str">
            <v>付款</v>
          </cell>
          <cell r="F2108">
            <v>625269.12</v>
          </cell>
        </row>
        <row r="2109">
          <cell r="A2109" t="str">
            <v>[审核明细表]04 恒盛</v>
          </cell>
        </row>
        <row r="2109">
          <cell r="E2109" t="str">
            <v>付款</v>
          </cell>
          <cell r="F2109">
            <v>309046.54</v>
          </cell>
        </row>
        <row r="2110">
          <cell r="A2110" t="str">
            <v>[审核明细表]04 恒盛</v>
          </cell>
        </row>
        <row r="2110">
          <cell r="C2110" t="str">
            <v>核减</v>
          </cell>
        </row>
        <row r="2110">
          <cell r="E2110" t="str">
            <v>付款</v>
          </cell>
          <cell r="F2110">
            <v>240061.19</v>
          </cell>
        </row>
        <row r="2111">
          <cell r="A2111" t="str">
            <v>[审核明细表]04 恒盛</v>
          </cell>
        </row>
        <row r="2111">
          <cell r="C2111" t="str">
            <v>核减</v>
          </cell>
        </row>
        <row r="2111">
          <cell r="E2111" t="str">
            <v>付款</v>
          </cell>
          <cell r="F2111">
            <v>434443.09</v>
          </cell>
        </row>
        <row r="2112">
          <cell r="A2112" t="str">
            <v>[审核明细表]04 恒盛</v>
          </cell>
        </row>
        <row r="2112">
          <cell r="E2112" t="str">
            <v>付款</v>
          </cell>
          <cell r="F2112">
            <v>868257.82</v>
          </cell>
        </row>
        <row r="2113">
          <cell r="A2113" t="str">
            <v>[审核明细表]04 恒盛</v>
          </cell>
        </row>
        <row r="2113">
          <cell r="C2113" t="str">
            <v>拟核减</v>
          </cell>
        </row>
        <row r="2113">
          <cell r="E2113" t="str">
            <v>付款</v>
          </cell>
          <cell r="F2113">
            <v>659940.14</v>
          </cell>
        </row>
        <row r="2114">
          <cell r="A2114" t="str">
            <v>[审核明细表]04 恒盛</v>
          </cell>
        </row>
        <row r="2114">
          <cell r="C2114" t="str">
            <v>拟核减</v>
          </cell>
        </row>
        <row r="2114">
          <cell r="E2114" t="str">
            <v>付款</v>
          </cell>
          <cell r="F2114">
            <v>179602.06</v>
          </cell>
        </row>
        <row r="2115">
          <cell r="A2115" t="str">
            <v>[审核明细表]04 恒盛</v>
          </cell>
        </row>
        <row r="2115">
          <cell r="C2115" t="str">
            <v>拟核减</v>
          </cell>
        </row>
        <row r="2115">
          <cell r="E2115" t="str">
            <v>付款</v>
          </cell>
          <cell r="F2115">
            <v>160457.8</v>
          </cell>
        </row>
        <row r="2116">
          <cell r="A2116" t="str">
            <v>[审核明细表]04 恒盛</v>
          </cell>
        </row>
        <row r="2116">
          <cell r="C2116" t="str">
            <v>拟核减</v>
          </cell>
        </row>
        <row r="2116">
          <cell r="E2116" t="str">
            <v>付款</v>
          </cell>
          <cell r="F2116">
            <v>725394.33</v>
          </cell>
        </row>
        <row r="2117">
          <cell r="A2117" t="str">
            <v>[审核明细表]04 恒盛</v>
          </cell>
        </row>
        <row r="2117">
          <cell r="C2117" t="str">
            <v>拟核减</v>
          </cell>
        </row>
        <row r="2117">
          <cell r="E2117" t="str">
            <v>付款</v>
          </cell>
          <cell r="F2117">
            <v>310181.65</v>
          </cell>
        </row>
        <row r="2118">
          <cell r="A2118" t="str">
            <v>[审核明细表]04 恒盛</v>
          </cell>
        </row>
        <row r="2118">
          <cell r="C2118" t="str">
            <v>拟核减</v>
          </cell>
        </row>
        <row r="2118">
          <cell r="E2118" t="str">
            <v>付款</v>
          </cell>
          <cell r="F2118">
            <v>135758.39</v>
          </cell>
        </row>
        <row r="2119">
          <cell r="A2119" t="str">
            <v>[审核明细表]04 恒盛</v>
          </cell>
        </row>
        <row r="2119">
          <cell r="C2119" t="str">
            <v>拟核减</v>
          </cell>
        </row>
        <row r="2119">
          <cell r="E2119" t="str">
            <v>付款</v>
          </cell>
          <cell r="F2119">
            <v>140338.65</v>
          </cell>
        </row>
        <row r="2120">
          <cell r="A2120" t="str">
            <v>[审核明细表]04 恒盛</v>
          </cell>
        </row>
        <row r="2120">
          <cell r="C2120" t="str">
            <v>拟核减</v>
          </cell>
        </row>
        <row r="2120">
          <cell r="E2120" t="str">
            <v>付款</v>
          </cell>
          <cell r="F2120">
            <v>637725.6</v>
          </cell>
        </row>
        <row r="2121">
          <cell r="A2121" t="str">
            <v>[审核明细表]20-02 硅钢事业部</v>
          </cell>
        </row>
        <row r="2121">
          <cell r="E2121" t="str">
            <v>合同</v>
          </cell>
        </row>
        <row r="2122">
          <cell r="A2122" t="str">
            <v>[审核明细表]20-09 热轧</v>
          </cell>
        </row>
        <row r="2122">
          <cell r="E2122" t="str">
            <v>合同</v>
          </cell>
          <cell r="F2122">
            <v>5071440</v>
          </cell>
        </row>
        <row r="2123">
          <cell r="A2123" t="str">
            <v>[审核明细表]20-09 热轧</v>
          </cell>
        </row>
        <row r="2123">
          <cell r="E2123" t="str">
            <v>发票</v>
          </cell>
          <cell r="F2123">
            <v>5071440</v>
          </cell>
        </row>
        <row r="2124">
          <cell r="A2124" t="str">
            <v>[审核明细表]20-09 热轧</v>
          </cell>
        </row>
        <row r="2124">
          <cell r="E2124" t="str">
            <v>付款</v>
          </cell>
          <cell r="F2124">
            <v>1000000</v>
          </cell>
        </row>
        <row r="2125">
          <cell r="A2125" t="str">
            <v>[审核明细表]20-09 热轧</v>
          </cell>
        </row>
        <row r="2125">
          <cell r="E2125" t="str">
            <v>付款</v>
          </cell>
          <cell r="F2125">
            <v>300000</v>
          </cell>
        </row>
        <row r="2126">
          <cell r="A2126" t="str">
            <v>[审核明细表]20-08 能源动力总厂</v>
          </cell>
        </row>
        <row r="2126">
          <cell r="E2126" t="str">
            <v>合同</v>
          </cell>
          <cell r="F2126">
            <v>113000</v>
          </cell>
        </row>
        <row r="2127">
          <cell r="A2127" t="str">
            <v>[审核明细表]20-08 能源动力总厂</v>
          </cell>
        </row>
        <row r="2127">
          <cell r="E2127" t="str">
            <v>发票</v>
          </cell>
          <cell r="F2127">
            <v>113000</v>
          </cell>
        </row>
        <row r="2128">
          <cell r="A2128" t="str">
            <v>[审核明细表]20-10 烧结厂</v>
          </cell>
        </row>
        <row r="2128">
          <cell r="E2128" t="str">
            <v>合同</v>
          </cell>
          <cell r="F2128">
            <v>10334951.75</v>
          </cell>
        </row>
        <row r="2129">
          <cell r="A2129" t="str">
            <v>[审核明细表]20-10 烧结厂</v>
          </cell>
        </row>
        <row r="2129">
          <cell r="E2129" t="str">
            <v>发票</v>
          </cell>
          <cell r="F2129">
            <v>2066990.35</v>
          </cell>
        </row>
        <row r="2130">
          <cell r="A2130" t="str">
            <v>[审核明细表]20-10 烧结厂</v>
          </cell>
        </row>
        <row r="2130">
          <cell r="E2130" t="str">
            <v>发票</v>
          </cell>
          <cell r="F2130">
            <v>5167475.88</v>
          </cell>
        </row>
        <row r="2131">
          <cell r="A2131" t="str">
            <v>[审核明细表]20-10 烧结厂</v>
          </cell>
        </row>
        <row r="2131">
          <cell r="E2131" t="str">
            <v>发票</v>
          </cell>
          <cell r="F2131">
            <v>3100485.53</v>
          </cell>
        </row>
        <row r="2132">
          <cell r="A2132" t="str">
            <v>[审核明细表]20-10 烧结厂</v>
          </cell>
        </row>
        <row r="2132">
          <cell r="E2132" t="str">
            <v>付款</v>
          </cell>
          <cell r="F2132">
            <v>2480388.42</v>
          </cell>
        </row>
        <row r="2133">
          <cell r="A2133" t="str">
            <v>[审核明细表]20-10 烧结厂</v>
          </cell>
        </row>
        <row r="2133">
          <cell r="E2133" t="str">
            <v>付款</v>
          </cell>
          <cell r="F2133">
            <v>1000000</v>
          </cell>
        </row>
        <row r="2134">
          <cell r="A2134" t="str">
            <v>[审核明细表]04 恒盛</v>
          </cell>
        </row>
        <row r="2134">
          <cell r="E2134" t="str">
            <v>合同</v>
          </cell>
          <cell r="F2134">
            <v>553283.090000004</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90.4406481481" refreshedBy="5590-DELL" recordCount="2134">
  <cacheSource type="worksheet">
    <worksheetSource ref="A1:F1048576" sheet="总表"/>
  </cacheSource>
  <cacheFields count="6">
    <cacheField name="申报单位" numFmtId="0">
      <sharedItems containsBlank="1" count="28">
        <s v="[审核明细表]02 卧龙"/>
        <s v="[审核明细表]04 恒盛"/>
        <s v="[审核明细表]05 国田矿业"/>
        <s v="[审核明细表]06 辰昊"/>
        <s v="[审核明细表]07 东泓"/>
        <s v="[审核明细表]08 环菱"/>
        <s v="[审核明细表]09 后英海城钢铁"/>
        <s v="[审核明细表]10 鞍钢铸钢"/>
        <s v="[审核明细表]12 鞍钢钢绳"/>
        <s v="[审核明细表]13 科德"/>
        <s v="[审核明细表]14 辽宁鞍铸"/>
        <s v="[审核明细表]15 鞍钢电气"/>
        <s v="[审核明细表]16 宝得钢铁"/>
        <s v="[审核明细表]17 发蓝股份"/>
        <s v="[审核明细表]19 绿色资源"/>
        <s v="[审核明细表]20-01 鞍钢-大型总厂"/>
        <s v="[审核明细表]20-02 硅钢事业部"/>
        <s v="[审核明细表]20-03 冷轧厂"/>
        <s v="[审核明细表]20-04 炼钢总厂"/>
        <s v="[审核明细表]20-05 炼焦总厂"/>
        <s v="[审核明细表]20-06 炼铁"/>
        <s v="[审核明细表]20-07 耐火材料"/>
        <s v="[审核明细表]20-08 能源动力总厂"/>
        <s v="[审核明细表]20-09 热轧"/>
        <s v="[审核明细表]20-10 烧结厂"/>
        <s v="[审核明细表]20-11 数智发展部"/>
        <s v="[审核明细表]20-12 资源储运经营中心"/>
        <m/>
      </sharedItems>
    </cacheField>
    <cacheField name="年度" numFmtId="0">
      <sharedItems containsBlank="1" count="4">
        <s v="2024"/>
        <s v="2025"/>
        <s v=""/>
        <m/>
      </sharedItems>
    </cacheField>
    <cacheField name="核减标记" numFmtId="0">
      <sharedItems containsBlank="1" count="4">
        <m/>
        <s v="核减"/>
        <s v="拟核减"/>
        <s v="关注"/>
      </sharedItems>
    </cacheField>
    <cacheField name="日期" numFmtId="0">
      <sharedItems containsBlank="1" containsNumber="1" containsMixedTypes="1" count="381">
        <s v="2024.5.28"/>
        <s v="2024.9.29"/>
        <s v="2024.8.20"/>
        <s v="2024.5.13"/>
        <s v="2024.1.9"/>
        <s v="2024.4.22"/>
        <s v="2024.1.2"/>
        <s v="2024.9.14"/>
        <s v="2024.8.5"/>
        <s v="2024.1.29"/>
        <s v="2024.1.5"/>
        <s v="2024.3.4"/>
        <s v="2024.5.15"/>
        <s v="2024.7.8"/>
        <s v="2024.8.29"/>
        <s v="2024.5.27"/>
        <s v="2024.6.24"/>
        <s v="2024.8.6"/>
        <s v="2024.7.17"/>
        <s v="2024.9.23"/>
        <s v="2024.9.10"/>
        <s v="2024.7.19"/>
        <s v="2024.1.26"/>
        <s v="2024.1.25"/>
        <s v="2024.2.26"/>
        <s v="2024.2.4"/>
        <s v="2024.7.12"/>
        <s v="2024.8.28"/>
        <s v="2025.3.25"/>
        <s v="2024.6.17"/>
        <s v="2024.8.13"/>
        <s v="2024.9.11"/>
        <s v="2024.7.11"/>
        <s v="2025.3.20"/>
        <s v="2025.7.4"/>
        <s v="2025.7.14"/>
        <s v="2025.4.16"/>
        <s v="2025.6.16"/>
        <s v="2025.7.17"/>
        <s v="2025.8.28"/>
        <s v="2024.9.27"/>
        <s v="2025.1.13"/>
        <s v="2025.2.20"/>
        <s v="2025.2.17"/>
        <s v="2025.3.24"/>
        <s v="2025.3.5"/>
        <s v="2025.2.18"/>
        <s v="2025.1.23"/>
        <s v="2025.5.21"/>
        <s v="2025.8.13"/>
        <s v="2025.3.17"/>
        <s v="2025.2.11"/>
        <s v="2024.12.5"/>
        <s v="2024.12.23"/>
        <s v="2024.11.26"/>
        <s v="2025.3.21"/>
        <s v="2025.5.6"/>
        <s v="2024.2.1"/>
        <s v="2024.9.12"/>
        <s v="2024.8.12"/>
        <s v="2024.7.24"/>
        <s v="2025.9.1"/>
        <s v="2025.10.29"/>
        <s v="2025.11.13"/>
        <s v="2024.4.3"/>
        <s v="2024.12.4"/>
        <s v="2024.11.29"/>
        <s v="2024.6.27"/>
        <s v="2024.1.19"/>
        <s v="2025.6.3"/>
        <s v="2025.2.10"/>
        <s v="2025.7.30"/>
        <s v="2024.10.19"/>
        <s v="2024.10.24"/>
        <s v="2024.2.22"/>
        <s v="2025.1.17"/>
        <s v="2025.8.30"/>
        <s v="2025.3.6"/>
        <s v="2025.3.06"/>
        <s v="2025.9.30"/>
        <s v="2025.10.17"/>
        <s v="2025.8.11"/>
        <s v="2024.12.09"/>
        <s v="2024.12.20"/>
        <s v="2024.12.30"/>
        <s v="2025.2.8"/>
        <s v="2025.1.7"/>
        <s v="2025.2.25"/>
        <s v="2025.4.30"/>
        <s v="2025.3"/>
        <s v="2025.8"/>
        <s v="2025.4"/>
        <s v="2025.6"/>
        <s v="2025.7.9"/>
        <s v="2025.7.29"/>
        <s v="2025.8.19"/>
        <s v="2025.8.20"/>
        <s v="2024.3.12"/>
        <s v="2025.3.13"/>
        <s v="2025.3.7"/>
        <s v="2024.2.27"/>
        <s v="2025.5.9"/>
        <s v="2025"/>
        <s v="2025.3.12"/>
        <s v="2025.2.14"/>
        <s v="2025.3.26"/>
        <s v="2025.4.2"/>
        <s v="2025.2.24"/>
        <s v="2024.12.28"/>
        <s v="2025.3.11"/>
        <s v="2024.1.31"/>
        <s v="2024.7.3"/>
        <s v="2024.2.20"/>
        <s v="2024.4.20"/>
        <s v="2025.5.20"/>
        <s v="2025.7.22"/>
        <s v="2025.9.26"/>
        <s v="2025.10.16"/>
        <s v="2025.10.18"/>
        <s v="2025.6.9"/>
        <s v="2025.9.29"/>
        <s v="2025.8.5"/>
        <s v="2025.10.21"/>
        <s v="2025.9.18"/>
        <s v="2025.8.16"/>
        <s v="2025.7.13"/>
        <s v="2025.6.28"/>
        <s v="2025.8.4"/>
        <s v="2025.8.6"/>
        <s v="2025.8.8"/>
        <s v="2025.7.5"/>
        <s v="2025.9.12"/>
        <s v="2025.7.21"/>
        <s v="2025.7.8"/>
        <s v="2025.8.2"/>
        <s v="2025.9.17"/>
        <s v="2025.8.3"/>
        <s v="2025.9.15"/>
        <s v="2025.7.10"/>
        <s v="2025.7.28"/>
        <s v="2025.7.23"/>
        <s v="2025.8.18"/>
        <s v="2025.8.25"/>
        <s v="2025.9.10"/>
        <s v="2025.8.1"/>
        <s v="2025.10.10"/>
        <s v="2025.8.22"/>
        <s v="2025.8.12"/>
        <s v="2025.8.23"/>
        <s v="2025.9.13"/>
        <s v="2025.9.8"/>
        <s v="2025.7.2"/>
        <s v="2025.5.30"/>
        <s v="2025.11.5"/>
        <s v="2025.7.24"/>
        <s v="2025.9.4"/>
        <s v="2025.9.25"/>
        <s v="2025.4.7"/>
        <s v="2025.4.8"/>
        <s v="2025.9.11"/>
        <s v="2025.10.11"/>
        <s v="2025.11.6"/>
        <s v="2025.11.7"/>
        <s v="2025.9.2"/>
        <s v="2025.6.27"/>
        <s v="2025.8.21"/>
        <s v="2025.3.18"/>
        <s v="2025.8.15"/>
        <s v="2025.11.14"/>
        <s v="2025.10.27"/>
        <s v="2025.11.3"/>
        <s v="2025.7.11"/>
        <s v="2025.9.22"/>
        <s v="2025.7.16"/>
        <s v="2025.10.24"/>
        <s v="2025.6.17"/>
        <s v="2025.1.10"/>
        <s v="2025.5.22"/>
        <s v="2025.6.6"/>
        <s v="2025.7.18"/>
        <s v="2025.1.14"/>
        <s v="2024.11.28"/>
        <s v="2025.5.23"/>
        <s v="2025.6.11"/>
        <s v="2025.8.26"/>
        <s v="2024.12.19"/>
        <s v="2025.6.12"/>
        <s v="2025.6.30"/>
        <s v="2025.7.1"/>
        <s v="2025.6.20"/>
        <s v="2025.7.26"/>
        <s v="2025.6.19"/>
        <s v="2025.2.13"/>
        <s v="2025.5.27"/>
        <s v="2025.7.3"/>
        <s v="2025.2.15"/>
        <s v="2025.3.16"/>
        <s v="2025.3.30"/>
        <s v="2025.1.2"/>
        <s v="2025.6.8"/>
        <s v="2025.5.26"/>
        <s v="2025.10.14"/>
        <s v="2025.9.16"/>
        <s v="2025.8.27"/>
        <s v="2025.7.6"/>
        <s v="2025.7.7"/>
        <s v="2025.7.15"/>
        <s v="2025.10.13"/>
        <s v="2025.8.14"/>
        <s v="2025.9.19"/>
        <s v="2025.9.27"/>
        <s v="2025.9.9"/>
        <s v="2024.12.11"/>
        <s v="2024.12.22"/>
        <s v="2024.12.25"/>
        <s v="2024.12.17"/>
        <s v="2025.10.28"/>
        <s v="2024.12.16"/>
        <s v="2025.3.19"/>
        <s v="2025.5.12"/>
        <s v="2025.1.3"/>
        <s v="2025.5"/>
        <s v="2025.9"/>
        <s v="2025.7"/>
        <s v="2025.10"/>
        <s v="2025.11"/>
        <s v="2024.12"/>
        <s v="2024"/>
        <s v="2025.5.16"/>
        <s v="2025.5.14"/>
        <s v="2024.8.15"/>
        <s v="2024.11.20"/>
        <s v="2025.4.25"/>
        <s v="2024.9.30"/>
        <s v="2025.4.17"/>
        <s v="2024.7.4"/>
        <s v="2025.2.28"/>
        <s v="2024.7.25"/>
        <s v="2024.10.9"/>
        <s v="2024.12.24"/>
        <s v="2025.1.24"/>
        <s v="2024.2.19"/>
        <s v="2025.3.27"/>
        <s v="2025.10.30"/>
        <s v="2024.4"/>
        <s v="2024.9"/>
        <s v="2024.11"/>
        <s v="2025.1.19"/>
        <s v="2025.4.14"/>
        <s v="2025.5.19"/>
        <s v="2025.4.4"/>
        <s v="2025.1.21"/>
        <s v="2025.2.7"/>
        <s v="2025.3.8"/>
        <s v="2025.4.22"/>
        <s v="2025.5.25"/>
        <s v="2025.2.19"/>
        <s v="2025.2.21"/>
        <s v="2025.2.6"/>
        <s v="2025.3.4"/>
        <s v="2025.3.9"/>
        <s v="2025.4.26"/>
        <s v="2025.5.8"/>
        <s v="2025.9.24"/>
        <s v="2025.10.23"/>
        <s v="2025.4.21"/>
        <s v="2025.6.26"/>
        <s v="2025.7.25"/>
        <s v="2025.8.7"/>
        <s v="2025.10.20"/>
        <s v="2025.7.31"/>
        <s v="2025.3.3"/>
        <s v="2025.2.16"/>
        <s v="2025.3.31"/>
        <s v="2025.9.5"/>
        <s v="2025.9.28"/>
        <s v="2024.7.22"/>
        <s v="2024.9.25"/>
        <s v="2024.7.23"/>
        <s v="2024.7.30"/>
        <s v="2024.11.12"/>
        <s v="2024.8.22"/>
        <s v="2024.7.10"/>
        <s v="2025.6.23"/>
        <s v="2024.7.26"/>
        <s v="2024.11.30"/>
        <s v="2025.1.31"/>
        <s v="2024.10.18"/>
        <s v="2024.10.31"/>
        <s v="2024.12.31"/>
        <s v="2024.10.25"/>
        <s v="2025.3.10"/>
        <s v="2025.1"/>
        <s v="2025.2"/>
        <s v="2025.1.22"/>
        <s v="2025.1.20"/>
        <s v="2025.1.6"/>
        <s v="2025.5.7"/>
        <s v="2024.12.27"/>
        <s v="2025.4.10"/>
        <s v="2024.9.19"/>
        <s v="2024.10.12"/>
        <s v="2024.8.9"/>
        <s v="2024.12.26"/>
        <s v="2024.8"/>
        <s v="2024.4.9"/>
        <s v="2024.6"/>
        <s v="2024.10.10"/>
        <s v="2025.4.15"/>
        <s v="2024.2.21"/>
        <s v="2024.6.4"/>
        <s v="2025.7.08"/>
        <s v="2024.3.1"/>
        <s v="2025.43.30"/>
        <s v="2025.4.29"/>
        <s v="2024.10.16"/>
        <s v="2025.4.11"/>
        <s v="2024.7.04"/>
        <s v="2024.7.29"/>
        <s v="2024.8.1"/>
        <s v="2024.9.06"/>
        <s v="2024.12.02"/>
        <s v="2025.6.5"/>
        <s v="2025.4.28"/>
        <s v="2025.6.05"/>
        <s v="2025.5.15"/>
        <s v="2025.4.13"/>
        <s v="2025.2.26"/>
        <s v="2025.4.1"/>
        <s v="2024.10.13"/>
        <s v="2024.10.30"/>
        <s v="2024.11.15"/>
        <s v="2024.11.16"/>
        <s v="2025.6.24"/>
        <s v="2025.7.01"/>
        <s v="2025.9.3"/>
        <s v="2024.11.8"/>
        <s v="2024.11.27"/>
        <s v="2025.7.03"/>
        <s v="2024.12.18"/>
        <s v="2025.6.25"/>
        <s v="2024.3.13"/>
        <s v="2025.619"/>
        <s v="2024.4.23"/>
        <s v="2024.4.29"/>
        <s v="2024.5.21"/>
        <s v="2024.9.2"/>
        <s v="2024.9.9"/>
        <s v="2024.4.28"/>
        <s v="2024.4.27"/>
        <s v="2024.7.16"/>
        <s v="2024.11.11"/>
        <s v="2025.1.26"/>
        <s v="2024.12.6"/>
        <s v="2025.1.8"/>
        <s v="2024.10.8"/>
        <s v="2024.11.25"/>
        <s v="2025.1.9"/>
        <s v="2024.11.22"/>
        <s v="2024.8.8"/>
        <s v="2024.12.12"/>
        <s v="2025.6.13"/>
        <s v="2024.12.3"/>
        <s v="2024.10"/>
        <s v="2024.7"/>
        <s v="2024.3"/>
        <s v="2024.1"/>
        <s v="2024.5"/>
        <s v="2024.2"/>
        <s v="2024.09"/>
        <s v="2025.02"/>
        <s v="2025.1."/>
        <m/>
        <n v="2024.12"/>
        <n v="2025.2"/>
        <n v="2025.8"/>
        <n v="2025.1"/>
        <n v="2024.6"/>
        <n v="2025.5"/>
        <n v="2024.9"/>
        <n v="2025.4"/>
      </sharedItems>
    </cacheField>
    <cacheField name="类别" numFmtId="0">
      <sharedItems containsBlank="1" count="4">
        <s v="合同"/>
        <s v="付款"/>
        <s v="发票"/>
        <m/>
      </sharedItems>
    </cacheField>
    <cacheField name="金额" numFmtId="43">
      <sharedItems containsString="0" containsBlank="1" containsNumber="1" minValue="0" maxValue="370964000" count="1323">
        <n v="10100"/>
        <n v="50000"/>
        <n v="214000"/>
        <n v="230000"/>
        <n v="1000000"/>
        <n v="16353"/>
        <n v="29353"/>
        <n v="104321"/>
        <n v="102479"/>
        <n v="105200"/>
        <n v="130228"/>
        <n v="500000"/>
        <n v="800000"/>
        <n v="383000"/>
        <n v="700000"/>
        <n v="46483"/>
        <n v="378000"/>
        <n v="90000"/>
        <n v="58500"/>
        <n v="17926.29"/>
        <n v="3775"/>
        <n v="3625"/>
        <n v="881.09"/>
        <n v="360.33"/>
        <n v="350"/>
        <n v="82.2"/>
        <n v="110000"/>
        <n v="63000"/>
        <n v="100000"/>
        <n v="105600"/>
        <n v="455000"/>
        <n v="279450"/>
        <n v="54142.06"/>
        <n v="52702.7"/>
        <n v="20150"/>
        <n v="8360"/>
        <n v="1145.24"/>
        <n v="268000"/>
        <n v="174200"/>
        <n v="80400"/>
        <n v="69230"/>
        <n v="94600"/>
        <n v="405000"/>
        <n v="220000"/>
        <n v="149120"/>
        <n v="59880"/>
        <n v="615000"/>
        <n v="3750"/>
        <n v="55000"/>
        <n v="76500"/>
        <n v="80000"/>
        <n v="10500"/>
        <n v="174000"/>
        <n v="184500"/>
        <n v="262000"/>
        <n v="102000"/>
        <n v="41700"/>
        <n v="147946.02"/>
        <n v="218000"/>
        <n v="400000"/>
        <n v="950000"/>
        <n v="170040"/>
        <n v="510000"/>
        <n v="357000"/>
        <n v="30000"/>
        <n v="2000"/>
        <n v="16826"/>
        <n v="2174"/>
        <n v="4480000"/>
        <n v="333960"/>
        <n v="1200000"/>
        <n v="111500"/>
        <n v="148000"/>
        <n v="598900"/>
        <n v="1270640"/>
        <n v="295920"/>
        <n v="990000"/>
        <n v="969747.19"/>
        <n v="313536.43"/>
        <n v="60716.38"/>
        <n v="896000"/>
        <n v="201900"/>
        <n v="151600"/>
        <n v="512000"/>
        <n v="248850"/>
        <n v="306358.8"/>
        <n v="293641.2"/>
        <n v="240000"/>
        <n v="233772"/>
        <n v="33450"/>
        <n v="645000"/>
        <n v="193500"/>
        <n v="390000"/>
        <n v="234000"/>
        <n v="117000"/>
        <n v="340000"/>
        <n v="200000"/>
        <n v="123000"/>
        <n v="270000"/>
        <n v="34560"/>
        <n v="81000"/>
        <n v="285000"/>
        <n v="85500"/>
        <n v="190000"/>
        <n v="198000"/>
        <n v="470000"/>
        <n v="235000"/>
        <n v="1770000"/>
        <n v="708000"/>
        <n v="1570000"/>
        <n v="785000"/>
        <n v="628000"/>
        <n v="3365000"/>
        <n v="1090000"/>
        <n v="95000"/>
        <n v="1080000"/>
        <n v="1440000"/>
        <n v="70500"/>
        <n v="1528318.58"/>
        <n v="1485000"/>
        <n v="242000"/>
        <n v="1647000"/>
        <n v="1876107"/>
        <n v="424000"/>
        <n v="1995000"/>
        <n v="125000"/>
        <n v="6060000"/>
        <n v="469410.57"/>
        <n v="19095840"/>
        <n v="819015"/>
        <n v="3658.58"/>
        <n v="43741.8"/>
        <n v="1552.8"/>
        <n v="45323.68"/>
        <n v="21305.33"/>
        <n v="37180.14"/>
        <n v="207237.67"/>
        <n v="4100000"/>
        <n v="15776.4"/>
        <n v="8671.12"/>
        <n v="20000"/>
        <n v="27800"/>
        <n v="15000"/>
        <n v="14406.63"/>
        <n v="23215"/>
        <n v="93039"/>
        <n v="19046.22"/>
        <n v="33280"/>
        <n v="11616.45"/>
        <n v="44000"/>
        <n v="56223.6"/>
        <n v="5497.18"/>
        <n v="35442"/>
        <n v="36986.4"/>
        <n v="10000"/>
        <n v="360000"/>
        <n v="5125000"/>
        <n v="2000000"/>
        <n v="150000"/>
        <n v="5000000"/>
        <n v="60000"/>
        <n v="310000"/>
        <n v="600000"/>
        <n v="325520.22"/>
        <n v="124479.78"/>
        <n v="476495.2"/>
        <n v="2674.8"/>
        <n v="10410"/>
        <n v="10420"/>
        <n v="145000"/>
        <n v="300000"/>
        <n v="26000"/>
        <n v="28699.98"/>
        <n v="30800.02"/>
        <n v="170000"/>
        <n v="51000"/>
        <n v="135600"/>
        <n v="40000"/>
        <n v="320000"/>
        <n v="96000"/>
        <n v="45000"/>
        <n v="250000"/>
        <n v="75000"/>
        <n v="132000"/>
        <n v="430000"/>
        <n v="129000"/>
        <n v="728800"/>
        <n v="8418.04"/>
        <n v="7400.97"/>
        <n v="2820.99"/>
        <n v="85700"/>
        <n v="37000"/>
        <n v="11000"/>
        <n v="33600"/>
        <n v="269120"/>
        <n v="3860000"/>
        <n v="1158000"/>
        <n v="21858.41"/>
        <n v="57000"/>
        <n v="168000"/>
        <n v="180000"/>
        <n v="97000"/>
        <n v="3800"/>
        <n v="120.08"/>
        <n v="3679.92"/>
        <n v="27505"/>
        <n v="450000"/>
        <n v="25900"/>
        <n v="41600"/>
        <n v="2998800"/>
        <n v="449820"/>
        <m/>
        <n v="8500000"/>
        <n v="742484"/>
        <n v="665000"/>
        <n v="204390"/>
        <n v="2175.2"/>
        <n v="39446.3"/>
        <n v="39970.5"/>
        <n v="128408"/>
        <n v="350000"/>
        <n v="72400"/>
        <n v="643689.52"/>
        <n v="173910.48"/>
        <n v="130610"/>
        <n v="17500000"/>
        <n v="5500000"/>
        <n v="64480"/>
        <n v="561736.29"/>
        <n v="88263.71"/>
        <n v="35520"/>
        <n v="1400000"/>
        <n v="1300000"/>
        <n v="25700"/>
        <n v="25000"/>
        <n v="2944"/>
        <n v="2041.3"/>
        <n v="5650000"/>
        <n v="1467000"/>
        <n v="3053000"/>
        <n v="327063.25"/>
        <n v="52936.75"/>
        <n v="81260"/>
        <n v="8006"/>
        <n v="630734"/>
        <n v="1800000"/>
        <n v="46783.85"/>
        <n v="40692.25"/>
        <n v="49760"/>
        <n v="137500"/>
        <n v="142250"/>
        <n v="61793.6"/>
        <n v="12910"/>
        <n v="21608.5"/>
        <n v="21202.08"/>
        <n v="7625"/>
        <n v="28264.78"/>
        <n v="70000"/>
        <n v="70765.77"/>
        <n v="1180.27"/>
        <n v="104650"/>
        <n v="23013.9"/>
        <n v="119670"/>
        <n v="30330"/>
        <n v="58544"/>
        <n v="7893.01"/>
        <n v="11456"/>
        <n v="62106.99"/>
        <n v="22371.17"/>
        <n v="9878.83"/>
        <n v="4250"/>
        <n v="900000"/>
        <n v="114000"/>
        <n v="7800"/>
        <n v="17200"/>
        <n v="3200000"/>
        <n v="225000"/>
        <n v="625000"/>
        <n v="1640000"/>
        <n v="27608.32"/>
        <n v="91660"/>
        <n v="273888"/>
        <n v="10246"/>
        <n v="87191.35"/>
        <n v="8258.4"/>
        <n v="76418"/>
        <n v="136400"/>
        <n v="21530.98"/>
        <n v="21039.34"/>
        <n v="92450"/>
        <n v="13010"/>
        <n v="10939"/>
        <n v="3150"/>
        <n v="485"/>
        <n v="91200"/>
        <n v="78120"/>
        <n v="28966.4"/>
        <n v="27900.92"/>
        <n v="3648.12"/>
        <n v="3635"/>
        <n v="14557"/>
        <n v="3280"/>
        <n v="11102"/>
        <n v="52000"/>
        <n v="32000"/>
        <n v="11690"/>
        <n v="50341.82"/>
        <n v="18700"/>
        <n v="29900"/>
        <n v="29300"/>
        <n v="6145"/>
        <n v="3150000"/>
        <n v="61700"/>
        <n v="62100"/>
        <n v="31261"/>
        <n v="32400"/>
        <n v="32200"/>
        <n v="33120"/>
        <n v="375000"/>
        <n v="7440"/>
        <n v="130800"/>
        <n v="17600"/>
        <n v="29400"/>
        <n v="7700"/>
        <n v="8712.5"/>
        <n v="1000"/>
        <n v="5563"/>
        <n v="14100"/>
        <n v="3744"/>
        <n v="2985"/>
        <n v="3255.8"/>
        <n v="2107"/>
        <n v="6046"/>
        <n v="15806"/>
        <n v="15664"/>
        <n v="850"/>
        <n v="1452"/>
        <n v="38055"/>
        <n v="65826"/>
        <n v="5895"/>
        <n v="693"/>
        <n v="5700"/>
        <n v="1260"/>
        <n v="1500"/>
        <n v="4000"/>
        <n v="36199.8"/>
        <n v="375"/>
        <n v="65460"/>
        <n v="1100"/>
        <n v="3640"/>
        <n v="1050"/>
        <n v="200"/>
        <n v="500"/>
        <n v="560"/>
        <n v="730"/>
        <n v="517"/>
        <n v="3080"/>
        <n v="2100"/>
        <n v="7665"/>
        <n v="357"/>
        <n v="2094"/>
        <n v="156"/>
        <n v="7940"/>
        <n v="2888"/>
        <n v="1870"/>
        <n v="1775"/>
        <n v="520"/>
        <n v="1785"/>
        <n v="3050"/>
        <n v="3890"/>
        <n v="3906.5"/>
        <n v="1360"/>
        <n v="1683"/>
        <n v="1349"/>
        <n v="795"/>
        <n v="710"/>
        <n v="555"/>
        <n v="1061"/>
        <n v="4200"/>
        <n v="3360"/>
        <n v="1359"/>
        <n v="1656"/>
        <n v="150"/>
        <n v="1924"/>
        <n v="35000"/>
        <n v="8800"/>
        <n v="7400"/>
        <n v="54000"/>
        <n v="11437.81"/>
        <n v="8500"/>
        <n v="1040"/>
        <n v="1900"/>
        <n v="725"/>
        <n v="2400"/>
        <n v="5200"/>
        <n v="721.49"/>
        <n v="92096.95"/>
        <n v="8502.6"/>
        <n v="24517"/>
        <n v="91600"/>
        <n v="32038.54"/>
        <n v="3650"/>
        <n v="31390"/>
        <n v="750000"/>
        <n v="420000"/>
        <n v="674000"/>
        <n v="750869.61"/>
        <n v="1380000"/>
        <n v="1104000"/>
        <n v="207000"/>
        <n v="414000"/>
        <n v="276000"/>
        <n v="1180885"/>
        <n v="480885"/>
        <n v="480000"/>
        <n v="144000"/>
        <n v="362620.97"/>
        <n v="62620.97"/>
        <n v="205500"/>
        <n v="483825"/>
        <n v="165000"/>
        <n v="82500"/>
        <n v="160000"/>
        <n v="72000"/>
        <n v="1134000"/>
        <n v="550000"/>
        <n v="5040000"/>
        <n v="4380000"/>
        <n v="14600000"/>
        <n v="4380750"/>
        <n v="4381709.19"/>
        <n v="4893865.06"/>
        <n v="218804.2"/>
        <n v="1663716.84"/>
        <n v="1880000"/>
        <n v="564490"/>
        <n v="1711.3"/>
        <n v="1125798.7"/>
        <n v="210000"/>
        <n v="200028.34"/>
        <n v="20658.24"/>
        <n v="469492.72"/>
        <n v="468600"/>
        <n v="892.72"/>
        <n v="199000"/>
        <n v="1028.34"/>
        <n v="468492.72"/>
        <n v="200676.96"/>
        <n v="1028337.99"/>
        <n v="176067.78"/>
        <n v="1029110.79"/>
        <n v="28337.99"/>
        <n v="377600"/>
        <n v="113280"/>
        <n v="151040"/>
        <n v="87130"/>
        <n v="16600"/>
        <n v="176000"/>
        <n v="440000"/>
        <n v="107910"/>
        <n v="3000000"/>
        <n v="14984.8"/>
        <n v="38700"/>
        <n v="40619.6"/>
        <n v="26298.42"/>
        <n v="43890.72"/>
        <n v="161911.6"/>
        <n v="1500000"/>
        <n v="6000000"/>
        <n v="4000000"/>
        <n v="2400000"/>
        <n v="4500000"/>
        <n v="280000"/>
        <n v="708700"/>
        <n v="720000"/>
        <n v="113400"/>
        <n v="67500"/>
        <n v="84000"/>
        <n v="66000"/>
        <n v="23400"/>
        <n v="99347"/>
        <n v="2700000"/>
        <n v="18000000"/>
        <n v="2981879.98"/>
        <n v="1771127.99"/>
        <n v="3615119"/>
        <n v="3177980"/>
        <n v="540000"/>
        <n v="4175000"/>
        <n v="7600000"/>
        <n v="764000"/>
        <n v="756000"/>
        <n v="6300000"/>
        <n v="22500000"/>
        <n v="4900000"/>
        <n v="35500000"/>
        <n v="2600000"/>
        <n v="3390000"/>
        <n v="3950000"/>
        <n v="3800000"/>
        <n v="3580000"/>
        <n v="45000000"/>
        <n v="6697500"/>
        <n v="4661460"/>
        <n v="1960000"/>
        <n v="1950000"/>
        <n v="13050000"/>
        <n v="2440000"/>
        <n v="22000000"/>
        <n v="1150000"/>
        <n v="690000"/>
        <n v="52800"/>
        <n v="58000"/>
        <n v="14400000"/>
        <n v="12500000"/>
        <n v="409000"/>
        <n v="1636000"/>
        <n v="1805000"/>
        <n v="960000"/>
        <n v="818000"/>
        <n v="1920000"/>
        <n v="722000"/>
        <n v="183000"/>
        <n v="1050000"/>
        <n v="2540000"/>
        <n v="95069105"/>
        <n v="16400000"/>
        <n v="7500000"/>
        <n v="8400000"/>
        <n v="1600000"/>
        <n v="627000"/>
        <n v="135000"/>
        <n v="1900000"/>
        <n v="290000"/>
        <n v="1811005.8"/>
        <n v="1629905.22"/>
        <n v="1950380"/>
        <n v="1755342"/>
        <n v="2567886.58"/>
        <n v="553700"/>
        <n v="498330"/>
        <n v="1386132.02"/>
        <n v="1078585"/>
        <n v="970726.5"/>
        <n v="1299500"/>
        <n v="1169550"/>
        <n v="7156835.79"/>
        <n v="3630847.1"/>
        <n v="2800000"/>
        <n v="5343205"/>
        <n v="301184.5"/>
        <n v="2244092"/>
        <n v="2326444"/>
        <n v="2256650.68"/>
        <n v="3379152"/>
        <n v="8237700"/>
        <n v="832053.94"/>
        <n v="15446.06"/>
        <n v="7583.34"/>
        <n v="102121.89"/>
        <n v="10660.91"/>
        <n v="475148"/>
        <n v="10126.8"/>
        <n v="3330.16"/>
        <n v="57458.9"/>
        <n v="2169600"/>
        <n v="1977500"/>
        <n v="622589.41"/>
        <n v="28290.59"/>
        <n v="593250"/>
        <n v="315400"/>
        <n v="6750"/>
        <n v="28730"/>
        <n v="228128"/>
        <n v="69700"/>
        <n v="97141.48"/>
        <n v="133416"/>
        <n v="85599.52"/>
        <n v="57500"/>
        <n v="5000"/>
        <n v="435499.52"/>
        <n v="47100000"/>
        <n v="11516121"/>
        <n v="759000"/>
        <n v="3085513"/>
        <n v="2208000"/>
        <n v="17680000"/>
        <n v="1407994.5"/>
        <n v="272500"/>
        <n v="187807"/>
        <n v="327000"/>
        <n v="92999"/>
        <n v="220350"/>
        <n v="1145707"/>
        <n v="2904070.89"/>
        <n v="545000"/>
        <n v="872000"/>
        <n v="27120000"/>
        <n v="76037.7"/>
        <n v="124000"/>
        <n v="617200"/>
        <n v="46000"/>
        <n v="19000"/>
        <n v="86670"/>
        <n v="26600"/>
        <n v="2050000"/>
        <n v="1025000"/>
        <n v="140000"/>
        <n v="115000"/>
        <n v="502200"/>
        <n v="86000"/>
        <n v="217000"/>
        <n v="402000"/>
        <n v="253000"/>
        <n v="22500"/>
        <n v="18000"/>
        <n v="37200"/>
        <n v="74400"/>
        <n v="52500"/>
        <n v="18620"/>
        <n v="12000"/>
        <n v="13800"/>
        <n v="7980"/>
        <n v="1732295.99"/>
        <n v="1876654.02"/>
        <n v="6497500"/>
        <n v="4202550"/>
        <n v="86964.8"/>
        <n v="1740509.11"/>
        <n v="45129.9"/>
        <n v="42873.9"/>
        <n v="416000"/>
        <n v="21200"/>
        <n v="124800"/>
        <n v="425000"/>
        <n v="127500"/>
        <n v="9766000"/>
        <n v="3420000"/>
        <n v="2280000"/>
        <n v="646000"/>
        <n v="1490000"/>
        <n v="640000"/>
        <n v="3106690.4"/>
        <n v="71365.8"/>
        <n v="3178816"/>
        <n v="69960"/>
        <n v="932000"/>
        <n v="1059898"/>
        <n v="67750"/>
        <n v="289500"/>
        <n v="86800"/>
        <n v="188200"/>
        <n v="318660"/>
        <n v="3750000"/>
        <n v="2250000"/>
        <n v="1125000"/>
        <n v="31600"/>
        <n v="3625000"/>
        <n v="3739496"/>
        <n v="2200000"/>
        <n v="115546.4"/>
        <n v="4599723.6"/>
        <n v="4470398"/>
        <n v="1350000"/>
        <n v="1268793"/>
        <n v="1257987"/>
        <n v="370000"/>
        <n v="392188.3"/>
        <n v="3038400"/>
        <n v="1045945"/>
        <n v="2232464"/>
        <n v="2378409"/>
        <n v="1092000"/>
        <n v="1151585"/>
        <n v="2435585"/>
        <n v="667140"/>
        <n v="1113403.2"/>
        <n v="1211941.4"/>
        <n v="1468000"/>
        <n v="440400"/>
        <n v="293600"/>
        <n v="220200"/>
        <n v="54548.45"/>
        <n v="54548.49"/>
        <n v="761000"/>
        <n v="559000"/>
        <n v="167700"/>
        <n v="335400"/>
        <n v="85000"/>
        <n v="12750"/>
        <n v="72250"/>
        <n v="12800"/>
        <n v="25600"/>
        <n v="121600"/>
        <n v="115520"/>
        <n v="238400"/>
        <n v="225480"/>
        <n v="39000"/>
        <n v="37050"/>
        <n v="15800"/>
        <n v="17000"/>
        <n v="176131"/>
        <n v="158517.9"/>
        <n v="46090"/>
        <n v="43786"/>
        <n v="271200"/>
        <n v="81360"/>
        <n v="136000"/>
        <n v="40800"/>
        <n v="81600"/>
        <n v="523800"/>
        <n v="157140"/>
        <n v="840000"/>
        <n v="504000"/>
        <n v="212000"/>
        <n v="63600"/>
        <n v="137800"/>
        <n v="196000"/>
        <n v="59600"/>
        <n v="58800"/>
        <n v="48000"/>
        <n v="80750"/>
        <n v="45900"/>
        <n v="42000"/>
        <n v="556000"/>
        <n v="361400"/>
        <n v="166800"/>
        <n v="35197.5"/>
        <n v="27000"/>
        <n v="38000"/>
        <n v="5070"/>
        <n v="23100"/>
        <n v="1070000"/>
        <n v="16500"/>
        <n v="114510"/>
        <n v="34353"/>
        <n v="80157"/>
        <n v="93150"/>
        <n v="27945"/>
        <n v="65205"/>
        <n v="38400"/>
        <n v="107016"/>
        <n v="95370"/>
        <n v="75016"/>
        <n v="786650"/>
        <n v="27443.7"/>
        <n v="235995"/>
        <n v="661000"/>
        <n v="162600"/>
        <n v="432300"/>
        <n v="374000"/>
        <n v="112200"/>
        <n v="5500"/>
        <n v="175500"/>
        <n v="68000"/>
        <n v="93500"/>
        <n v="120000"/>
        <n v="36000"/>
        <n v="21350"/>
        <n v="14945"/>
        <n v="6405"/>
        <n v="1540000"/>
        <n v="462000"/>
        <n v="222541.59"/>
        <n v="1932122.4"/>
        <n v="292122.4"/>
        <n v="573000"/>
        <n v="171900"/>
        <n v="197500"/>
        <n v="59250"/>
        <n v="166750"/>
        <n v="500250"/>
        <n v="183800"/>
        <n v="55040"/>
        <n v="104700"/>
        <n v="31410"/>
        <n v="1020915"/>
        <n v="306274.5"/>
        <n v="786000"/>
        <n v="235800"/>
        <n v="471600"/>
        <n v="7067500"/>
        <n v="2119500"/>
        <n v="2121000"/>
        <n v="1478000"/>
        <n v="443400"/>
        <n v="660000"/>
        <n v="471000"/>
        <n v="265000"/>
        <n v="289400"/>
        <n v="86820"/>
        <n v="321506"/>
        <n v="99606"/>
        <n v="6200000"/>
        <n v="1860000"/>
        <n v="907200"/>
        <n v="272160"/>
        <n v="7180000"/>
        <n v="2154000"/>
        <n v="116040"/>
        <n v="8058.51"/>
        <n v="7198.2"/>
        <n v="105800"/>
        <n v="23000"/>
        <n v="315000"/>
        <n v="1530000"/>
        <n v="207300"/>
        <n v="229600"/>
        <n v="98400"/>
        <n v="182580"/>
        <n v="45645"/>
        <n v="101340"/>
        <n v="131114"/>
        <n v="67730"/>
        <n v="77136"/>
        <n v="149250"/>
        <n v="32605"/>
        <n v="294128"/>
        <n v="425620"/>
        <n v="169600"/>
        <n v="274030"/>
        <n v="77700"/>
        <n v="875000"/>
        <n v="525000"/>
        <n v="22454"/>
        <n v="9900"/>
        <n v="63900"/>
        <n v="56880"/>
        <n v="392000"/>
        <n v="26610"/>
        <n v="3550"/>
        <n v="42450"/>
        <n v="4190"/>
        <n v="3000"/>
        <n v="2850000"/>
        <n v="1710000"/>
        <n v="551000"/>
        <n v="385700"/>
        <n v="2080000"/>
        <n v="266152.67"/>
        <n v="126776.32"/>
        <n v="363026.77"/>
        <n v="380293.36"/>
        <n v="129780.24"/>
        <n v="319565.81"/>
        <n v="79000"/>
        <n v="812000"/>
        <n v="259000"/>
        <n v="21000"/>
        <n v="83534.5"/>
        <n v="12500"/>
        <n v="1520000"/>
        <n v="684000"/>
        <n v="570000"/>
        <n v="1245000"/>
        <n v="965000"/>
        <n v="42240"/>
        <n v="220"/>
        <n v="54600"/>
        <n v="112000"/>
        <n v="93203.55"/>
        <n v="1280000"/>
        <n v="580000"/>
        <n v="16965"/>
        <n v="8400"/>
        <n v="14500"/>
        <n v="3226"/>
        <n v="53618"/>
        <n v="1580"/>
        <n v="3001.32"/>
        <n v="3711"/>
        <n v="4878.8"/>
        <n v="570.06"/>
        <n v="2720.6"/>
        <n v="2720"/>
        <n v="7140"/>
        <n v="29964"/>
        <n v="6650"/>
        <n v="2287.25"/>
        <n v="2555.65"/>
        <n v="3270.75"/>
        <n v="4123.44"/>
        <n v="41411.65"/>
        <n v="42410.05"/>
        <n v="3665.2"/>
        <n v="1250"/>
        <n v="800"/>
        <n v="2250"/>
        <n v="2678.6"/>
        <n v="40600"/>
        <n v="19350"/>
        <n v="2937"/>
        <n v="2132"/>
        <n v="4470"/>
        <n v="2922.9"/>
        <n v="7777"/>
        <n v="9092.5"/>
        <n v="13596"/>
        <n v="9796"/>
        <n v="2180"/>
        <n v="43275791.44"/>
        <n v="370964000"/>
        <n v="34100000"/>
        <n v="111619819.63"/>
        <n v="4814284.2"/>
        <n v="9101223.21"/>
        <n v="7436100.79"/>
        <n v="19252699"/>
        <n v="12188656.54"/>
        <n v="1696900"/>
        <n v="2857200"/>
        <n v="8632400"/>
        <n v="16450592"/>
        <n v="13497398"/>
        <n v="3095534.68"/>
        <n v="4650802.02"/>
        <n v="2505000"/>
        <n v="2830650"/>
        <n v="2876415"/>
        <n v="1183449"/>
        <n v="2235286.9"/>
        <n v="408608"/>
        <n v="2316500"/>
        <n v="2203500"/>
        <n v="2531200"/>
        <n v="38872"/>
        <n v="7458"/>
        <n v="40350.04"/>
        <n v="28024"/>
        <n v="1251402.68"/>
        <n v="4746000"/>
        <n v="2497300"/>
        <n v="2895738"/>
        <n v="2432903.56"/>
        <n v="2034000"/>
        <n v="16424550"/>
        <n v="10854780"/>
        <n v="2170956"/>
        <n v="2780000"/>
        <n v="1418992.98"/>
        <n v="822640"/>
        <n v="2320000.06"/>
        <n v="189840"/>
        <n v="1059601"/>
        <n v="7116740"/>
        <n v="2135022"/>
        <n v="500759.5"/>
        <n v="450110"/>
        <n v="508624.3"/>
        <n v="202948"/>
        <n v="720940"/>
        <n v="2237400"/>
        <n v="652066.5"/>
        <n v="900384"/>
        <n v="855364.8"/>
        <n v="3367400"/>
        <n v="167115700"/>
        <n v="83557850"/>
        <n v="33423140"/>
        <n v="50134710"/>
        <n v="26738512"/>
        <n v="23423140"/>
        <n v="10000000"/>
        <n v="797780"/>
        <n v="502850"/>
        <n v="542400"/>
        <n v="288150"/>
        <n v="66105"/>
        <n v="221480"/>
        <n v="500590"/>
        <n v="1152600"/>
        <n v="192653.7"/>
        <n v="548508.78"/>
        <n v="470362.5"/>
        <n v="1608837.5"/>
        <n v="148508.78"/>
        <n v="394970"/>
        <n v="357891"/>
        <n v="232300"/>
        <n v="2090500"/>
        <n v="1776925"/>
        <n v="103508"/>
        <n v="475730"/>
        <n v="348000"/>
        <n v="788759.21"/>
        <n v="631007.37"/>
        <n v="157751.84"/>
        <n v="2867849.6"/>
        <n v="573569.92"/>
        <n v="2294279.68"/>
        <n v="1647280.1"/>
        <n v="329456.02"/>
        <n v="1317824.08"/>
        <n v="1804350.1"/>
        <n v="360870.02"/>
        <n v="1443480.08"/>
        <n v="2056600"/>
        <n v="1645280"/>
        <n v="411320"/>
        <n v="1316224"/>
        <n v="129046"/>
        <n v="239673"/>
        <n v="2123532.34"/>
        <n v="157526.52"/>
        <n v="11516.96"/>
        <n v="67562.7"/>
        <n v="180800"/>
        <n v="76485.18"/>
        <n v="36249.27"/>
        <n v="1401200"/>
        <n v="1491600"/>
        <n v="453060"/>
        <n v="678762.42"/>
        <n v="129950"/>
        <n v="511957.8"/>
        <n v="2925005"/>
        <n v="2340004"/>
        <n v="585001"/>
        <n v="1872003.2"/>
        <n v="1439846"/>
        <n v="1151876.8"/>
        <n v="287969.2"/>
        <n v="921501.44"/>
        <n v="407478"/>
        <n v="325982.4"/>
        <n v="81495.6"/>
        <n v="11444832.1"/>
        <n v="9155865.68"/>
        <n v="2288966.42"/>
        <n v="734658.2"/>
        <n v="2910665.3"/>
        <n v="293122"/>
        <n v="234497.6"/>
        <n v="58624.4"/>
        <n v="148482"/>
        <n v="29696.4"/>
        <n v="118785.6"/>
        <n v="22604520"/>
        <n v="4520904"/>
        <n v="11302260"/>
        <n v="10373400"/>
        <n v="5179920"/>
        <n v="5193480"/>
        <n v="3446500"/>
        <n v="172325"/>
        <n v="2240225"/>
        <n v="1033950"/>
        <n v="1100000"/>
        <n v="1028213.75"/>
        <n v="982252.5"/>
        <n v="3784370"/>
        <n v="378437"/>
        <n v="2270622"/>
        <n v="756874"/>
        <n v="2157090.9"/>
        <n v="719030.3"/>
        <n v="1513748"/>
        <n v="1438060.6"/>
        <n v="359515.15"/>
        <n v="145544"/>
        <n v="3150440"/>
        <n v="442056"/>
        <n v="11179542"/>
        <n v="2710192"/>
        <n v="8469350"/>
        <n v="994400"/>
        <n v="795520"/>
        <n v="198880"/>
        <n v="265550"/>
        <n v="132775"/>
        <n v="129385"/>
        <n v="64692.5"/>
        <n v="51753.99"/>
        <n v="22600"/>
        <n v="3480840.7"/>
        <n v="7344883.61"/>
        <n v="908181"/>
        <n v="1804610"/>
        <n v="791733.33"/>
        <n v="3113037"/>
        <n v="787600"/>
        <n v="396000"/>
        <n v="269326.8"/>
        <n v="1683700"/>
        <n v="798000"/>
        <n v="546960"/>
        <n v="1469000"/>
        <n v="595500"/>
        <n v="3156542"/>
        <n v="784000"/>
        <n v="20500000"/>
        <n v="208500.12"/>
        <n v="443436.1"/>
        <n v="822000.15"/>
        <n v="1196998.83"/>
        <n v="1277900.05"/>
        <n v="37685500"/>
        <n v="3249900"/>
        <n v="484000.47"/>
        <n v="1219642.9"/>
        <n v="89536"/>
        <n v="27933.6"/>
        <n v="5803.68"/>
        <n v="3490005"/>
        <n v="11553.12"/>
        <n v="283571.24"/>
        <n v="38239.2"/>
        <n v="76614"/>
        <n v="4470280"/>
        <n v="394154.45"/>
        <n v="55370"/>
        <n v="5491800"/>
        <n v="717210"/>
        <n v="176732"/>
        <n v="997193.36"/>
        <n v="49859.67"/>
        <n v="947333.69"/>
        <n v="131080"/>
        <n v="183229.5"/>
        <n v="31355.24"/>
        <n v="13763.4"/>
        <n v="205795.6"/>
        <n v="8475"/>
        <n v="18306"/>
        <n v="96011.58"/>
        <n v="172890"/>
        <n v="382934.4"/>
        <n v="71077"/>
        <n v="9446.8"/>
        <n v="20566"/>
        <n v="180461"/>
        <n v="130176"/>
        <n v="4011.5"/>
        <n v="2778376.2"/>
        <n v="667491"/>
        <n v="12399.49"/>
        <n v="3000.15"/>
        <n v="15399.64"/>
        <n v="13811.99"/>
        <n v="5424"/>
        <n v="73003.65"/>
        <n v="13334"/>
        <n v="27623.98"/>
        <n v="16046"/>
        <n v="133019.08"/>
        <n v="89099.37"/>
        <n v="205660"/>
        <n v="82038"/>
        <n v="426100.4"/>
        <n v="372900"/>
        <n v="68800.05"/>
        <n v="8134881.3"/>
        <n v="67122"/>
        <n v="5730456"/>
        <n v="50850"/>
        <n v="3549998.96"/>
        <n v="1062200"/>
        <n v="12594641"/>
        <n v="10075712.8"/>
        <n v="753710"/>
        <n v="494940"/>
        <n v="324310"/>
        <n v="575938.4"/>
        <n v="2734261"/>
        <n v="4068000"/>
        <n v="1017000"/>
        <n v="1615608.46"/>
        <n v="3674760"/>
        <n v="3179933"/>
        <n v="635986.6"/>
        <n v="2543946.4"/>
        <n v="229390"/>
        <n v="266800.05"/>
        <n v="470403.18"/>
        <n v="6437949"/>
        <n v="3218974.5"/>
        <n v="507008.4"/>
        <n v="101401.68"/>
        <n v="405606.72"/>
        <n v="1331140"/>
        <n v="1064912"/>
        <n v="266228"/>
        <n v="615737"/>
        <n v="4176093.54"/>
        <n v="1768450"/>
        <n v="884225"/>
        <n v="530535"/>
        <n v="424428"/>
        <n v="707380"/>
        <n v="796650"/>
        <n v="557655"/>
        <n v="238995"/>
        <n v="2102930"/>
        <n v="1051465"/>
        <n v="630879"/>
        <n v="3562517.1"/>
        <n v="356251.71"/>
        <n v="3206265.39"/>
        <n v="2175250"/>
        <n v="652575"/>
        <n v="1087625"/>
        <n v="870100"/>
        <n v="522060"/>
        <n v="2195719.95"/>
        <n v="8552000"/>
        <n v="3255200"/>
        <n v="69000"/>
        <n v="71868"/>
        <n v="219785"/>
        <n v="51980"/>
        <n v="5361.5"/>
        <n v="68308.5"/>
        <n v="62150"/>
        <n v="8840100"/>
        <n v="423750"/>
        <n v="210180"/>
        <n v="124300"/>
        <n v="10802.8"/>
        <n v="17628"/>
        <n v="1288430"/>
        <n v="23391"/>
        <n v="72094"/>
        <n v="54240"/>
        <n v="200499"/>
        <n v="3537326"/>
        <n v="1394960"/>
        <n v="278992"/>
        <n v="697480"/>
        <n v="139496"/>
        <n v="265042.4"/>
        <n v="132521.2"/>
        <n v="2133440"/>
        <n v="292825"/>
        <n v="434727.54"/>
        <n v="36160"/>
        <n v="101135"/>
        <n v="12995"/>
        <n v="895011"/>
        <n v="66250"/>
        <n v="2488558.32"/>
        <n v="732407"/>
        <n v="15092042.7"/>
        <n v="12073634.16"/>
        <n v="1000800"/>
        <n v="2555888.24"/>
        <n v="2300299.42"/>
        <n v="3217562"/>
        <n v="1608781"/>
        <n v="917005.17"/>
        <n v="965268.6"/>
        <n v="643512.4"/>
        <n v="293800"/>
        <n v="440700"/>
        <n v="418665"/>
        <n v="734500"/>
        <n v="697775"/>
        <n v="2471310"/>
        <n v="1235655"/>
        <n v="741393"/>
        <n v="704323.35"/>
        <n v="494262"/>
        <n v="2121010"/>
        <n v="636303"/>
        <n v="604487.85"/>
        <n v="1060505"/>
        <n v="1007479.75"/>
        <n v="424202"/>
        <n v="1442671"/>
        <n v="721335.5"/>
        <n v="685268.72"/>
        <n v="432801.3"/>
        <n v="411161.24"/>
        <n v="288534.2"/>
        <n v="2938000"/>
        <n v="881400"/>
        <n v="837330"/>
        <n v="1395550"/>
        <n v="587600"/>
        <n v="4976088"/>
        <n v="20639450"/>
        <n v="16537324"/>
        <n v="31005346.8"/>
        <n v="326507"/>
        <n v="142903.57"/>
        <n v="1816204.56"/>
        <n v="457308.52"/>
        <n v="342944.56"/>
        <n v="893241.6"/>
        <n v="8044068.96"/>
        <n v="13077324.72"/>
        <n v="913955.6"/>
        <n v="1365480"/>
        <n v="2166076.98"/>
        <n v="1248153.17"/>
        <n v="4366"/>
        <n v="1292840"/>
        <n v="128546.4"/>
        <n v="1387707.46"/>
        <n v="541519.24"/>
        <n v="673698.61"/>
        <n v="449863.4"/>
        <n v="62183.5"/>
        <n v="625269.12"/>
        <n v="309046.54"/>
        <n v="240061.19"/>
        <n v="434443.09"/>
        <n v="868257.82"/>
        <n v="659940.14"/>
        <n v="179602.06"/>
        <n v="160457.8"/>
        <n v="725394.33"/>
        <n v="310181.65"/>
        <n v="135758.39"/>
        <n v="140338.65"/>
        <n v="637725.6"/>
        <n v="5071440"/>
        <n v="113000"/>
        <n v="10334951.75"/>
        <n v="2066990.35"/>
        <n v="5167475.88"/>
        <n v="3100485.53"/>
        <n v="2480388.42"/>
        <n v="553283.090000004"/>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5990.4406481481" refreshedBy="5590-DELL" recordCount="2134">
  <cacheSource type="worksheet">
    <worksheetSource ref="A1:G1048576" sheet="总表"/>
  </cacheSource>
  <cacheFields count="7">
    <cacheField name="申报单位" numFmtId="0">
      <sharedItems containsBlank="1" count="28">
        <s v="[审核明细表]02 卧龙"/>
        <s v="[审核明细表]04 恒盛"/>
        <s v="[审核明细表]05 国田矿业"/>
        <s v="[审核明细表]06 辰昊"/>
        <s v="[审核明细表]07 东泓"/>
        <s v="[审核明细表]08 环菱"/>
        <s v="[审核明细表]09 后英海城钢铁"/>
        <s v="[审核明细表]10 鞍钢铸钢"/>
        <s v="[审核明细表]12 鞍钢钢绳"/>
        <s v="[审核明细表]13 科德"/>
        <s v="[审核明细表]14 辽宁鞍铸"/>
        <s v="[审核明细表]15 鞍钢电气"/>
        <s v="[审核明细表]16 宝得钢铁"/>
        <s v="[审核明细表]17 发蓝股份"/>
        <s v="[审核明细表]19 绿色资源"/>
        <s v="[审核明细表]20-01 鞍钢-大型总厂"/>
        <s v="[审核明细表]20-02 硅钢事业部"/>
        <s v="[审核明细表]20-03 冷轧厂"/>
        <s v="[审核明细表]20-04 炼钢总厂"/>
        <s v="[审核明细表]20-05 炼焦总厂"/>
        <s v="[审核明细表]20-06 炼铁"/>
        <s v="[审核明细表]20-07 耐火材料"/>
        <s v="[审核明细表]20-08 能源动力总厂"/>
        <s v="[审核明细表]20-09 热轧"/>
        <s v="[审核明细表]20-10 烧结厂"/>
        <s v="[审核明细表]20-11 数智发展部"/>
        <s v="[审核明细表]20-12 资源储运经营中心"/>
        <m/>
      </sharedItems>
    </cacheField>
    <cacheField name="年度" numFmtId="0">
      <sharedItems containsBlank="1" count="4">
        <s v="2024"/>
        <s v="2025"/>
        <s v=""/>
        <m/>
      </sharedItems>
    </cacheField>
    <cacheField name="核减标记" numFmtId="0">
      <sharedItems containsBlank="1" count="4">
        <m/>
        <s v="核减"/>
        <s v="拟核减"/>
        <s v="关注"/>
      </sharedItems>
    </cacheField>
    <cacheField name="日期" numFmtId="0">
      <sharedItems containsBlank="1" containsNumber="1" containsMixedTypes="1" count="381">
        <s v="2024.5.28"/>
        <s v="2024.9.29"/>
        <s v="2024.8.20"/>
        <s v="2024.5.13"/>
        <s v="2024.1.9"/>
        <s v="2024.4.22"/>
        <s v="2024.1.2"/>
        <s v="2024.9.14"/>
        <s v="2024.8.5"/>
        <s v="2024.1.29"/>
        <s v="2024.1.5"/>
        <s v="2024.3.4"/>
        <s v="2024.5.15"/>
        <s v="2024.7.8"/>
        <s v="2024.8.29"/>
        <s v="2024.5.27"/>
        <s v="2024.6.24"/>
        <s v="2024.8.6"/>
        <s v="2024.7.17"/>
        <s v="2024.9.23"/>
        <s v="2024.9.10"/>
        <s v="2024.7.19"/>
        <s v="2024.1.26"/>
        <s v="2024.1.25"/>
        <s v="2024.2.26"/>
        <s v="2024.2.4"/>
        <s v="2024.7.12"/>
        <s v="2024.8.28"/>
        <s v="2025.3.25"/>
        <s v="2024.6.17"/>
        <s v="2024.8.13"/>
        <s v="2024.9.11"/>
        <s v="2024.7.11"/>
        <s v="2025.3.20"/>
        <s v="2025.7.4"/>
        <s v="2025.7.14"/>
        <s v="2025.4.16"/>
        <s v="2025.6.16"/>
        <s v="2025.7.17"/>
        <s v="2025.8.28"/>
        <s v="2024.9.27"/>
        <s v="2025.1.13"/>
        <s v="2025.2.20"/>
        <s v="2025.2.17"/>
        <s v="2025.3.24"/>
        <s v="2025.3.5"/>
        <s v="2025.2.18"/>
        <s v="2025.1.23"/>
        <s v="2025.5.21"/>
        <s v="2025.8.13"/>
        <s v="2025.3.17"/>
        <s v="2025.2.11"/>
        <s v="2024.12.5"/>
        <s v="2024.12.23"/>
        <s v="2024.11.26"/>
        <s v="2025.3.21"/>
        <s v="2025.5.6"/>
        <s v="2024.2.1"/>
        <s v="2024.9.12"/>
        <s v="2024.8.12"/>
        <s v="2024.7.24"/>
        <s v="2025.9.1"/>
        <s v="2025.10.29"/>
        <s v="2025.11.13"/>
        <s v="2024.4.3"/>
        <s v="2024.12.4"/>
        <s v="2024.11.29"/>
        <s v="2024.6.27"/>
        <s v="2024.1.19"/>
        <s v="2025.6.3"/>
        <s v="2025.2.10"/>
        <s v="2025.7.30"/>
        <s v="2024.10.19"/>
        <s v="2024.10.24"/>
        <s v="2024.2.22"/>
        <s v="2025.1.17"/>
        <s v="2025.8.30"/>
        <s v="2025.3.6"/>
        <s v="2025.3.06"/>
        <s v="2025.9.30"/>
        <s v="2025.10.17"/>
        <s v="2025.8.11"/>
        <s v="2024.12.09"/>
        <s v="2024.12.20"/>
        <s v="2024.12.30"/>
        <s v="2025.2.8"/>
        <s v="2025.1.7"/>
        <s v="2025.2.25"/>
        <s v="2025.4.30"/>
        <s v="2025.3"/>
        <s v="2025.8"/>
        <s v="2025.4"/>
        <s v="2025.6"/>
        <s v="2025.7.9"/>
        <s v="2025.7.29"/>
        <s v="2025.8.19"/>
        <s v="2025.8.20"/>
        <s v="2024.3.12"/>
        <s v="2025.3.13"/>
        <s v="2025.3.7"/>
        <s v="2024.2.27"/>
        <s v="2025.5.9"/>
        <s v="2025"/>
        <s v="2025.3.12"/>
        <s v="2025.2.14"/>
        <s v="2025.3.26"/>
        <s v="2025.4.2"/>
        <s v="2025.2.24"/>
        <s v="2024.12.28"/>
        <s v="2025.3.11"/>
        <s v="2024.1.31"/>
        <s v="2024.7.3"/>
        <s v="2024.2.20"/>
        <s v="2024.4.20"/>
        <s v="2025.5.20"/>
        <s v="2025.7.22"/>
        <s v="2025.9.26"/>
        <s v="2025.10.16"/>
        <s v="2025.10.18"/>
        <s v="2025.6.9"/>
        <s v="2025.9.29"/>
        <s v="2025.8.5"/>
        <s v="2025.10.21"/>
        <s v="2025.9.18"/>
        <s v="2025.8.16"/>
        <s v="2025.7.13"/>
        <s v="2025.6.28"/>
        <s v="2025.8.4"/>
        <s v="2025.8.6"/>
        <s v="2025.8.8"/>
        <s v="2025.7.5"/>
        <s v="2025.9.12"/>
        <s v="2025.7.21"/>
        <s v="2025.7.8"/>
        <s v="2025.8.2"/>
        <s v="2025.9.17"/>
        <s v="2025.8.3"/>
        <s v="2025.9.15"/>
        <s v="2025.7.10"/>
        <s v="2025.7.28"/>
        <s v="2025.7.23"/>
        <s v="2025.8.18"/>
        <s v="2025.8.25"/>
        <s v="2025.9.10"/>
        <s v="2025.8.1"/>
        <s v="2025.10.10"/>
        <s v="2025.8.22"/>
        <s v="2025.8.12"/>
        <s v="2025.8.23"/>
        <s v="2025.9.13"/>
        <s v="2025.9.8"/>
        <s v="2025.7.2"/>
        <s v="2025.5.30"/>
        <s v="2025.11.5"/>
        <s v="2025.7.24"/>
        <s v="2025.9.4"/>
        <s v="2025.9.25"/>
        <s v="2025.4.7"/>
        <s v="2025.4.8"/>
        <s v="2025.9.11"/>
        <s v="2025.10.11"/>
        <s v="2025.11.6"/>
        <s v="2025.11.7"/>
        <s v="2025.9.2"/>
        <s v="2025.6.27"/>
        <s v="2025.8.21"/>
        <s v="2025.3.18"/>
        <s v="2025.8.15"/>
        <s v="2025.11.14"/>
        <s v="2025.10.27"/>
        <s v="2025.11.3"/>
        <s v="2025.7.11"/>
        <s v="2025.9.22"/>
        <s v="2025.7.16"/>
        <s v="2025.10.24"/>
        <s v="2025.6.17"/>
        <s v="2025.1.10"/>
        <s v="2025.5.22"/>
        <s v="2025.6.6"/>
        <s v="2025.7.18"/>
        <s v="2025.1.14"/>
        <s v="2024.11.28"/>
        <s v="2025.5.23"/>
        <s v="2025.6.11"/>
        <s v="2025.8.26"/>
        <s v="2024.12.19"/>
        <s v="2025.6.12"/>
        <s v="2025.6.30"/>
        <s v="2025.7.1"/>
        <s v="2025.6.20"/>
        <s v="2025.7.26"/>
        <s v="2025.6.19"/>
        <s v="2025.2.13"/>
        <s v="2025.5.27"/>
        <s v="2025.7.3"/>
        <s v="2025.2.15"/>
        <s v="2025.3.16"/>
        <s v="2025.3.30"/>
        <s v="2025.1.2"/>
        <s v="2025.6.8"/>
        <s v="2025.5.26"/>
        <s v="2025.10.14"/>
        <s v="2025.9.16"/>
        <s v="2025.8.27"/>
        <s v="2025.7.6"/>
        <s v="2025.7.7"/>
        <s v="2025.7.15"/>
        <s v="2025.10.13"/>
        <s v="2025.8.14"/>
        <s v="2025.9.19"/>
        <s v="2025.9.27"/>
        <s v="2025.9.9"/>
        <s v="2024.12.11"/>
        <s v="2024.12.22"/>
        <s v="2024.12.25"/>
        <s v="2024.12.17"/>
        <s v="2025.10.28"/>
        <s v="2024.12.16"/>
        <s v="2025.3.19"/>
        <s v="2025.5.12"/>
        <s v="2025.1.3"/>
        <s v="2025.5"/>
        <s v="2025.9"/>
        <s v="2025.7"/>
        <s v="2025.10"/>
        <s v="2025.11"/>
        <s v="2024.12"/>
        <s v="2024"/>
        <s v="2025.5.16"/>
        <s v="2025.5.14"/>
        <s v="2024.8.15"/>
        <s v="2024.11.20"/>
        <s v="2025.4.25"/>
        <s v="2024.9.30"/>
        <s v="2025.4.17"/>
        <s v="2024.7.4"/>
        <s v="2025.2.28"/>
        <s v="2024.7.25"/>
        <s v="2024.10.9"/>
        <s v="2024.12.24"/>
        <s v="2025.1.24"/>
        <s v="2024.2.19"/>
        <s v="2025.3.27"/>
        <s v="2025.10.30"/>
        <s v="2024.4"/>
        <s v="2024.9"/>
        <s v="2024.11"/>
        <s v="2025.1.19"/>
        <s v="2025.4.14"/>
        <s v="2025.5.19"/>
        <s v="2025.4.4"/>
        <s v="2025.1.21"/>
        <s v="2025.2.7"/>
        <s v="2025.3.8"/>
        <s v="2025.4.22"/>
        <s v="2025.5.25"/>
        <s v="2025.2.19"/>
        <s v="2025.2.21"/>
        <s v="2025.2.6"/>
        <s v="2025.3.4"/>
        <s v="2025.3.9"/>
        <s v="2025.4.26"/>
        <s v="2025.5.8"/>
        <s v="2025.9.24"/>
        <s v="2025.10.23"/>
        <s v="2025.4.21"/>
        <s v="2025.6.26"/>
        <s v="2025.7.25"/>
        <s v="2025.8.7"/>
        <s v="2025.10.20"/>
        <s v="2025.7.31"/>
        <s v="2025.3.3"/>
        <s v="2025.2.16"/>
        <s v="2025.3.31"/>
        <s v="2025.9.5"/>
        <s v="2025.9.28"/>
        <s v="2024.7.22"/>
        <s v="2024.9.25"/>
        <s v="2024.7.23"/>
        <s v="2024.7.30"/>
        <s v="2024.11.12"/>
        <s v="2024.8.22"/>
        <s v="2024.7.10"/>
        <s v="2025.6.23"/>
        <s v="2024.7.26"/>
        <s v="2024.11.30"/>
        <s v="2025.1.31"/>
        <s v="2024.10.18"/>
        <s v="2024.10.31"/>
        <s v="2024.12.31"/>
        <s v="2024.10.25"/>
        <s v="2025.3.10"/>
        <s v="2025.1"/>
        <s v="2025.2"/>
        <s v="2025.1.22"/>
        <s v="2025.1.20"/>
        <s v="2025.1.6"/>
        <s v="2025.5.7"/>
        <s v="2024.12.27"/>
        <s v="2025.4.10"/>
        <s v="2024.9.19"/>
        <s v="2024.10.12"/>
        <s v="2024.8.9"/>
        <s v="2024.12.26"/>
        <s v="2024.8"/>
        <s v="2024.4.9"/>
        <s v="2024.6"/>
        <s v="2024.10.10"/>
        <s v="2025.4.15"/>
        <s v="2024.2.21"/>
        <s v="2024.6.4"/>
        <s v="2025.7.08"/>
        <s v="2024.3.1"/>
        <s v="2025.43.30"/>
        <s v="2025.4.29"/>
        <s v="2024.10.16"/>
        <s v="2025.4.11"/>
        <s v="2024.7.04"/>
        <s v="2024.7.29"/>
        <s v="2024.8.1"/>
        <s v="2024.9.06"/>
        <s v="2024.12.02"/>
        <s v="2025.6.5"/>
        <s v="2025.4.28"/>
        <s v="2025.6.05"/>
        <s v="2025.5.15"/>
        <s v="2025.4.13"/>
        <s v="2025.2.26"/>
        <s v="2025.4.1"/>
        <s v="2024.10.13"/>
        <s v="2024.10.30"/>
        <s v="2024.11.15"/>
        <s v="2024.11.16"/>
        <s v="2025.6.24"/>
        <s v="2025.7.01"/>
        <s v="2025.9.3"/>
        <s v="2024.11.8"/>
        <s v="2024.11.27"/>
        <s v="2025.7.03"/>
        <s v="2024.12.18"/>
        <s v="2025.6.25"/>
        <s v="2024.3.13"/>
        <s v="2025.619"/>
        <s v="2024.4.23"/>
        <s v="2024.4.29"/>
        <s v="2024.5.21"/>
        <s v="2024.9.2"/>
        <s v="2024.9.9"/>
        <s v="2024.4.28"/>
        <s v="2024.4.27"/>
        <s v="2024.7.16"/>
        <s v="2024.11.11"/>
        <s v="2025.1.26"/>
        <s v="2024.12.6"/>
        <s v="2025.1.8"/>
        <s v="2024.10.8"/>
        <s v="2024.11.25"/>
        <s v="2025.1.9"/>
        <s v="2024.11.22"/>
        <s v="2024.8.8"/>
        <s v="2024.12.12"/>
        <s v="2025.6.13"/>
        <s v="2024.12.3"/>
        <s v="2024.10"/>
        <s v="2024.7"/>
        <s v="2024.3"/>
        <s v="2024.1"/>
        <s v="2024.5"/>
        <s v="2024.2"/>
        <s v="2024.09"/>
        <s v="2025.02"/>
        <s v="2025.1."/>
        <m/>
        <n v="2024.12"/>
        <n v="2025.2"/>
        <n v="2025.8"/>
        <n v="2025.1"/>
        <n v="2024.6"/>
        <n v="2025.5"/>
        <n v="2024.9"/>
        <n v="2025.4"/>
      </sharedItems>
    </cacheField>
    <cacheField name="类别" numFmtId="0">
      <sharedItems containsBlank="1" count="4">
        <s v="合同"/>
        <s v="付款"/>
        <s v="发票"/>
        <m/>
      </sharedItems>
    </cacheField>
    <cacheField name="金额" numFmtId="43">
      <sharedItems containsString="0" containsBlank="1" containsNumber="1" minValue="0" maxValue="370964000" count="1323">
        <n v="10100"/>
        <n v="50000"/>
        <n v="214000"/>
        <n v="230000"/>
        <n v="1000000"/>
        <n v="16353"/>
        <n v="29353"/>
        <n v="104321"/>
        <n v="102479"/>
        <n v="105200"/>
        <n v="130228"/>
        <n v="500000"/>
        <n v="800000"/>
        <n v="383000"/>
        <n v="700000"/>
        <n v="46483"/>
        <n v="378000"/>
        <n v="90000"/>
        <n v="58500"/>
        <n v="17926.29"/>
        <n v="3775"/>
        <n v="3625"/>
        <n v="881.09"/>
        <n v="360.33"/>
        <n v="350"/>
        <n v="82.2"/>
        <n v="110000"/>
        <n v="63000"/>
        <n v="100000"/>
        <n v="105600"/>
        <n v="455000"/>
        <n v="279450"/>
        <n v="54142.06"/>
        <n v="52702.7"/>
        <n v="20150"/>
        <n v="8360"/>
        <n v="1145.24"/>
        <n v="268000"/>
        <n v="174200"/>
        <n v="80400"/>
        <n v="69230"/>
        <n v="94600"/>
        <n v="405000"/>
        <n v="220000"/>
        <n v="149120"/>
        <n v="59880"/>
        <n v="615000"/>
        <n v="3750"/>
        <n v="55000"/>
        <n v="76500"/>
        <n v="80000"/>
        <n v="10500"/>
        <n v="174000"/>
        <n v="184500"/>
        <n v="262000"/>
        <n v="102000"/>
        <n v="41700"/>
        <n v="147946.02"/>
        <n v="218000"/>
        <n v="400000"/>
        <n v="950000"/>
        <n v="170040"/>
        <n v="510000"/>
        <n v="357000"/>
        <n v="30000"/>
        <n v="2000"/>
        <n v="16826"/>
        <n v="2174"/>
        <n v="4480000"/>
        <n v="333960"/>
        <n v="1200000"/>
        <n v="111500"/>
        <n v="148000"/>
        <n v="598900"/>
        <n v="1270640"/>
        <n v="295920"/>
        <n v="990000"/>
        <n v="969747.19"/>
        <n v="313536.43"/>
        <n v="60716.38"/>
        <n v="896000"/>
        <n v="201900"/>
        <n v="151600"/>
        <n v="512000"/>
        <n v="248850"/>
        <n v="306358.8"/>
        <n v="293641.2"/>
        <n v="240000"/>
        <n v="233772"/>
        <n v="33450"/>
        <n v="645000"/>
        <n v="193500"/>
        <n v="390000"/>
        <n v="234000"/>
        <n v="117000"/>
        <n v="340000"/>
        <n v="200000"/>
        <n v="123000"/>
        <n v="270000"/>
        <n v="34560"/>
        <n v="81000"/>
        <n v="285000"/>
        <n v="85500"/>
        <n v="190000"/>
        <n v="198000"/>
        <n v="470000"/>
        <n v="235000"/>
        <n v="1770000"/>
        <n v="708000"/>
        <n v="1570000"/>
        <n v="785000"/>
        <n v="628000"/>
        <n v="3365000"/>
        <n v="1090000"/>
        <n v="95000"/>
        <n v="1080000"/>
        <n v="1440000"/>
        <n v="70500"/>
        <n v="1528318.58"/>
        <n v="1485000"/>
        <n v="242000"/>
        <n v="1647000"/>
        <n v="1876107"/>
        <n v="424000"/>
        <n v="1995000"/>
        <n v="125000"/>
        <n v="6060000"/>
        <n v="469410.57"/>
        <n v="19095840"/>
        <n v="819015"/>
        <n v="3658.58"/>
        <n v="43741.8"/>
        <n v="1552.8"/>
        <n v="45323.68"/>
        <n v="21305.33"/>
        <n v="37180.14"/>
        <n v="207237.67"/>
        <n v="4100000"/>
        <n v="15776.4"/>
        <n v="8671.12"/>
        <n v="20000"/>
        <n v="27800"/>
        <n v="15000"/>
        <n v="14406.63"/>
        <n v="23215"/>
        <n v="93039"/>
        <n v="19046.22"/>
        <n v="33280"/>
        <n v="11616.45"/>
        <n v="44000"/>
        <n v="56223.6"/>
        <n v="5497.18"/>
        <n v="35442"/>
        <n v="36986.4"/>
        <n v="10000"/>
        <n v="360000"/>
        <n v="5125000"/>
        <n v="2000000"/>
        <n v="150000"/>
        <n v="5000000"/>
        <n v="60000"/>
        <n v="310000"/>
        <n v="600000"/>
        <n v="325520.22"/>
        <n v="124479.78"/>
        <n v="476495.2"/>
        <n v="2674.8"/>
        <n v="10410"/>
        <n v="10420"/>
        <n v="145000"/>
        <n v="300000"/>
        <n v="26000"/>
        <n v="28699.98"/>
        <n v="30800.02"/>
        <n v="170000"/>
        <n v="51000"/>
        <n v="135600"/>
        <n v="40000"/>
        <n v="320000"/>
        <n v="96000"/>
        <n v="45000"/>
        <n v="250000"/>
        <n v="75000"/>
        <n v="132000"/>
        <n v="430000"/>
        <n v="129000"/>
        <n v="728800"/>
        <n v="8418.04"/>
        <n v="7400.97"/>
        <n v="2820.99"/>
        <n v="85700"/>
        <n v="37000"/>
        <n v="11000"/>
        <n v="33600"/>
        <n v="269120"/>
        <n v="3860000"/>
        <n v="1158000"/>
        <n v="21858.41"/>
        <n v="57000"/>
        <n v="168000"/>
        <n v="180000"/>
        <n v="97000"/>
        <n v="3800"/>
        <n v="120.08"/>
        <n v="3679.92"/>
        <n v="27505"/>
        <n v="450000"/>
        <n v="25900"/>
        <n v="41600"/>
        <n v="2998800"/>
        <n v="449820"/>
        <m/>
        <n v="8500000"/>
        <n v="742484"/>
        <n v="665000"/>
        <n v="204390"/>
        <n v="2175.2"/>
        <n v="39446.3"/>
        <n v="39970.5"/>
        <n v="128408"/>
        <n v="350000"/>
        <n v="72400"/>
        <n v="643689.52"/>
        <n v="173910.48"/>
        <n v="130610"/>
        <n v="17500000"/>
        <n v="5500000"/>
        <n v="64480"/>
        <n v="561736.29"/>
        <n v="88263.71"/>
        <n v="35520"/>
        <n v="1400000"/>
        <n v="1300000"/>
        <n v="25700"/>
        <n v="25000"/>
        <n v="2944"/>
        <n v="2041.3"/>
        <n v="5650000"/>
        <n v="1467000"/>
        <n v="3053000"/>
        <n v="327063.25"/>
        <n v="52936.75"/>
        <n v="81260"/>
        <n v="8006"/>
        <n v="630734"/>
        <n v="1800000"/>
        <n v="46783.85"/>
        <n v="40692.25"/>
        <n v="49760"/>
        <n v="137500"/>
        <n v="142250"/>
        <n v="61793.6"/>
        <n v="12910"/>
        <n v="21608.5"/>
        <n v="21202.08"/>
        <n v="7625"/>
        <n v="28264.78"/>
        <n v="70000"/>
        <n v="70765.77"/>
        <n v="1180.27"/>
        <n v="104650"/>
        <n v="23013.9"/>
        <n v="119670"/>
        <n v="30330"/>
        <n v="58544"/>
        <n v="7893.01"/>
        <n v="11456"/>
        <n v="62106.99"/>
        <n v="22371.17"/>
        <n v="9878.83"/>
        <n v="4250"/>
        <n v="900000"/>
        <n v="114000"/>
        <n v="7800"/>
        <n v="17200"/>
        <n v="3200000"/>
        <n v="225000"/>
        <n v="625000"/>
        <n v="1640000"/>
        <n v="27608.32"/>
        <n v="91660"/>
        <n v="273888"/>
        <n v="10246"/>
        <n v="87191.35"/>
        <n v="8258.4"/>
        <n v="76418"/>
        <n v="136400"/>
        <n v="21530.98"/>
        <n v="21039.34"/>
        <n v="92450"/>
        <n v="13010"/>
        <n v="10939"/>
        <n v="3150"/>
        <n v="485"/>
        <n v="91200"/>
        <n v="78120"/>
        <n v="28966.4"/>
        <n v="27900.92"/>
        <n v="3648.12"/>
        <n v="3635"/>
        <n v="14557"/>
        <n v="3280"/>
        <n v="11102"/>
        <n v="52000"/>
        <n v="32000"/>
        <n v="11690"/>
        <n v="50341.82"/>
        <n v="18700"/>
        <n v="29900"/>
        <n v="29300"/>
        <n v="6145"/>
        <n v="3150000"/>
        <n v="61700"/>
        <n v="62100"/>
        <n v="31261"/>
        <n v="32400"/>
        <n v="32200"/>
        <n v="33120"/>
        <n v="375000"/>
        <n v="7440"/>
        <n v="130800"/>
        <n v="17600"/>
        <n v="29400"/>
        <n v="7700"/>
        <n v="8712.5"/>
        <n v="1000"/>
        <n v="5563"/>
        <n v="14100"/>
        <n v="3744"/>
        <n v="2985"/>
        <n v="3255.8"/>
        <n v="2107"/>
        <n v="6046"/>
        <n v="15806"/>
        <n v="15664"/>
        <n v="850"/>
        <n v="1452"/>
        <n v="38055"/>
        <n v="65826"/>
        <n v="5895"/>
        <n v="693"/>
        <n v="5700"/>
        <n v="1260"/>
        <n v="1500"/>
        <n v="4000"/>
        <n v="36199.8"/>
        <n v="375"/>
        <n v="65460"/>
        <n v="1100"/>
        <n v="3640"/>
        <n v="1050"/>
        <n v="200"/>
        <n v="500"/>
        <n v="560"/>
        <n v="730"/>
        <n v="517"/>
        <n v="3080"/>
        <n v="2100"/>
        <n v="7665"/>
        <n v="357"/>
        <n v="2094"/>
        <n v="156"/>
        <n v="7940"/>
        <n v="2888"/>
        <n v="1870"/>
        <n v="1775"/>
        <n v="520"/>
        <n v="1785"/>
        <n v="3050"/>
        <n v="3890"/>
        <n v="3906.5"/>
        <n v="1360"/>
        <n v="1683"/>
        <n v="1349"/>
        <n v="795"/>
        <n v="710"/>
        <n v="555"/>
        <n v="1061"/>
        <n v="4200"/>
        <n v="3360"/>
        <n v="1359"/>
        <n v="1656"/>
        <n v="150"/>
        <n v="1924"/>
        <n v="35000"/>
        <n v="8800"/>
        <n v="7400"/>
        <n v="54000"/>
        <n v="11437.81"/>
        <n v="8500"/>
        <n v="1040"/>
        <n v="1900"/>
        <n v="725"/>
        <n v="2400"/>
        <n v="5200"/>
        <n v="721.49"/>
        <n v="92096.95"/>
        <n v="8502.6"/>
        <n v="24517"/>
        <n v="91600"/>
        <n v="32038.54"/>
        <n v="3650"/>
        <n v="31390"/>
        <n v="750000"/>
        <n v="420000"/>
        <n v="674000"/>
        <n v="750869.61"/>
        <n v="1380000"/>
        <n v="1104000"/>
        <n v="207000"/>
        <n v="414000"/>
        <n v="276000"/>
        <n v="1180885"/>
        <n v="480885"/>
        <n v="480000"/>
        <n v="144000"/>
        <n v="362620.97"/>
        <n v="62620.97"/>
        <n v="205500"/>
        <n v="483825"/>
        <n v="165000"/>
        <n v="82500"/>
        <n v="160000"/>
        <n v="72000"/>
        <n v="1134000"/>
        <n v="550000"/>
        <n v="5040000"/>
        <n v="4380000"/>
        <n v="14600000"/>
        <n v="4380750"/>
        <n v="4381709.19"/>
        <n v="4893865.06"/>
        <n v="218804.2"/>
        <n v="1663716.84"/>
        <n v="1880000"/>
        <n v="564490"/>
        <n v="1711.3"/>
        <n v="1125798.7"/>
        <n v="210000"/>
        <n v="200028.34"/>
        <n v="20658.24"/>
        <n v="469492.72"/>
        <n v="468600"/>
        <n v="892.72"/>
        <n v="199000"/>
        <n v="1028.34"/>
        <n v="468492.72"/>
        <n v="200676.96"/>
        <n v="1028337.99"/>
        <n v="176067.78"/>
        <n v="1029110.79"/>
        <n v="28337.99"/>
        <n v="377600"/>
        <n v="113280"/>
        <n v="151040"/>
        <n v="87130"/>
        <n v="16600"/>
        <n v="176000"/>
        <n v="440000"/>
        <n v="107910"/>
        <n v="3000000"/>
        <n v="14984.8"/>
        <n v="38700"/>
        <n v="40619.6"/>
        <n v="26298.42"/>
        <n v="43890.72"/>
        <n v="161911.6"/>
        <n v="1500000"/>
        <n v="6000000"/>
        <n v="4000000"/>
        <n v="2400000"/>
        <n v="4500000"/>
        <n v="280000"/>
        <n v="708700"/>
        <n v="720000"/>
        <n v="113400"/>
        <n v="67500"/>
        <n v="84000"/>
        <n v="66000"/>
        <n v="23400"/>
        <n v="99347"/>
        <n v="2700000"/>
        <n v="18000000"/>
        <n v="2981879.98"/>
        <n v="1771127.99"/>
        <n v="3615119"/>
        <n v="3177980"/>
        <n v="540000"/>
        <n v="4175000"/>
        <n v="7600000"/>
        <n v="764000"/>
        <n v="756000"/>
        <n v="6300000"/>
        <n v="22500000"/>
        <n v="4900000"/>
        <n v="35500000"/>
        <n v="2600000"/>
        <n v="3390000"/>
        <n v="3950000"/>
        <n v="3800000"/>
        <n v="3580000"/>
        <n v="45000000"/>
        <n v="6697500"/>
        <n v="4661460"/>
        <n v="1960000"/>
        <n v="1950000"/>
        <n v="13050000"/>
        <n v="2440000"/>
        <n v="22000000"/>
        <n v="1150000"/>
        <n v="690000"/>
        <n v="52800"/>
        <n v="58000"/>
        <n v="14400000"/>
        <n v="12500000"/>
        <n v="409000"/>
        <n v="1636000"/>
        <n v="1805000"/>
        <n v="960000"/>
        <n v="818000"/>
        <n v="1920000"/>
        <n v="722000"/>
        <n v="183000"/>
        <n v="1050000"/>
        <n v="2540000"/>
        <n v="95069105"/>
        <n v="16400000"/>
        <n v="7500000"/>
        <n v="8400000"/>
        <n v="1600000"/>
        <n v="627000"/>
        <n v="135000"/>
        <n v="1900000"/>
        <n v="290000"/>
        <n v="1811005.8"/>
        <n v="1629905.22"/>
        <n v="1950380"/>
        <n v="1755342"/>
        <n v="2567886.58"/>
        <n v="553700"/>
        <n v="498330"/>
        <n v="1386132.02"/>
        <n v="1078585"/>
        <n v="970726.5"/>
        <n v="1299500"/>
        <n v="1169550"/>
        <n v="7156835.79"/>
        <n v="3630847.1"/>
        <n v="2800000"/>
        <n v="5343205"/>
        <n v="301184.5"/>
        <n v="2244092"/>
        <n v="2326444"/>
        <n v="2256650.68"/>
        <n v="3379152"/>
        <n v="8237700"/>
        <n v="832053.94"/>
        <n v="15446.06"/>
        <n v="7583.34"/>
        <n v="102121.89"/>
        <n v="10660.91"/>
        <n v="475148"/>
        <n v="10126.8"/>
        <n v="3330.16"/>
        <n v="57458.9"/>
        <n v="2169600"/>
        <n v="1977500"/>
        <n v="622589.41"/>
        <n v="28290.59"/>
        <n v="593250"/>
        <n v="315400"/>
        <n v="6750"/>
        <n v="28730"/>
        <n v="228128"/>
        <n v="69700"/>
        <n v="97141.48"/>
        <n v="133416"/>
        <n v="85599.52"/>
        <n v="57500"/>
        <n v="5000"/>
        <n v="435499.52"/>
        <n v="47100000"/>
        <n v="11516121"/>
        <n v="759000"/>
        <n v="3085513"/>
        <n v="2208000"/>
        <n v="17680000"/>
        <n v="1407994.5"/>
        <n v="272500"/>
        <n v="187807"/>
        <n v="327000"/>
        <n v="92999"/>
        <n v="220350"/>
        <n v="1145707"/>
        <n v="2904070.89"/>
        <n v="545000"/>
        <n v="872000"/>
        <n v="27120000"/>
        <n v="76037.7"/>
        <n v="124000"/>
        <n v="617200"/>
        <n v="46000"/>
        <n v="19000"/>
        <n v="86670"/>
        <n v="26600"/>
        <n v="2050000"/>
        <n v="1025000"/>
        <n v="140000"/>
        <n v="115000"/>
        <n v="502200"/>
        <n v="86000"/>
        <n v="217000"/>
        <n v="402000"/>
        <n v="253000"/>
        <n v="22500"/>
        <n v="18000"/>
        <n v="37200"/>
        <n v="74400"/>
        <n v="52500"/>
        <n v="18620"/>
        <n v="12000"/>
        <n v="13800"/>
        <n v="7980"/>
        <n v="1732295.99"/>
        <n v="1876654.02"/>
        <n v="6497500"/>
        <n v="4202550"/>
        <n v="86964.8"/>
        <n v="1740509.11"/>
        <n v="45129.9"/>
        <n v="42873.9"/>
        <n v="416000"/>
        <n v="21200"/>
        <n v="124800"/>
        <n v="425000"/>
        <n v="127500"/>
        <n v="9766000"/>
        <n v="3420000"/>
        <n v="2280000"/>
        <n v="646000"/>
        <n v="1490000"/>
        <n v="640000"/>
        <n v="3106690.4"/>
        <n v="71365.8"/>
        <n v="3178816"/>
        <n v="69960"/>
        <n v="932000"/>
        <n v="1059898"/>
        <n v="67750"/>
        <n v="289500"/>
        <n v="86800"/>
        <n v="188200"/>
        <n v="318660"/>
        <n v="3750000"/>
        <n v="2250000"/>
        <n v="1125000"/>
        <n v="31600"/>
        <n v="3625000"/>
        <n v="3739496"/>
        <n v="2200000"/>
        <n v="115546.4"/>
        <n v="4599723.6"/>
        <n v="4470398"/>
        <n v="1350000"/>
        <n v="1268793"/>
        <n v="1257987"/>
        <n v="370000"/>
        <n v="392188.3"/>
        <n v="3038400"/>
        <n v="1045945"/>
        <n v="2232464"/>
        <n v="2378409"/>
        <n v="1092000"/>
        <n v="1151585"/>
        <n v="2435585"/>
        <n v="667140"/>
        <n v="1113403.2"/>
        <n v="1211941.4"/>
        <n v="1468000"/>
        <n v="440400"/>
        <n v="293600"/>
        <n v="220200"/>
        <n v="54548.45"/>
        <n v="54548.49"/>
        <n v="761000"/>
        <n v="559000"/>
        <n v="167700"/>
        <n v="335400"/>
        <n v="85000"/>
        <n v="12750"/>
        <n v="72250"/>
        <n v="12800"/>
        <n v="25600"/>
        <n v="121600"/>
        <n v="115520"/>
        <n v="238400"/>
        <n v="225480"/>
        <n v="39000"/>
        <n v="37050"/>
        <n v="15800"/>
        <n v="17000"/>
        <n v="176131"/>
        <n v="158517.9"/>
        <n v="46090"/>
        <n v="43786"/>
        <n v="271200"/>
        <n v="81360"/>
        <n v="136000"/>
        <n v="40800"/>
        <n v="81600"/>
        <n v="523800"/>
        <n v="157140"/>
        <n v="840000"/>
        <n v="504000"/>
        <n v="212000"/>
        <n v="63600"/>
        <n v="137800"/>
        <n v="196000"/>
        <n v="59600"/>
        <n v="58800"/>
        <n v="48000"/>
        <n v="80750"/>
        <n v="45900"/>
        <n v="42000"/>
        <n v="556000"/>
        <n v="361400"/>
        <n v="166800"/>
        <n v="35197.5"/>
        <n v="27000"/>
        <n v="38000"/>
        <n v="5070"/>
        <n v="23100"/>
        <n v="1070000"/>
        <n v="16500"/>
        <n v="114510"/>
        <n v="34353"/>
        <n v="80157"/>
        <n v="93150"/>
        <n v="27945"/>
        <n v="65205"/>
        <n v="38400"/>
        <n v="107016"/>
        <n v="95370"/>
        <n v="75016"/>
        <n v="786650"/>
        <n v="27443.7"/>
        <n v="235995"/>
        <n v="661000"/>
        <n v="162600"/>
        <n v="432300"/>
        <n v="374000"/>
        <n v="112200"/>
        <n v="5500"/>
        <n v="175500"/>
        <n v="68000"/>
        <n v="93500"/>
        <n v="120000"/>
        <n v="36000"/>
        <n v="21350"/>
        <n v="14945"/>
        <n v="6405"/>
        <n v="1540000"/>
        <n v="462000"/>
        <n v="222541.59"/>
        <n v="1932122.4"/>
        <n v="292122.4"/>
        <n v="573000"/>
        <n v="171900"/>
        <n v="197500"/>
        <n v="59250"/>
        <n v="166750"/>
        <n v="500250"/>
        <n v="183800"/>
        <n v="55040"/>
        <n v="104700"/>
        <n v="31410"/>
        <n v="1020915"/>
        <n v="306274.5"/>
        <n v="786000"/>
        <n v="235800"/>
        <n v="471600"/>
        <n v="7067500"/>
        <n v="2119500"/>
        <n v="2121000"/>
        <n v="1478000"/>
        <n v="443400"/>
        <n v="660000"/>
        <n v="471000"/>
        <n v="265000"/>
        <n v="289400"/>
        <n v="86820"/>
        <n v="321506"/>
        <n v="99606"/>
        <n v="6200000"/>
        <n v="1860000"/>
        <n v="907200"/>
        <n v="272160"/>
        <n v="7180000"/>
        <n v="2154000"/>
        <n v="116040"/>
        <n v="8058.51"/>
        <n v="7198.2"/>
        <n v="105800"/>
        <n v="23000"/>
        <n v="315000"/>
        <n v="1530000"/>
        <n v="207300"/>
        <n v="229600"/>
        <n v="98400"/>
        <n v="182580"/>
        <n v="45645"/>
        <n v="101340"/>
        <n v="131114"/>
        <n v="67730"/>
        <n v="77136"/>
        <n v="149250"/>
        <n v="32605"/>
        <n v="294128"/>
        <n v="425620"/>
        <n v="169600"/>
        <n v="274030"/>
        <n v="77700"/>
        <n v="875000"/>
        <n v="525000"/>
        <n v="22454"/>
        <n v="9900"/>
        <n v="63900"/>
        <n v="56880"/>
        <n v="392000"/>
        <n v="26610"/>
        <n v="3550"/>
        <n v="42450"/>
        <n v="4190"/>
        <n v="3000"/>
        <n v="2850000"/>
        <n v="1710000"/>
        <n v="551000"/>
        <n v="385700"/>
        <n v="2080000"/>
        <n v="266152.67"/>
        <n v="126776.32"/>
        <n v="363026.77"/>
        <n v="380293.36"/>
        <n v="129780.24"/>
        <n v="319565.81"/>
        <n v="79000"/>
        <n v="812000"/>
        <n v="259000"/>
        <n v="21000"/>
        <n v="83534.5"/>
        <n v="12500"/>
        <n v="1520000"/>
        <n v="684000"/>
        <n v="570000"/>
        <n v="1245000"/>
        <n v="965000"/>
        <n v="42240"/>
        <n v="220"/>
        <n v="54600"/>
        <n v="112000"/>
        <n v="93203.55"/>
        <n v="1280000"/>
        <n v="580000"/>
        <n v="16965"/>
        <n v="8400"/>
        <n v="14500"/>
        <n v="3226"/>
        <n v="53618"/>
        <n v="1580"/>
        <n v="3001.32"/>
        <n v="3711"/>
        <n v="4878.8"/>
        <n v="570.06"/>
        <n v="2720.6"/>
        <n v="2720"/>
        <n v="7140"/>
        <n v="29964"/>
        <n v="6650"/>
        <n v="2287.25"/>
        <n v="2555.65"/>
        <n v="3270.75"/>
        <n v="4123.44"/>
        <n v="41411.65"/>
        <n v="42410.05"/>
        <n v="3665.2"/>
        <n v="1250"/>
        <n v="800"/>
        <n v="2250"/>
        <n v="2678.6"/>
        <n v="40600"/>
        <n v="19350"/>
        <n v="2937"/>
        <n v="2132"/>
        <n v="4470"/>
        <n v="2922.9"/>
        <n v="7777"/>
        <n v="9092.5"/>
        <n v="13596"/>
        <n v="9796"/>
        <n v="2180"/>
        <n v="43275791.44"/>
        <n v="370964000"/>
        <n v="34100000"/>
        <n v="111619819.63"/>
        <n v="4814284.2"/>
        <n v="9101223.21"/>
        <n v="7436100.79"/>
        <n v="19252699"/>
        <n v="12188656.54"/>
        <n v="1696900"/>
        <n v="2857200"/>
        <n v="8632400"/>
        <n v="16450592"/>
        <n v="13497398"/>
        <n v="3095534.68"/>
        <n v="4650802.02"/>
        <n v="2505000"/>
        <n v="2830650"/>
        <n v="2876415"/>
        <n v="1183449"/>
        <n v="2235286.9"/>
        <n v="408608"/>
        <n v="2316500"/>
        <n v="2203500"/>
        <n v="2531200"/>
        <n v="38872"/>
        <n v="7458"/>
        <n v="40350.04"/>
        <n v="28024"/>
        <n v="1251402.68"/>
        <n v="4746000"/>
        <n v="2497300"/>
        <n v="2895738"/>
        <n v="2432903.56"/>
        <n v="2034000"/>
        <n v="16424550"/>
        <n v="10854780"/>
        <n v="2170956"/>
        <n v="2780000"/>
        <n v="1418992.98"/>
        <n v="822640"/>
        <n v="2320000.06"/>
        <n v="189840"/>
        <n v="1059601"/>
        <n v="7116740"/>
        <n v="2135022"/>
        <n v="500759.5"/>
        <n v="450110"/>
        <n v="508624.3"/>
        <n v="202948"/>
        <n v="720940"/>
        <n v="2237400"/>
        <n v="652066.5"/>
        <n v="900384"/>
        <n v="855364.8"/>
        <n v="3367400"/>
        <n v="167115700"/>
        <n v="83557850"/>
        <n v="33423140"/>
        <n v="50134710"/>
        <n v="26738512"/>
        <n v="23423140"/>
        <n v="10000000"/>
        <n v="797780"/>
        <n v="502850"/>
        <n v="542400"/>
        <n v="288150"/>
        <n v="66105"/>
        <n v="221480"/>
        <n v="500590"/>
        <n v="1152600"/>
        <n v="192653.7"/>
        <n v="548508.78"/>
        <n v="470362.5"/>
        <n v="1608837.5"/>
        <n v="148508.78"/>
        <n v="394970"/>
        <n v="357891"/>
        <n v="232300"/>
        <n v="2090500"/>
        <n v="1776925"/>
        <n v="103508"/>
        <n v="475730"/>
        <n v="348000"/>
        <n v="788759.21"/>
        <n v="631007.37"/>
        <n v="157751.84"/>
        <n v="2867849.6"/>
        <n v="573569.92"/>
        <n v="2294279.68"/>
        <n v="1647280.1"/>
        <n v="329456.02"/>
        <n v="1317824.08"/>
        <n v="1804350.1"/>
        <n v="360870.02"/>
        <n v="1443480.08"/>
        <n v="2056600"/>
        <n v="1645280"/>
        <n v="411320"/>
        <n v="1316224"/>
        <n v="129046"/>
        <n v="239673"/>
        <n v="2123532.34"/>
        <n v="157526.52"/>
        <n v="11516.96"/>
        <n v="67562.7"/>
        <n v="180800"/>
        <n v="76485.18"/>
        <n v="36249.27"/>
        <n v="1401200"/>
        <n v="1491600"/>
        <n v="453060"/>
        <n v="678762.42"/>
        <n v="129950"/>
        <n v="511957.8"/>
        <n v="2925005"/>
        <n v="2340004"/>
        <n v="585001"/>
        <n v="1872003.2"/>
        <n v="1439846"/>
        <n v="1151876.8"/>
        <n v="287969.2"/>
        <n v="921501.44"/>
        <n v="407478"/>
        <n v="325982.4"/>
        <n v="81495.6"/>
        <n v="11444832.1"/>
        <n v="9155865.68"/>
        <n v="2288966.42"/>
        <n v="734658.2"/>
        <n v="2910665.3"/>
        <n v="293122"/>
        <n v="234497.6"/>
        <n v="58624.4"/>
        <n v="148482"/>
        <n v="29696.4"/>
        <n v="118785.6"/>
        <n v="22604520"/>
        <n v="4520904"/>
        <n v="11302260"/>
        <n v="10373400"/>
        <n v="5179920"/>
        <n v="5193480"/>
        <n v="3446500"/>
        <n v="172325"/>
        <n v="2240225"/>
        <n v="1033950"/>
        <n v="1100000"/>
        <n v="1028213.75"/>
        <n v="982252.5"/>
        <n v="3784370"/>
        <n v="378437"/>
        <n v="2270622"/>
        <n v="756874"/>
        <n v="2157090.9"/>
        <n v="719030.3"/>
        <n v="1513748"/>
        <n v="1438060.6"/>
        <n v="359515.15"/>
        <n v="145544"/>
        <n v="3150440"/>
        <n v="442056"/>
        <n v="11179542"/>
        <n v="2710192"/>
        <n v="8469350"/>
        <n v="994400"/>
        <n v="795520"/>
        <n v="198880"/>
        <n v="265550"/>
        <n v="132775"/>
        <n v="129385"/>
        <n v="64692.5"/>
        <n v="51753.99"/>
        <n v="22600"/>
        <n v="3480840.7"/>
        <n v="7344883.61"/>
        <n v="908181"/>
        <n v="1804610"/>
        <n v="791733.33"/>
        <n v="3113037"/>
        <n v="787600"/>
        <n v="396000"/>
        <n v="269326.8"/>
        <n v="1683700"/>
        <n v="798000"/>
        <n v="546960"/>
        <n v="1469000"/>
        <n v="595500"/>
        <n v="3156542"/>
        <n v="784000"/>
        <n v="20500000"/>
        <n v="208500.12"/>
        <n v="443436.1"/>
        <n v="822000.15"/>
        <n v="1196998.83"/>
        <n v="1277900.05"/>
        <n v="37685500"/>
        <n v="3249900"/>
        <n v="484000.47"/>
        <n v="1219642.9"/>
        <n v="89536"/>
        <n v="27933.6"/>
        <n v="5803.68"/>
        <n v="3490005"/>
        <n v="11553.12"/>
        <n v="283571.24"/>
        <n v="38239.2"/>
        <n v="76614"/>
        <n v="4470280"/>
        <n v="394154.45"/>
        <n v="55370"/>
        <n v="5491800"/>
        <n v="717210"/>
        <n v="176732"/>
        <n v="997193.36"/>
        <n v="49859.67"/>
        <n v="947333.69"/>
        <n v="131080"/>
        <n v="183229.5"/>
        <n v="31355.24"/>
        <n v="13763.4"/>
        <n v="205795.6"/>
        <n v="8475"/>
        <n v="18306"/>
        <n v="96011.58"/>
        <n v="172890"/>
        <n v="382934.4"/>
        <n v="71077"/>
        <n v="9446.8"/>
        <n v="20566"/>
        <n v="180461"/>
        <n v="130176"/>
        <n v="4011.5"/>
        <n v="2778376.2"/>
        <n v="667491"/>
        <n v="12399.49"/>
        <n v="3000.15"/>
        <n v="15399.64"/>
        <n v="13811.99"/>
        <n v="5424"/>
        <n v="73003.65"/>
        <n v="13334"/>
        <n v="27623.98"/>
        <n v="16046"/>
        <n v="133019.08"/>
        <n v="89099.37"/>
        <n v="205660"/>
        <n v="82038"/>
        <n v="426100.4"/>
        <n v="372900"/>
        <n v="68800.05"/>
        <n v="8134881.3"/>
        <n v="67122"/>
        <n v="5730456"/>
        <n v="50850"/>
        <n v="3549998.96"/>
        <n v="1062200"/>
        <n v="12594641"/>
        <n v="10075712.8"/>
        <n v="753710"/>
        <n v="494940"/>
        <n v="324310"/>
        <n v="575938.4"/>
        <n v="2734261"/>
        <n v="4068000"/>
        <n v="1017000"/>
        <n v="1615608.46"/>
        <n v="3674760"/>
        <n v="3179933"/>
        <n v="635986.6"/>
        <n v="2543946.4"/>
        <n v="229390"/>
        <n v="266800.05"/>
        <n v="470403.18"/>
        <n v="6437949"/>
        <n v="3218974.5"/>
        <n v="507008.4"/>
        <n v="101401.68"/>
        <n v="405606.72"/>
        <n v="1331140"/>
        <n v="1064912"/>
        <n v="266228"/>
        <n v="615737"/>
        <n v="4176093.54"/>
        <n v="1768450"/>
        <n v="884225"/>
        <n v="530535"/>
        <n v="424428"/>
        <n v="707380"/>
        <n v="796650"/>
        <n v="557655"/>
        <n v="238995"/>
        <n v="2102930"/>
        <n v="1051465"/>
        <n v="630879"/>
        <n v="3562517.1"/>
        <n v="356251.71"/>
        <n v="3206265.39"/>
        <n v="2175250"/>
        <n v="652575"/>
        <n v="1087625"/>
        <n v="870100"/>
        <n v="522060"/>
        <n v="2195719.95"/>
        <n v="8552000"/>
        <n v="3255200"/>
        <n v="69000"/>
        <n v="71868"/>
        <n v="219785"/>
        <n v="51980"/>
        <n v="5361.5"/>
        <n v="68308.5"/>
        <n v="62150"/>
        <n v="8840100"/>
        <n v="423750"/>
        <n v="210180"/>
        <n v="124300"/>
        <n v="10802.8"/>
        <n v="17628"/>
        <n v="1288430"/>
        <n v="23391"/>
        <n v="72094"/>
        <n v="54240"/>
        <n v="200499"/>
        <n v="3537326"/>
        <n v="1394960"/>
        <n v="278992"/>
        <n v="697480"/>
        <n v="139496"/>
        <n v="265042.4"/>
        <n v="132521.2"/>
        <n v="2133440"/>
        <n v="292825"/>
        <n v="434727.54"/>
        <n v="36160"/>
        <n v="101135"/>
        <n v="12995"/>
        <n v="895011"/>
        <n v="66250"/>
        <n v="2488558.32"/>
        <n v="732407"/>
        <n v="15092042.7"/>
        <n v="12073634.16"/>
        <n v="1000800"/>
        <n v="2555888.24"/>
        <n v="2300299.42"/>
        <n v="3217562"/>
        <n v="1608781"/>
        <n v="917005.17"/>
        <n v="965268.6"/>
        <n v="643512.4"/>
        <n v="293800"/>
        <n v="440700"/>
        <n v="418665"/>
        <n v="734500"/>
        <n v="697775"/>
        <n v="2471310"/>
        <n v="1235655"/>
        <n v="741393"/>
        <n v="704323.35"/>
        <n v="494262"/>
        <n v="2121010"/>
        <n v="636303"/>
        <n v="604487.85"/>
        <n v="1060505"/>
        <n v="1007479.75"/>
        <n v="424202"/>
        <n v="1442671"/>
        <n v="721335.5"/>
        <n v="685268.72"/>
        <n v="432801.3"/>
        <n v="411161.24"/>
        <n v="288534.2"/>
        <n v="2938000"/>
        <n v="881400"/>
        <n v="837330"/>
        <n v="1395550"/>
        <n v="587600"/>
        <n v="4976088"/>
        <n v="20639450"/>
        <n v="16537324"/>
        <n v="31005346.8"/>
        <n v="326507"/>
        <n v="142903.57"/>
        <n v="1816204.56"/>
        <n v="457308.52"/>
        <n v="342944.56"/>
        <n v="893241.6"/>
        <n v="8044068.96"/>
        <n v="13077324.72"/>
        <n v="913955.6"/>
        <n v="1365480"/>
        <n v="2166076.98"/>
        <n v="1248153.17"/>
        <n v="4366"/>
        <n v="1292840"/>
        <n v="128546.4"/>
        <n v="1387707.46"/>
        <n v="541519.24"/>
        <n v="673698.61"/>
        <n v="449863.4"/>
        <n v="62183.5"/>
        <n v="625269.12"/>
        <n v="309046.54"/>
        <n v="240061.19"/>
        <n v="434443.09"/>
        <n v="868257.82"/>
        <n v="659940.14"/>
        <n v="179602.06"/>
        <n v="160457.8"/>
        <n v="725394.33"/>
        <n v="310181.65"/>
        <n v="135758.39"/>
        <n v="140338.65"/>
        <n v="637725.6"/>
        <n v="5071440"/>
        <n v="113000"/>
        <n v="10334951.75"/>
        <n v="2066990.35"/>
        <n v="5167475.88"/>
        <n v="3100485.53"/>
        <n v="2480388.42"/>
        <n v="553283.090000004"/>
      </sharedItems>
    </cacheField>
    <cacheField name="标记" numFmtId="0">
      <sharedItems containsBlank="1" count="79">
        <m/>
        <s v="超付"/>
        <s v="商票/超付"/>
        <s v="超付/银付"/>
        <s v="银承"/>
        <s v="信用证"/>
        <s v="银承/超付"/>
        <s v="超付/银承"/>
        <s v="合同签订日滞后/超付"/>
        <s v="披露"/>
        <s v="合肥合安智为"/>
        <s v="中新自动"/>
        <s v="鞍山博汇"/>
        <s v="太原易思"/>
        <s v="中控自动化"/>
        <s v="中新自动化"/>
        <s v="核减/土建"/>
        <s v="核减/装修"/>
        <s v="披露占比较大钢结构"/>
        <s v="核减/土建办公楼/恒工"/>
        <s v="披露/设计合同120万元"/>
        <s v="披露/钢板仓建设"/>
        <s v="披露/建筑服务发票"/>
        <s v="料仓？"/>
        <s v="35万的承兑收款人不是合同方"/>
        <s v="披露/基础土建，钢结构总承包"/>
        <s v="核减"/>
        <s v="核减/混凝土"/>
        <s v="披露/建筑服务安装费"/>
        <s v="披露/工程安装"/>
        <s v="钢板仓"/>
        <s v="核减/无合同/破碎机"/>
        <s v="披露/工程安装/按工程量结算"/>
        <s v="核减/待确定"/>
        <s v="核减/打桩"/>
        <s v="核减/沙"/>
        <s v="披露/主材13%，安装服务9%"/>
        <s v="披露/主体13%含安装，未取得发票"/>
        <s v="核减/土方"/>
        <s v="披露/未取得发票"/>
        <s v="核减/无合同付款"/>
        <s v="核减/钻井"/>
        <s v="核减/钻井/费用化"/>
        <s v="披露/建筑服务"/>
        <s v="核减/勘察"/>
        <s v="披露/设备13%，安装服务9%"/>
        <s v="披露/工程总承包"/>
        <s v="拟核减/建筑服务"/>
        <s v="核减/劳务"/>
        <s v="核减/制造费用"/>
        <s v="披露在备件"/>
        <s v="披露/西区磨辊间改造工程EPC"/>
        <s v="披露/在原材料备件暂存"/>
        <s v="披露/建筑服务/工程服务"/>
        <s v="生产成本/炼铁厂/辅助材料"/>
        <s v="D"/>
        <s v="建筑工程大修/生产成本/炼铁厂/辅助材料"/>
        <s v="披露/含土建37.5万，安装费"/>
        <s v="披露/PLC设备6万13%，施工费49.8万9%，PLC调试费1.58万…6%"/>
        <s v="披露/512万元13%，108万9%建筑安装服务"/>
        <s v="披露/含安装费用"/>
        <s v="披露/装修"/>
        <s v="披露/建筑服务/安装服务"/>
        <s v="承兑"/>
        <s v="保留意见"/>
        <s v="核减/无合同"/>
        <s v="披露/铁路信号设备"/>
        <s v="研究院/超付"/>
        <s v="数据库"/>
        <s v="金蝶中间件"/>
        <s v="披露软件研发6%，安装费9%"/>
        <s v="核减/土建/金磊建设"/>
        <s v="钢结构/工程款"/>
        <s v="钢结构"/>
        <s v="泓润达钢构"/>
        <s v="金磊/土建/料棚"/>
        <s v="鸿昊/装修"/>
        <s v="恒工建筑"/>
        <s v="钢结构预估合同差价"/>
      </sharedItems>
    </cacheField>
  </cacheFields>
</pivotCacheDefinition>
</file>

<file path=xl/pivotCache/pivotCacheRecords1.xml><?xml version="1.0" encoding="utf-8"?>
<pivotCacheRecords xmlns="http://schemas.openxmlformats.org/spreadsheetml/2006/main" xmlns:r="http://schemas.openxmlformats.org/officeDocument/2006/relationships" count="2134">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pivotCacheRecords>
</file>

<file path=xl/pivotCache/pivotCacheRecords2.xml><?xml version="1.0" encoding="utf-8"?>
<pivotCacheRecords xmlns="http://schemas.openxmlformats.org/spreadsheetml/2006/main" xmlns:r="http://schemas.openxmlformats.org/officeDocument/2006/relationships" count="2134">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G59" firstHeaderRow="1" firstDataRow="2" firstDataCol="2"/>
  <pivotFields count="6">
    <pivotField axis="axisRow" compact="0" showAll="0">
      <items count="29">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axis="axisRow" compact="0" showAll="0">
      <items count="5">
        <item x="2"/>
        <item x="0"/>
        <item x="1"/>
        <item x="3"/>
        <item t="default"/>
      </items>
    </pivotField>
    <pivotField compact="0" showAll="0">
      <items count="5">
        <item x="0"/>
        <item x="1"/>
        <item x="2"/>
        <item x="3"/>
        <item t="default"/>
      </items>
    </pivotField>
    <pivotField compact="0" showAll="0">
      <items count="3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t="default"/>
      </items>
    </pivotField>
    <pivotField axis="axisCol" compact="0" showAll="0">
      <items count="5">
        <item x="2"/>
        <item x="1"/>
        <item x="0"/>
        <item x="3"/>
        <item t="default"/>
      </items>
    </pivotField>
    <pivotField dataField="1" compact="0" showAll="0">
      <items count="13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t="default"/>
      </items>
    </pivotField>
  </pivotFields>
  <rowFields count="2">
    <field x="1"/>
    <field x="0"/>
  </rowFields>
  <rowItems count="55">
    <i>
      <x/>
    </i>
    <i r="1">
      <x v="16"/>
    </i>
    <i>
      <x v="1"/>
    </i>
    <i r="1">
      <x/>
    </i>
    <i r="1">
      <x v="1"/>
    </i>
    <i r="1">
      <x v="4"/>
    </i>
    <i r="1">
      <x v="6"/>
    </i>
    <i r="1">
      <x v="7"/>
    </i>
    <i r="1">
      <x v="9"/>
    </i>
    <i r="1">
      <x v="12"/>
    </i>
    <i r="1">
      <x v="13"/>
    </i>
    <i r="1">
      <x v="14"/>
    </i>
    <i r="1">
      <x v="15"/>
    </i>
    <i r="1">
      <x v="16"/>
    </i>
    <i r="1">
      <x v="17"/>
    </i>
    <i r="1">
      <x v="18"/>
    </i>
    <i r="1">
      <x v="19"/>
    </i>
    <i r="1">
      <x v="20"/>
    </i>
    <i r="1">
      <x v="21"/>
    </i>
    <i r="1">
      <x v="22"/>
    </i>
    <i r="1">
      <x v="23"/>
    </i>
    <i r="1">
      <x v="24"/>
    </i>
    <i r="1">
      <x v="25"/>
    </i>
    <i r="1">
      <x v="26"/>
    </i>
    <i>
      <x v="2"/>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x v="3"/>
    </i>
    <i r="1">
      <x v="27"/>
    </i>
    <i t="grand">
      <x/>
    </i>
  </rowItems>
  <colFields count="1">
    <field x="4"/>
  </colFields>
  <colItems count="5">
    <i>
      <x/>
    </i>
    <i>
      <x v="1"/>
    </i>
    <i>
      <x v="2"/>
    </i>
    <i>
      <x v="3"/>
    </i>
    <i t="grand">
      <x/>
    </i>
  </colItems>
  <dataFields count="1">
    <dataField name="求和项:金额" fld="5" baseField="0" baseItem="0" numFmtId="43"/>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73:F103" firstHeaderRow="1" firstDataRow="2" firstDataCol="1"/>
  <pivotFields count="6">
    <pivotField axis="axisRow" compact="0" showAll="0">
      <items count="29">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compact="0" showAll="0">
      <items count="5">
        <item x="2"/>
        <item x="0"/>
        <item x="1"/>
        <item x="3"/>
        <item t="default"/>
      </items>
    </pivotField>
    <pivotField compact="0" showAll="0">
      <items count="5">
        <item x="0"/>
        <item x="1"/>
        <item x="2"/>
        <item x="3"/>
        <item t="default"/>
      </items>
    </pivotField>
    <pivotField compact="0" showAll="0">
      <items count="3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t="default"/>
      </items>
    </pivotField>
    <pivotField axis="axisCol" compact="0" showAll="0">
      <items count="5">
        <item x="2"/>
        <item x="1"/>
        <item x="0"/>
        <item x="3"/>
        <item t="default"/>
      </items>
    </pivotField>
    <pivotField dataField="1" compact="0" showAll="0">
      <items count="13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t="default"/>
      </items>
    </pivotField>
  </pivotFields>
  <rowFields count="1">
    <field x="0"/>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4"/>
  </colFields>
  <colItems count="5">
    <i>
      <x/>
    </i>
    <i>
      <x v="1"/>
    </i>
    <i>
      <x v="2"/>
    </i>
    <i>
      <x v="3"/>
    </i>
    <i t="grand">
      <x/>
    </i>
  </colItems>
  <dataFields count="1">
    <dataField name="求和项:金额" fld="5" baseField="0" baseItem="0" numFmtId="43"/>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数据透视表3"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25" firstHeaderRow="1" firstDataRow="2" firstDataCol="2"/>
  <pivotFields count="7">
    <pivotField axis="axisRow" compact="0" multipleItemSelectionAllowed="1" showAll="0">
      <items count="29">
        <item h="1" x="0"/>
        <item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t="default"/>
      </items>
    </pivotField>
    <pivotField compact="0" showAll="0"/>
    <pivotField compact="0" showAll="0"/>
    <pivotField compact="0" showAll="0"/>
    <pivotField axis="axisCol" compact="0" showAll="0">
      <items count="5">
        <item x="2"/>
        <item x="0"/>
        <item x="1"/>
        <item x="3"/>
        <item t="default"/>
      </items>
    </pivotField>
    <pivotField dataField="1" compact="0" showAll="0">
      <items count="1324">
        <item x="25"/>
        <item x="203"/>
        <item x="382"/>
        <item x="361"/>
        <item x="351"/>
        <item x="857"/>
        <item x="24"/>
        <item x="359"/>
        <item x="23"/>
        <item x="346"/>
        <item x="293"/>
        <item x="352"/>
        <item x="355"/>
        <item x="366"/>
        <item x="376"/>
        <item x="353"/>
        <item x="872"/>
        <item x="340"/>
        <item x="375"/>
        <item x="395"/>
        <item x="392"/>
        <item x="354"/>
        <item x="374"/>
        <item x="886"/>
        <item x="335"/>
        <item x="22"/>
        <item x="443"/>
        <item x="325"/>
        <item x="445"/>
        <item x="390"/>
        <item x="350"/>
        <item x="377"/>
        <item x="348"/>
        <item x="36"/>
        <item x="259"/>
        <item x="885"/>
        <item x="342"/>
        <item x="373"/>
        <item x="380"/>
        <item x="371"/>
        <item x="336"/>
        <item x="343"/>
        <item x="132"/>
        <item x="868"/>
        <item x="381"/>
        <item x="372"/>
        <item x="436"/>
        <item x="365"/>
        <item x="367"/>
        <item x="364"/>
        <item x="391"/>
        <item x="383"/>
        <item x="65"/>
        <item x="236"/>
        <item x="360"/>
        <item x="357"/>
        <item x="331"/>
        <item x="892"/>
        <item x="67"/>
        <item x="216"/>
        <item x="899"/>
        <item x="887"/>
        <item x="878"/>
        <item x="393"/>
        <item x="879"/>
        <item x="166"/>
        <item x="888"/>
        <item x="874"/>
        <item x="873"/>
        <item x="189"/>
        <item x="363"/>
        <item x="894"/>
        <item x="891"/>
        <item x="235"/>
        <item x="329"/>
        <item x="833"/>
        <item x="1136"/>
        <item x="869"/>
        <item x="368"/>
        <item x="356"/>
        <item x="292"/>
        <item x="866"/>
        <item x="330"/>
        <item x="880"/>
        <item x="301"/>
        <item x="563"/>
        <item x="379"/>
        <item x="830"/>
        <item x="21"/>
        <item x="299"/>
        <item x="349"/>
        <item x="298"/>
        <item x="401"/>
        <item x="130"/>
        <item x="884"/>
        <item x="204"/>
        <item x="870"/>
        <item x="328"/>
        <item x="47"/>
        <item x="20"/>
        <item x="202"/>
        <item x="369"/>
        <item x="370"/>
        <item x="344"/>
        <item x="1132"/>
        <item x="881"/>
        <item x="832"/>
        <item x="378"/>
        <item x="270"/>
        <item x="1294"/>
        <item x="893"/>
        <item x="871"/>
        <item x="579"/>
        <item x="730"/>
        <item x="394"/>
        <item x="1210"/>
        <item x="1139"/>
        <item x="151"/>
        <item x="752"/>
        <item x="326"/>
        <item x="341"/>
        <item x="1102"/>
        <item x="339"/>
        <item x="332"/>
        <item x="310"/>
        <item x="760"/>
        <item x="877"/>
        <item x="571"/>
        <item x="875"/>
        <item x="801"/>
        <item x="386"/>
        <item x="188"/>
        <item x="319"/>
        <item x="926"/>
        <item x="558"/>
        <item x="255"/>
        <item x="358"/>
        <item x="323"/>
        <item x="895"/>
        <item x="273"/>
        <item x="265"/>
        <item x="362"/>
        <item x="622"/>
        <item x="243"/>
        <item x="800"/>
        <item x="284"/>
        <item x="35"/>
        <item x="864"/>
        <item x="187"/>
        <item x="1122"/>
        <item x="389"/>
        <item x="397"/>
        <item x="139"/>
        <item x="324"/>
        <item x="385"/>
        <item x="896"/>
        <item x="1128"/>
        <item x="898"/>
        <item x="269"/>
        <item x="825"/>
        <item x="154"/>
        <item x="0"/>
        <item x="562"/>
        <item x="282"/>
        <item x="167"/>
        <item x="168"/>
        <item x="51"/>
        <item x="560"/>
        <item x="1217"/>
        <item x="291"/>
        <item x="192"/>
        <item x="302"/>
        <item x="388"/>
        <item x="266"/>
        <item x="1004"/>
        <item x="1104"/>
        <item x="148"/>
        <item x="305"/>
        <item x="620"/>
        <item x="1135"/>
        <item x="850"/>
        <item x="689"/>
        <item x="691"/>
        <item x="252"/>
        <item x="1236"/>
        <item x="290"/>
        <item x="1141"/>
        <item x="897"/>
        <item x="1120"/>
        <item x="621"/>
        <item x="1138"/>
        <item x="327"/>
        <item x="143"/>
        <item x="865"/>
        <item x="300"/>
        <item x="759"/>
        <item x="461"/>
        <item x="142"/>
        <item x="1137"/>
        <item x="557"/>
        <item x="334"/>
        <item x="138"/>
        <item x="699"/>
        <item x="333"/>
        <item x="1143"/>
        <item x="5"/>
        <item x="733"/>
        <item x="456"/>
        <item x="66"/>
        <item x="863"/>
        <item x="700"/>
        <item x="274"/>
        <item x="321"/>
        <item x="1218"/>
        <item x="19"/>
        <item x="615"/>
        <item x="1123"/>
        <item x="619"/>
        <item x="307"/>
        <item x="602"/>
        <item x="146"/>
        <item x="890"/>
        <item x="140"/>
        <item x="34"/>
        <item x="1129"/>
        <item x="440"/>
        <item x="848"/>
        <item x="288"/>
        <item x="632"/>
        <item x="254"/>
        <item x="134"/>
        <item x="758"/>
        <item x="287"/>
        <item x="253"/>
        <item x="197"/>
        <item x="268"/>
        <item x="824"/>
        <item x="614"/>
        <item x="1073"/>
        <item x="803"/>
        <item x="261"/>
        <item x="731"/>
        <item x="144"/>
        <item x="1220"/>
        <item x="479"/>
        <item x="398"/>
        <item x="234"/>
        <item x="692"/>
        <item x="233"/>
        <item x="207"/>
        <item x="171"/>
        <item x="464"/>
        <item x="604"/>
        <item x="829"/>
        <item x="728"/>
        <item x="745"/>
        <item x="205"/>
        <item x="279"/>
        <item x="1142"/>
        <item x="141"/>
        <item x="297"/>
        <item x="1101"/>
        <item x="738"/>
        <item x="928"/>
        <item x="256"/>
        <item x="568"/>
        <item x="451"/>
        <item x="172"/>
        <item x="572"/>
        <item x="296"/>
        <item x="309"/>
        <item x="6"/>
        <item x="322"/>
        <item x="1035"/>
        <item x="308"/>
        <item x="876"/>
        <item x="64"/>
        <item x="263"/>
        <item x="173"/>
        <item x="314"/>
        <item x="1119"/>
        <item x="402"/>
        <item x="775"/>
        <item x="656"/>
        <item x="304"/>
        <item x="400"/>
        <item x="316"/>
        <item x="315"/>
        <item x="816"/>
        <item x="317"/>
        <item x="147"/>
        <item x="89"/>
        <item x="193"/>
        <item x="735"/>
        <item x="99"/>
        <item x="384"/>
        <item x="727"/>
        <item x="152"/>
        <item x="230"/>
        <item x="757"/>
        <item x="1234"/>
        <item x="345"/>
        <item x="1008"/>
        <item x="153"/>
        <item x="191"/>
        <item x="698"/>
        <item x="135"/>
        <item x="616"/>
        <item x="729"/>
        <item x="337"/>
        <item x="1106"/>
        <item x="740"/>
        <item x="462"/>
        <item x="925"/>
        <item x="697"/>
        <item x="217"/>
        <item x="218"/>
        <item x="177"/>
        <item x="927"/>
        <item x="889"/>
        <item x="463"/>
        <item x="247"/>
        <item x="708"/>
        <item x="882"/>
        <item x="208"/>
        <item x="56"/>
        <item x="723"/>
        <item x="856"/>
        <item x="883"/>
        <item x="831"/>
        <item x="630"/>
        <item x="131"/>
        <item x="704"/>
        <item x="465"/>
        <item x="149"/>
        <item x="180"/>
        <item x="629"/>
        <item x="133"/>
        <item x="810"/>
        <item x="722"/>
        <item x="601"/>
        <item x="703"/>
        <item x="15"/>
        <item x="246"/>
        <item x="720"/>
        <item x="248"/>
        <item x="1115"/>
        <item x="1"/>
        <item x="306"/>
        <item x="1154"/>
        <item x="175"/>
        <item x="1072"/>
        <item x="1209"/>
        <item x="303"/>
        <item x="618"/>
        <item x="33"/>
        <item x="511"/>
        <item x="241"/>
        <item x="867"/>
        <item x="387"/>
        <item x="32"/>
        <item x="1222"/>
        <item x="682"/>
        <item x="683"/>
        <item x="858"/>
        <item x="48"/>
        <item x="773"/>
        <item x="1110"/>
        <item x="150"/>
        <item x="827"/>
        <item x="198"/>
        <item x="564"/>
        <item x="578"/>
        <item x="512"/>
        <item x="18"/>
        <item x="264"/>
        <item x="1033"/>
        <item x="719"/>
        <item x="769"/>
        <item x="718"/>
        <item x="45"/>
        <item x="160"/>
        <item x="79"/>
        <item x="312"/>
        <item x="251"/>
        <item x="313"/>
        <item x="267"/>
        <item x="1212"/>
        <item x="1301"/>
        <item x="417"/>
        <item x="27"/>
        <item x="715"/>
        <item x="826"/>
        <item x="227"/>
        <item x="1071"/>
        <item x="739"/>
        <item x="347"/>
        <item x="338"/>
        <item x="478"/>
        <item x="967"/>
        <item x="1238"/>
        <item x="1152"/>
        <item x="476"/>
        <item x="1005"/>
        <item x="813"/>
        <item x="648"/>
        <item x="754"/>
        <item x="1211"/>
        <item x="1150"/>
        <item x="1206"/>
        <item x="40"/>
        <item x="574"/>
        <item x="645"/>
        <item x="257"/>
        <item x="117"/>
        <item x="258"/>
        <item x="1127"/>
        <item x="643"/>
        <item x="1207"/>
        <item x="423"/>
        <item x="1221"/>
        <item x="690"/>
        <item x="221"/>
        <item x="1140"/>
        <item x="617"/>
        <item x="182"/>
        <item x="743"/>
        <item x="598"/>
        <item x="285"/>
        <item x="1007"/>
        <item x="49"/>
        <item x="1107"/>
        <item x="814"/>
        <item x="821"/>
        <item x="295"/>
        <item x="845"/>
        <item x="50"/>
        <item x="736"/>
        <item x="39"/>
        <item x="721"/>
        <item x="100"/>
        <item x="242"/>
        <item x="706"/>
        <item x="1025"/>
        <item x="709"/>
        <item x="1147"/>
        <item x="421"/>
        <item x="849"/>
        <item x="477"/>
        <item x="688"/>
        <item x="102"/>
        <item x="577"/>
        <item x="190"/>
        <item x="610"/>
        <item x="603"/>
        <item x="650"/>
        <item x="790"/>
        <item x="627"/>
        <item x="455"/>
        <item x="283"/>
        <item x="229"/>
        <item x="1145"/>
        <item x="1100"/>
        <item x="17"/>
        <item x="294"/>
        <item x="399"/>
        <item x="280"/>
        <item x="396"/>
        <item x="289"/>
        <item x="591"/>
        <item x="145"/>
        <item x="737"/>
        <item x="860"/>
        <item x="755"/>
        <item x="41"/>
        <item x="114"/>
        <item x="742"/>
        <item x="179"/>
        <item x="1124"/>
        <item x="201"/>
        <item x="575"/>
        <item x="808"/>
        <item x="480"/>
        <item x="792"/>
        <item x="28"/>
        <item x="1235"/>
        <item x="811"/>
        <item x="1177"/>
        <item x="55"/>
        <item x="559"/>
        <item x="8"/>
        <item x="981"/>
        <item x="7"/>
        <item x="260"/>
        <item x="774"/>
        <item x="9"/>
        <item x="29"/>
        <item x="802"/>
        <item x="741"/>
        <item x="459"/>
        <item x="26"/>
        <item x="71"/>
        <item x="859"/>
        <item x="751"/>
        <item x="1316"/>
        <item x="453"/>
        <item x="475"/>
        <item x="272"/>
        <item x="734"/>
        <item x="608"/>
        <item x="694"/>
        <item x="660"/>
        <item x="799"/>
        <item x="94"/>
        <item x="1036"/>
        <item x="262"/>
        <item x="756"/>
        <item x="693"/>
        <item x="97"/>
        <item x="599"/>
        <item x="1216"/>
        <item x="164"/>
        <item x="633"/>
        <item x="125"/>
        <item x="840"/>
        <item x="635"/>
        <item x="219"/>
        <item x="1296"/>
        <item x="185"/>
        <item x="1000"/>
        <item x="1070"/>
        <item x="843"/>
        <item x="1013"/>
        <item x="1131"/>
        <item x="10"/>
        <item x="224"/>
        <item x="320"/>
        <item x="1117"/>
        <item x="812"/>
        <item x="183"/>
        <item x="1230"/>
        <item x="1069"/>
        <item x="1144"/>
        <item x="576"/>
        <item x="531"/>
        <item x="176"/>
        <item x="1312"/>
        <item x="707"/>
        <item x="286"/>
        <item x="249"/>
        <item x="716"/>
        <item x="1228"/>
        <item x="607"/>
        <item x="1313"/>
        <item x="250"/>
        <item x="1283"/>
        <item x="415"/>
        <item x="169"/>
        <item x="1059"/>
        <item x="57"/>
        <item x="72"/>
        <item x="1034"/>
        <item x="975"/>
        <item x="44"/>
        <item x="815"/>
        <item x="158"/>
        <item x="454"/>
        <item x="82"/>
        <item x="711"/>
        <item x="1003"/>
        <item x="986"/>
        <item x="702"/>
        <item x="422"/>
        <item x="1309"/>
        <item x="466"/>
        <item x="748"/>
        <item x="420"/>
        <item x="770"/>
        <item x="726"/>
        <item x="686"/>
        <item x="199"/>
        <item x="819"/>
        <item x="174"/>
        <item x="61"/>
        <item x="767"/>
        <item x="1044"/>
        <item x="1125"/>
        <item x="223"/>
        <item x="52"/>
        <item x="38"/>
        <item x="753"/>
        <item x="457"/>
        <item x="449"/>
        <item x="701"/>
        <item x="1113"/>
        <item x="1308"/>
        <item x="200"/>
        <item x="1130"/>
        <item x="1006"/>
        <item x="809"/>
        <item x="522"/>
        <item x="1118"/>
        <item x="772"/>
        <item x="53"/>
        <item x="589"/>
        <item x="651"/>
        <item x="942"/>
        <item x="103"/>
        <item x="971"/>
        <item x="91"/>
        <item x="717"/>
        <item x="768"/>
        <item x="104"/>
        <item x="1067"/>
        <item x="444"/>
        <item x="96"/>
        <item x="439"/>
        <item x="1223"/>
        <item x="447"/>
        <item x="81"/>
        <item x="949"/>
        <item x="215"/>
        <item x="418"/>
        <item x="1146"/>
        <item x="1121"/>
        <item x="409"/>
        <item x="136"/>
        <item x="806"/>
        <item x="1091"/>
        <item x="438"/>
        <item x="1215"/>
        <item x="714"/>
        <item x="2"/>
        <item x="611"/>
        <item x="58"/>
        <item x="432"/>
        <item x="1208"/>
        <item x="43"/>
        <item x="681"/>
        <item x="592"/>
        <item x="968"/>
        <item x="763"/>
        <item x="276"/>
        <item x="696"/>
        <item x="573"/>
        <item x="1171"/>
        <item x="807"/>
        <item x="3"/>
        <item x="978"/>
        <item x="88"/>
        <item x="93"/>
        <item x="1032"/>
        <item x="106"/>
        <item x="779"/>
        <item x="746"/>
        <item x="695"/>
        <item x="1191"/>
        <item x="1001"/>
        <item x="87"/>
        <item x="1304"/>
        <item x="120"/>
        <item x="84"/>
        <item x="181"/>
        <item x="613"/>
        <item x="847"/>
        <item x="54"/>
        <item x="788"/>
        <item x="1229"/>
        <item x="1068"/>
        <item x="839"/>
        <item x="1181"/>
        <item x="1172"/>
        <item x="37"/>
        <item x="194"/>
        <item x="1082"/>
        <item x="98"/>
        <item x="705"/>
        <item x="796"/>
        <item x="588"/>
        <item x="281"/>
        <item x="820"/>
        <item x="411"/>
        <item x="1226"/>
        <item x="31"/>
        <item x="472"/>
        <item x="1105"/>
        <item x="101"/>
        <item x="1021"/>
        <item x="966"/>
        <item x="1272"/>
        <item x="789"/>
        <item x="649"/>
        <item x="533"/>
        <item x="765"/>
        <item x="1232"/>
        <item x="1031"/>
        <item x="680"/>
        <item x="86"/>
        <item x="1251"/>
        <item x="817"/>
        <item x="75"/>
        <item x="170"/>
        <item x="550"/>
        <item x="777"/>
        <item x="85"/>
        <item x="1303"/>
        <item x="161"/>
        <item x="1311"/>
        <item x="78"/>
        <item x="804"/>
        <item x="570"/>
        <item x="652"/>
        <item x="844"/>
        <item x="178"/>
        <item x="791"/>
        <item x="1161"/>
        <item x="163"/>
        <item x="1024"/>
        <item x="1282"/>
        <item x="590"/>
        <item x="240"/>
        <item x="991"/>
        <item x="69"/>
        <item x="687"/>
        <item x="95"/>
        <item x="1286"/>
        <item x="983"/>
        <item x="220"/>
        <item x="1196"/>
        <item x="63"/>
        <item x="977"/>
        <item x="1058"/>
        <item x="155"/>
        <item x="994"/>
        <item x="725"/>
        <item x="416"/>
        <item x="841"/>
        <item x="666"/>
        <item x="1149"/>
        <item x="750"/>
        <item x="318"/>
        <item x="452"/>
        <item x="16"/>
        <item x="1051"/>
        <item x="842"/>
        <item x="1126"/>
        <item x="13"/>
        <item x="837"/>
        <item x="92"/>
        <item x="828"/>
        <item x="667"/>
        <item x="1109"/>
        <item x="976"/>
        <item x="1081"/>
        <item x="59"/>
        <item x="612"/>
        <item x="42"/>
        <item x="1178"/>
        <item x="1023"/>
        <item x="921"/>
        <item x="515"/>
        <item x="1271"/>
        <item x="998"/>
        <item x="410"/>
        <item x="631"/>
        <item x="1253"/>
        <item x="404"/>
        <item x="1214"/>
        <item x="123"/>
        <item x="1266"/>
        <item x="1187"/>
        <item x="634"/>
        <item x="818"/>
        <item x="1148"/>
        <item x="184"/>
        <item x="749"/>
        <item x="1270"/>
        <item x="1305"/>
        <item x="1233"/>
        <item x="580"/>
        <item x="458"/>
        <item x="679"/>
        <item x="1252"/>
        <item x="1061"/>
        <item x="785"/>
        <item x="1092"/>
        <item x="210"/>
        <item x="1300"/>
        <item x="206"/>
        <item x="947"/>
        <item x="1011"/>
        <item x="30"/>
        <item x="1285"/>
        <item x="762"/>
        <item x="446"/>
        <item x="442"/>
        <item x="127"/>
        <item x="441"/>
        <item x="105"/>
        <item x="973"/>
        <item x="1173"/>
        <item x="787"/>
        <item x="780"/>
        <item x="561"/>
        <item x="982"/>
        <item x="165"/>
        <item x="414"/>
        <item x="413"/>
        <item x="419"/>
        <item x="1098"/>
        <item x="1260"/>
        <item x="1160"/>
        <item x="540"/>
        <item x="11"/>
        <item x="771"/>
        <item x="969"/>
        <item x="946"/>
        <item x="609"/>
        <item x="964"/>
        <item x="713"/>
        <item x="1176"/>
        <item x="948"/>
        <item x="62"/>
        <item x="1014"/>
        <item x="83"/>
        <item x="1202"/>
        <item x="710"/>
        <item x="823"/>
        <item x="1186"/>
        <item x="487"/>
        <item x="1298"/>
        <item x="965"/>
        <item x="595"/>
        <item x="1085"/>
        <item x="972"/>
        <item x="425"/>
        <item x="836"/>
        <item x="1322"/>
        <item x="539"/>
        <item x="724"/>
        <item x="1190"/>
        <item x="685"/>
        <item x="228"/>
        <item x="435"/>
        <item x="853"/>
        <item x="766"/>
        <item x="988"/>
        <item x="1162"/>
        <item x="862"/>
        <item x="1017"/>
        <item x="1277"/>
        <item x="569"/>
        <item x="1087"/>
        <item x="73"/>
        <item x="162"/>
        <item x="1263"/>
        <item x="46"/>
        <item x="1182"/>
        <item x="600"/>
        <item x="567"/>
        <item x="277"/>
        <item x="1302"/>
        <item x="530"/>
        <item x="111"/>
        <item x="244"/>
        <item x="1194"/>
        <item x="985"/>
        <item x="1169"/>
        <item x="1262"/>
        <item x="1314"/>
        <item x="641"/>
        <item x="1250"/>
        <item x="222"/>
        <item x="90"/>
        <item x="639"/>
        <item x="952"/>
        <item x="1199"/>
        <item x="1307"/>
        <item x="786"/>
        <item x="747"/>
        <item x="214"/>
        <item x="675"/>
        <item x="1134"/>
        <item x="1299"/>
        <item x="405"/>
        <item x="1012"/>
        <item x="852"/>
        <item x="1269"/>
        <item x="510"/>
        <item x="1227"/>
        <item x="1255"/>
        <item x="14"/>
        <item x="1259"/>
        <item x="1188"/>
        <item x="108"/>
        <item x="473"/>
        <item x="1112"/>
        <item x="1055"/>
        <item x="474"/>
        <item x="950"/>
        <item x="1268"/>
        <item x="521"/>
        <item x="1310"/>
        <item x="186"/>
        <item x="1240"/>
        <item x="1254"/>
        <item x="1029"/>
        <item x="1258"/>
        <item x="213"/>
        <item x="403"/>
        <item x="406"/>
        <item x="1159"/>
        <item x="491"/>
        <item x="1053"/>
        <item x="583"/>
        <item x="684"/>
        <item x="490"/>
        <item x="1089"/>
        <item x="110"/>
        <item x="778"/>
        <item x="744"/>
        <item x="1080"/>
        <item x="984"/>
        <item x="1078"/>
        <item x="1066"/>
        <item x="1189"/>
        <item x="963"/>
        <item x="1084"/>
        <item x="12"/>
        <item x="846"/>
        <item x="519"/>
        <item x="129"/>
        <item x="1093"/>
        <item x="940"/>
        <item x="556"/>
        <item x="1275"/>
        <item x="712"/>
        <item x="954"/>
        <item x="1306"/>
        <item x="1201"/>
        <item x="596"/>
        <item x="822"/>
        <item x="1274"/>
        <item x="1185"/>
        <item x="1287"/>
        <item x="1237"/>
        <item x="80"/>
        <item x="271"/>
        <item x="953"/>
        <item x="795"/>
        <item x="1076"/>
        <item x="1290"/>
        <item x="1248"/>
        <item x="1022"/>
        <item x="646"/>
        <item x="1116"/>
        <item x="60"/>
        <item x="518"/>
        <item x="855"/>
        <item x="1249"/>
        <item x="77"/>
        <item x="543"/>
        <item x="1049"/>
        <item x="76"/>
        <item x="1065"/>
        <item x="1114"/>
        <item x="4"/>
        <item x="1243"/>
        <item x="1265"/>
        <item x="1165"/>
        <item x="776"/>
        <item x="606"/>
        <item x="1048"/>
        <item x="448"/>
        <item x="450"/>
        <item x="1046"/>
        <item x="669"/>
        <item x="523"/>
        <item x="1193"/>
        <item x="943"/>
        <item x="647"/>
        <item x="1264"/>
        <item x="1156"/>
        <item x="1180"/>
        <item x="732"/>
        <item x="542"/>
        <item x="115"/>
        <item x="1200"/>
        <item x="113"/>
        <item x="672"/>
        <item x="1047"/>
        <item x="408"/>
        <item x="676"/>
        <item x="655"/>
        <item x="437"/>
        <item x="424"/>
        <item x="593"/>
        <item x="509"/>
        <item x="673"/>
        <item x="1020"/>
        <item x="970"/>
        <item x="196"/>
        <item x="545"/>
        <item x="412"/>
        <item x="919"/>
        <item x="1094"/>
        <item x="70"/>
        <item x="677"/>
        <item x="1099"/>
        <item x="1257"/>
        <item x="854"/>
        <item x="1293"/>
        <item x="929"/>
        <item x="665"/>
        <item x="664"/>
        <item x="74"/>
        <item x="1095"/>
        <item x="861"/>
        <item x="1219"/>
        <item x="1295"/>
        <item x="544"/>
        <item x="232"/>
        <item x="999"/>
        <item x="992"/>
        <item x="1179"/>
        <item x="663"/>
        <item x="1291"/>
        <item x="407"/>
        <item x="541"/>
        <item x="1297"/>
        <item x="1225"/>
        <item x="1276"/>
        <item x="231"/>
        <item x="1009"/>
        <item x="587"/>
        <item x="939"/>
        <item x="1057"/>
        <item x="1019"/>
        <item x="116"/>
        <item x="1267"/>
        <item x="995"/>
        <item x="238"/>
        <item x="678"/>
        <item x="1086"/>
        <item x="784"/>
        <item x="119"/>
        <item x="640"/>
        <item x="1010"/>
        <item x="467"/>
        <item x="1056"/>
        <item x="851"/>
        <item x="118"/>
        <item x="805"/>
        <item x="761"/>
        <item x="109"/>
        <item x="529"/>
        <item x="1247"/>
        <item x="974"/>
        <item x="1166"/>
        <item x="535"/>
        <item x="516"/>
        <item x="278"/>
        <item x="997"/>
        <item x="121"/>
        <item x="990"/>
        <item x="433"/>
        <item x="1083"/>
        <item x="909"/>
        <item x="835"/>
        <item x="623"/>
        <item x="628"/>
        <item x="537"/>
        <item x="1184"/>
        <item x="107"/>
        <item x="484"/>
        <item x="980"/>
        <item x="245"/>
        <item x="993"/>
        <item x="1077"/>
        <item x="517"/>
        <item x="534"/>
        <item x="1284"/>
        <item x="794"/>
        <item x="1018"/>
        <item x="122"/>
        <item x="624"/>
        <item x="434"/>
        <item x="532"/>
        <item x="520"/>
        <item x="764"/>
        <item x="505"/>
        <item x="536"/>
        <item x="504"/>
        <item x="566"/>
        <item x="124"/>
        <item x="157"/>
        <item x="934"/>
        <item x="605"/>
        <item x="996"/>
        <item x="1318"/>
        <item x="838"/>
        <item x="979"/>
        <item x="1192"/>
        <item x="782"/>
        <item x="783"/>
        <item x="1261"/>
        <item x="1002"/>
        <item x="1231"/>
        <item x="945"/>
        <item x="798"/>
        <item x="1054"/>
        <item x="1292"/>
        <item x="565"/>
        <item x="937"/>
        <item x="1198"/>
        <item x="1203"/>
        <item x="659"/>
        <item x="923"/>
        <item x="585"/>
        <item x="670"/>
        <item x="920"/>
        <item x="951"/>
        <item x="1045"/>
        <item x="551"/>
        <item x="654"/>
        <item x="553"/>
        <item x="1052"/>
        <item x="638"/>
        <item x="1028"/>
        <item x="989"/>
        <item x="1245"/>
        <item x="922"/>
        <item x="941"/>
        <item x="552"/>
        <item x="1016"/>
        <item x="671"/>
        <item x="470"/>
        <item x="933"/>
        <item x="674"/>
        <item x="507"/>
        <item x="1256"/>
        <item x="1321"/>
        <item x="1239"/>
        <item x="931"/>
        <item x="916"/>
        <item x="924"/>
        <item x="524"/>
        <item x="1170"/>
        <item x="1244"/>
        <item x="538"/>
        <item x="496"/>
        <item x="481"/>
        <item x="1063"/>
        <item x="1163"/>
        <item x="1133"/>
        <item x="938"/>
        <item x="548"/>
        <item x="917"/>
        <item x="834"/>
        <item x="910"/>
        <item x="987"/>
        <item x="918"/>
        <item x="932"/>
        <item x="594"/>
        <item x="1030"/>
        <item x="1015"/>
        <item x="1273"/>
        <item x="483"/>
        <item x="209"/>
        <item x="460"/>
        <item x="668"/>
        <item x="239"/>
        <item x="584"/>
        <item x="914"/>
        <item x="1320"/>
        <item x="642"/>
        <item x="1079"/>
        <item x="311"/>
        <item x="1060"/>
        <item x="1088"/>
        <item x="486"/>
        <item x="644"/>
        <item x="1168"/>
        <item x="275"/>
        <item x="1197"/>
        <item x="1246"/>
        <item x="1175"/>
        <item x="1097"/>
        <item x="1205"/>
        <item x="112"/>
        <item x="955"/>
        <item x="554"/>
        <item x="497"/>
        <item x="637"/>
        <item x="1043"/>
        <item x="1074"/>
        <item x="1103"/>
        <item x="1224"/>
        <item x="1155"/>
        <item x="1195"/>
        <item x="500"/>
        <item x="485"/>
        <item x="657"/>
        <item x="547"/>
        <item x="1167"/>
        <item x="658"/>
        <item x="653"/>
        <item x="1050"/>
        <item x="499"/>
        <item x="195"/>
        <item x="498"/>
        <item x="469"/>
        <item x="1164"/>
        <item x="137"/>
        <item x="488"/>
        <item x="1183"/>
        <item x="626"/>
        <item x="427"/>
        <item x="429"/>
        <item x="430"/>
        <item x="1108"/>
        <item x="662"/>
        <item x="68"/>
        <item x="471"/>
        <item x="1038"/>
        <item x="661"/>
        <item x="915"/>
        <item x="503"/>
        <item x="930"/>
        <item x="904"/>
        <item x="431"/>
        <item x="494"/>
        <item x="1278"/>
        <item x="159"/>
        <item x="426"/>
        <item x="1315"/>
        <item x="156"/>
        <item x="1319"/>
        <item x="1041"/>
        <item x="1042"/>
        <item x="549"/>
        <item x="1111"/>
        <item x="226"/>
        <item x="237"/>
        <item x="1153"/>
        <item x="468"/>
        <item x="126"/>
        <item x="793"/>
        <item x="492"/>
        <item x="1174"/>
        <item x="625"/>
        <item x="502"/>
        <item x="781"/>
        <item x="944"/>
        <item x="546"/>
        <item x="797"/>
        <item x="1075"/>
        <item x="906"/>
        <item x="527"/>
        <item x="489"/>
        <item x="1288"/>
        <item x="1151"/>
        <item x="555"/>
        <item x="528"/>
        <item x="1064"/>
        <item x="212"/>
        <item x="1204"/>
        <item x="911"/>
        <item x="1213"/>
        <item x="905"/>
        <item x="1027"/>
        <item x="636"/>
        <item x="962"/>
        <item x="1158"/>
        <item x="1317"/>
        <item x="1040"/>
        <item x="936"/>
        <item x="1062"/>
        <item x="1039"/>
        <item x="1026"/>
        <item x="582"/>
        <item x="1242"/>
        <item x="908"/>
        <item x="514"/>
        <item x="1157"/>
        <item x="506"/>
        <item x="1289"/>
        <item x="913"/>
        <item x="513"/>
        <item x="428"/>
        <item x="1241"/>
        <item x="526"/>
        <item x="935"/>
        <item x="912"/>
        <item x="1280"/>
        <item x="225"/>
        <item x="586"/>
        <item x="482"/>
        <item x="128"/>
        <item x="907"/>
        <item x="1090"/>
        <item x="1279"/>
        <item x="508"/>
        <item x="493"/>
        <item x="1037"/>
        <item x="961"/>
        <item x="960"/>
        <item x="597"/>
        <item x="1281"/>
        <item x="958"/>
        <item x="902"/>
        <item x="495"/>
        <item x="1096"/>
        <item x="900"/>
        <item x="501"/>
        <item x="581"/>
        <item x="959"/>
        <item x="957"/>
        <item x="525"/>
        <item x="903"/>
        <item x="956"/>
        <item x="901"/>
        <item x="211"/>
        <item t="default"/>
      </items>
    </pivotField>
    <pivotField axis="axisRow" compact="0" showAll="0">
      <items count="80">
        <item x="24"/>
        <item x="55"/>
        <item x="12"/>
        <item x="64"/>
        <item x="1"/>
        <item x="7"/>
        <item x="3"/>
        <item x="63"/>
        <item x="30"/>
        <item x="73"/>
        <item x="72"/>
        <item x="10"/>
        <item x="8"/>
        <item x="26"/>
        <item x="34"/>
        <item x="33"/>
        <item x="27"/>
        <item x="44"/>
        <item x="48"/>
        <item x="35"/>
        <item x="38"/>
        <item x="16"/>
        <item x="71"/>
        <item x="19"/>
        <item x="65"/>
        <item x="31"/>
        <item x="40"/>
        <item x="49"/>
        <item x="17"/>
        <item x="41"/>
        <item x="42"/>
        <item x="77"/>
        <item x="74"/>
        <item x="76"/>
        <item x="56"/>
        <item x="69"/>
        <item x="75"/>
        <item x="23"/>
        <item x="47"/>
        <item x="9"/>
        <item x="59"/>
        <item x="58"/>
        <item x="21"/>
        <item x="29"/>
        <item x="32"/>
        <item x="46"/>
        <item x="60"/>
        <item x="57"/>
        <item x="25"/>
        <item x="43"/>
        <item x="62"/>
        <item x="53"/>
        <item x="28"/>
        <item x="22"/>
        <item x="45"/>
        <item x="20"/>
        <item x="66"/>
        <item x="39"/>
        <item x="51"/>
        <item x="52"/>
        <item x="36"/>
        <item x="37"/>
        <item x="61"/>
        <item x="70"/>
        <item x="50"/>
        <item x="18"/>
        <item x="2"/>
        <item x="54"/>
        <item x="68"/>
        <item x="13"/>
        <item x="5"/>
        <item x="67"/>
        <item x="4"/>
        <item x="6"/>
        <item x="14"/>
        <item x="11"/>
        <item x="15"/>
        <item x="0"/>
        <item x="78"/>
        <item t="default"/>
      </items>
    </pivotField>
  </pivotFields>
  <rowFields count="2">
    <field x="0"/>
    <field x="6"/>
  </rowFields>
  <rowItems count="21">
    <i>
      <x v="1"/>
    </i>
    <i r="1">
      <x v="2"/>
    </i>
    <i r="1">
      <x v="9"/>
    </i>
    <i r="1">
      <x v="10"/>
    </i>
    <i r="1">
      <x v="11"/>
    </i>
    <i r="1">
      <x v="21"/>
    </i>
    <i r="1">
      <x v="22"/>
    </i>
    <i r="1">
      <x v="23"/>
    </i>
    <i r="1">
      <x v="28"/>
    </i>
    <i r="1">
      <x v="31"/>
    </i>
    <i r="1">
      <x v="32"/>
    </i>
    <i r="1">
      <x v="33"/>
    </i>
    <i r="1">
      <x v="36"/>
    </i>
    <i r="1">
      <x v="65"/>
    </i>
    <i r="1">
      <x v="69"/>
    </i>
    <i r="1">
      <x v="74"/>
    </i>
    <i r="1">
      <x v="75"/>
    </i>
    <i r="1">
      <x v="76"/>
    </i>
    <i r="1">
      <x v="77"/>
    </i>
    <i r="1">
      <x v="78"/>
    </i>
    <i t="grand">
      <x/>
    </i>
  </rowItems>
  <colFields count="1">
    <field x="4"/>
  </colFields>
  <colItems count="4">
    <i>
      <x/>
    </i>
    <i>
      <x v="1"/>
    </i>
    <i>
      <x v="2"/>
    </i>
    <i t="grand">
      <x/>
    </i>
  </colItems>
  <dataFields count="1">
    <dataField name="求和项:金额" fld="5" baseField="0" baseItem="0" numFmtId="43"/>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2:Y34"/>
  <sheetViews>
    <sheetView topLeftCell="M23" workbookViewId="0">
      <selection activeCell="Q30" sqref="Q30"/>
    </sheetView>
  </sheetViews>
  <sheetFormatPr defaultColWidth="9.33333333333333" defaultRowHeight="11.25"/>
  <cols>
    <col min="1" max="2" width="17.3777777777778" style="31" customWidth="1"/>
    <col min="3" max="3" width="14.6666666666667" style="31" customWidth="1"/>
    <col min="4" max="5" width="21" style="32" customWidth="1"/>
    <col min="6" max="6" width="24" style="32" customWidth="1"/>
    <col min="7" max="9" width="18.3333333333333" style="32" customWidth="1"/>
    <col min="10" max="10" width="20" style="32" customWidth="1"/>
    <col min="11" max="11" width="20.1666666666667" style="32" customWidth="1"/>
    <col min="12" max="12" width="21.3333333333333" style="32" customWidth="1"/>
    <col min="13" max="13" width="20.5" style="32" customWidth="1"/>
    <col min="14" max="14" width="23" style="32" customWidth="1"/>
    <col min="15" max="15" width="24.4888888888889" style="32" customWidth="1"/>
    <col min="16" max="16" width="12.1666666666667" style="32" customWidth="1"/>
    <col min="17" max="17" width="23.3333333333333" style="32" customWidth="1"/>
    <col min="18" max="18" width="22.8333333333333" style="32" customWidth="1"/>
    <col min="19" max="19" width="15.3333333333333" style="32" customWidth="1"/>
    <col min="20" max="20" width="15.8333333333333" style="32" customWidth="1"/>
    <col min="21" max="21" width="30.8333333333333" style="32" customWidth="1"/>
    <col min="22" max="22" width="18.6888888888889" style="29" customWidth="1"/>
    <col min="23" max="23" width="18.2555555555556" style="29" customWidth="1"/>
    <col min="24" max="24" width="21.3333333333333" style="29" customWidth="1"/>
    <col min="25" max="25" width="62.3111111111111" style="32" customWidth="1"/>
    <col min="26" max="16384" width="9.33333333333333" style="32"/>
  </cols>
  <sheetData>
    <row r="2" spans="1:25">
      <c r="C2" s="32"/>
      <c r="V2" s="29" t="s">
        <v>0</v>
      </c>
    </row>
    <row r="3" s="27" customFormat="1" spans="1:25">
      <c r="A3" s="28"/>
      <c r="B3" s="28"/>
      <c r="C3" s="28"/>
      <c r="D3" s="27" t="s">
        <v>1</v>
      </c>
      <c r="E3" s="27" t="s">
        <v>2</v>
      </c>
      <c r="F3" s="27" t="s">
        <v>3</v>
      </c>
      <c r="G3" s="27" t="s">
        <v>4</v>
      </c>
      <c r="H3" s="27" t="s">
        <v>5</v>
      </c>
      <c r="I3" s="27" t="s">
        <v>6</v>
      </c>
      <c r="J3" s="27" t="s">
        <v>7</v>
      </c>
      <c r="K3" s="27" t="s">
        <v>8</v>
      </c>
      <c r="L3" s="27" t="s">
        <v>9</v>
      </c>
      <c r="M3" s="27" t="s">
        <v>10</v>
      </c>
      <c r="O3" s="27" t="s">
        <v>11</v>
      </c>
      <c r="V3" s="33" t="s">
        <v>12</v>
      </c>
      <c r="W3" s="33"/>
      <c r="X3" s="33"/>
    </row>
    <row r="4" s="28" customFormat="1" ht="32" customHeight="1" spans="1:25">
      <c r="A4" s="34" t="s">
        <v>13</v>
      </c>
      <c r="B4" s="34" t="s">
        <v>14</v>
      </c>
      <c r="C4" s="34" t="s">
        <v>15</v>
      </c>
      <c r="D4" s="34" t="s">
        <v>16</v>
      </c>
      <c r="E4" s="34" t="s">
        <v>17</v>
      </c>
      <c r="F4" s="34" t="s">
        <v>18</v>
      </c>
      <c r="G4" s="34" t="s">
        <v>16</v>
      </c>
      <c r="H4" s="34" t="s">
        <v>17</v>
      </c>
      <c r="I4" s="34" t="s">
        <v>19</v>
      </c>
      <c r="J4" s="34" t="s">
        <v>16</v>
      </c>
      <c r="K4" s="34" t="s">
        <v>17</v>
      </c>
      <c r="L4" s="34" t="s">
        <v>16</v>
      </c>
      <c r="M4" s="34" t="s">
        <v>17</v>
      </c>
      <c r="N4" s="34" t="s">
        <v>20</v>
      </c>
      <c r="O4" s="34" t="s">
        <v>21</v>
      </c>
      <c r="P4" s="34" t="s">
        <v>22</v>
      </c>
      <c r="Q4" s="34" t="s">
        <v>23</v>
      </c>
      <c r="R4" s="34" t="s">
        <v>24</v>
      </c>
      <c r="S4" s="34" t="s">
        <v>25</v>
      </c>
      <c r="T4" s="34" t="s">
        <v>26</v>
      </c>
      <c r="V4" s="35" t="s">
        <v>3</v>
      </c>
      <c r="W4" s="35" t="s">
        <v>27</v>
      </c>
      <c r="X4" s="35" t="s">
        <v>28</v>
      </c>
      <c r="Y4" s="34" t="s">
        <v>29</v>
      </c>
    </row>
    <row r="5" ht="45" spans="1:25">
      <c r="A5" s="36" t="s">
        <v>30</v>
      </c>
      <c r="B5" s="36" t="s">
        <v>31</v>
      </c>
      <c r="C5" s="36" t="s">
        <v>32</v>
      </c>
      <c r="D5" s="37">
        <f>SUMIFS(总表!$F:$F,总表!$E:$E,D$4,总表!$A:$A,$C5)</f>
        <v>5574806</v>
      </c>
      <c r="E5" s="37">
        <f>SUMIFS(总表!$F:$F,总表!$E:$E,E$4,总表!$A:$A,$C5)</f>
        <v>11020938.93</v>
      </c>
      <c r="F5" s="37">
        <f>SUMIFS(总表!$F:$F,总表!$E:$E,F$4,总表!$A:$A,$C5)</f>
        <v>5688681</v>
      </c>
      <c r="G5" s="37">
        <f>SUMIFS(总表!$F:$F,总表!$E:$E,D$4,总表!$A:$A,$C5,总表!C:C,"拟核减")</f>
        <v>0</v>
      </c>
      <c r="H5" s="37">
        <f>SUMIFS(总表!$F:$F,总表!$E:$E,E$4,总表!$A:$A,$C5,总表!C:C,"拟核减")</f>
        <v>0</v>
      </c>
      <c r="I5" s="37">
        <f>SUMIFS(总表!$F:$F,总表!$A:$A,$C5,总表!$E:$E,F$4,总表!C:C,"拟核减")</f>
        <v>0</v>
      </c>
      <c r="J5" s="37">
        <f>SUMIFS(总表!$F:$F,总表!$E:$E,J$4,总表!$C:$C,"核减",总表!$A:$A,$C5)</f>
        <v>3609536</v>
      </c>
      <c r="K5" s="37">
        <f>SUMIFS(总表!$F:$F,总表!$E:$E,K$4,总表!$C:$C,"核减",总表!$A:$A,$C5)</f>
        <v>7508448.93</v>
      </c>
      <c r="L5" s="37">
        <f t="shared" ref="L5:L31" si="0">D5-G5-J5</f>
        <v>1965270</v>
      </c>
      <c r="M5" s="37">
        <f t="shared" ref="M5:M31" si="1">E5-H5-K5</f>
        <v>3512490</v>
      </c>
      <c r="N5" s="37">
        <f t="shared" ref="N5:N31" si="2">F5-I5</f>
        <v>5688681</v>
      </c>
      <c r="O5" s="37">
        <f t="shared" ref="O5:O31" si="3">MIN(N5,MAX((D5-G5),(E5-H5)))</f>
        <v>5688681</v>
      </c>
      <c r="P5" s="38">
        <f t="shared" ref="P5:P31" si="4">MIN(IF(ISERROR(O5/10000/W5),0,O5/10000/W5),1)</f>
        <v>0.999996660045353</v>
      </c>
      <c r="Q5" s="39">
        <f t="shared" ref="Q5:Q31" si="5">MIN(N5,MAX(L5:M5))</f>
        <v>3512490</v>
      </c>
      <c r="R5" s="37">
        <f t="shared" ref="R5:R31" si="6">ROUND(IF(P5&gt;=0.5,IF(X5&lt;5000,X5*0.2,1000),0),2)</f>
        <v>41.58</v>
      </c>
      <c r="S5" s="40">
        <v>0.3</v>
      </c>
      <c r="T5" s="37">
        <f t="shared" ref="T5:T31" si="7">ROUND(R5*S5,2)</f>
        <v>12.47</v>
      </c>
      <c r="U5" s="32" t="s">
        <v>32</v>
      </c>
      <c r="V5" s="41">
        <v>1000</v>
      </c>
      <c r="W5" s="41">
        <v>568.87</v>
      </c>
      <c r="X5" s="41">
        <f t="shared" ref="X5:X31" si="8">W5-MIN((G5+J5),(H5+K5))/10000</f>
        <v>207.9164</v>
      </c>
      <c r="Y5" s="36" t="s">
        <v>33</v>
      </c>
    </row>
    <row r="6" ht="45" spans="1:25">
      <c r="A6" s="36" t="s">
        <v>34</v>
      </c>
      <c r="B6" s="36" t="s">
        <v>35</v>
      </c>
      <c r="C6" s="36" t="s">
        <v>36</v>
      </c>
      <c r="D6" s="37">
        <f>SUMIFS(总表!$F:$F,总表!$E:$E,D$4,总表!$A:$A,$C6)</f>
        <v>46091994.24</v>
      </c>
      <c r="E6" s="37">
        <f>SUMIFS(总表!$F:$F,总表!$E:$E,E$4,总表!$A:$A,$C6)</f>
        <v>24319982.99</v>
      </c>
      <c r="F6" s="37">
        <f>SUMIFS(总表!$F:$F,总表!$E:$E,F$4,总表!$A:$A,$C6)</f>
        <v>46091994.24</v>
      </c>
      <c r="G6" s="37">
        <f>SUMIFS(总表!$F:$F,总表!$E:$E,D$4,总表!$A:$A,$C6,总表!C:C,"拟核减")</f>
        <v>3104630.13</v>
      </c>
      <c r="H6" s="37">
        <f>SUMIFS(总表!$F:$F,总表!$E:$E,E$4,总表!$A:$A,$C6,总表!C:C,"拟核减")</f>
        <v>2949398.62</v>
      </c>
      <c r="I6" s="37">
        <f>SUMIFS(总表!$F:$F,总表!$A:$A,$C6,总表!$E:$E,F$4,总表!C:C,"拟核减")</f>
        <v>7348425.57</v>
      </c>
      <c r="J6" s="37">
        <f>SUMIFS(总表!$F:$F,总表!$E:$E,J$4,总表!$C:$C,"核减",总表!$A:$A,$C6)</f>
        <v>22075836.38</v>
      </c>
      <c r="K6" s="37">
        <f>SUMIFS(总表!$F:$F,总表!$E:$E,K$4,总表!$C:$C,"核减",总表!$A:$A,$C6)</f>
        <v>7687367.26</v>
      </c>
      <c r="L6" s="37">
        <f t="shared" si="0"/>
        <v>20911527.73</v>
      </c>
      <c r="M6" s="37">
        <f t="shared" si="1"/>
        <v>13683217.11</v>
      </c>
      <c r="N6" s="37">
        <f t="shared" si="2"/>
        <v>38743568.67</v>
      </c>
      <c r="O6" s="37">
        <f t="shared" si="3"/>
        <v>38743568.67</v>
      </c>
      <c r="P6" s="38">
        <f t="shared" si="4"/>
        <v>0.807157680625</v>
      </c>
      <c r="Q6" s="39">
        <f t="shared" si="5"/>
        <v>20911527.73</v>
      </c>
      <c r="R6" s="37">
        <f t="shared" si="6"/>
        <v>747.26</v>
      </c>
      <c r="S6" s="40">
        <v>0.3</v>
      </c>
      <c r="T6" s="37">
        <f t="shared" si="7"/>
        <v>224.18</v>
      </c>
      <c r="U6" s="32" t="s">
        <v>36</v>
      </c>
      <c r="V6" s="41">
        <v>6000</v>
      </c>
      <c r="W6" s="41">
        <v>4800</v>
      </c>
      <c r="X6" s="41">
        <f t="shared" si="8"/>
        <v>3736.323412</v>
      </c>
      <c r="Y6" s="36" t="s">
        <v>37</v>
      </c>
    </row>
    <row r="7" ht="45" spans="1:25">
      <c r="A7" s="36" t="s">
        <v>38</v>
      </c>
      <c r="B7" s="36" t="s">
        <v>39</v>
      </c>
      <c r="C7" s="36" t="s">
        <v>40</v>
      </c>
      <c r="D7" s="37">
        <f>SUMIFS(总表!$F:$F,总表!$E:$E,D$4,总表!$A:$A,$C7)</f>
        <v>2255800</v>
      </c>
      <c r="E7" s="37">
        <f>SUMIFS(总表!$F:$F,总表!$E:$E,E$4,总表!$A:$A,$C7)</f>
        <v>12539540</v>
      </c>
      <c r="F7" s="37">
        <f>SUMIFS(总表!$F:$F,总表!$E:$E,F$4,总表!$A:$A,$C7)</f>
        <v>24903883.41</v>
      </c>
      <c r="G7" s="37">
        <f>SUMIFS(总表!$F:$F,总表!$E:$E,D$4,总表!$A:$A,$C7,总表!C:C,"拟核减")</f>
        <v>0</v>
      </c>
      <c r="H7" s="37">
        <f>SUMIFS(总表!$F:$F,总表!$E:$E,E$4,总表!$A:$A,$C7,总表!C:C,"拟核减")</f>
        <v>0</v>
      </c>
      <c r="I7" s="37">
        <f>SUMIFS(总表!$F:$F,总表!$A:$A,$C7,总表!$E:$E,F$4,总表!C:C,"拟核减")</f>
        <v>0</v>
      </c>
      <c r="J7" s="37">
        <f>SUMIFS(总表!$F:$F,总表!$E:$E,J$4,总表!$C:$C,"核减",总表!$A:$A,$C7)</f>
        <v>0</v>
      </c>
      <c r="K7" s="37">
        <f>SUMIFS(总表!$F:$F,总表!$E:$E,K$4,总表!$C:$C,"核减",总表!$A:$A,$C7)</f>
        <v>0</v>
      </c>
      <c r="L7" s="37">
        <f t="shared" si="0"/>
        <v>2255800</v>
      </c>
      <c r="M7" s="37">
        <f t="shared" si="1"/>
        <v>12539540</v>
      </c>
      <c r="N7" s="37">
        <f t="shared" si="2"/>
        <v>24903883.41</v>
      </c>
      <c r="O7" s="37">
        <f t="shared" si="3"/>
        <v>12539540</v>
      </c>
      <c r="P7" s="38">
        <f t="shared" si="4"/>
        <v>0.635750354897587</v>
      </c>
      <c r="Q7" s="39">
        <f t="shared" si="5"/>
        <v>12539540</v>
      </c>
      <c r="R7" s="37">
        <f t="shared" si="6"/>
        <v>394.48</v>
      </c>
      <c r="S7" s="40">
        <v>0.3</v>
      </c>
      <c r="T7" s="37">
        <f t="shared" si="7"/>
        <v>118.34</v>
      </c>
      <c r="U7" s="32" t="s">
        <v>40</v>
      </c>
      <c r="V7" s="41">
        <v>4000</v>
      </c>
      <c r="W7" s="41">
        <v>1972.4</v>
      </c>
      <c r="X7" s="41">
        <f t="shared" si="8"/>
        <v>1972.4</v>
      </c>
      <c r="Y7" s="36" t="s">
        <v>41</v>
      </c>
    </row>
    <row r="8" ht="45" spans="1:25">
      <c r="A8" s="36" t="s">
        <v>42</v>
      </c>
      <c r="B8" s="36" t="s">
        <v>43</v>
      </c>
      <c r="C8" s="36" t="s">
        <v>44</v>
      </c>
      <c r="D8" s="37">
        <f>SUMIFS(总表!$F:$F,总表!$E:$E,D$4,总表!$A:$A,$C8)</f>
        <v>11143128.32</v>
      </c>
      <c r="E8" s="37">
        <f>SUMIFS(总表!$F:$F,总表!$E:$E,E$4,总表!$A:$A,$C8)</f>
        <v>35867185.3</v>
      </c>
      <c r="F8" s="37">
        <f>SUMIFS(总表!$F:$F,总表!$E:$E,F$4,总表!$A:$A,$C8)</f>
        <v>42775284</v>
      </c>
      <c r="G8" s="37">
        <f>SUMIFS(总表!$F:$F,总表!$E:$E,D$4,总表!$A:$A,$C8,总表!C:C,"拟核减")</f>
        <v>0</v>
      </c>
      <c r="H8" s="37">
        <f>SUMIFS(总表!$F:$F,总表!$E:$E,E$4,总表!$A:$A,$C8,总表!C:C,"拟核减")</f>
        <v>0</v>
      </c>
      <c r="I8" s="37">
        <f>SUMIFS(总表!$F:$F,总表!$A:$A,$C8,总表!$E:$E,F$4,总表!C:C,"拟核减")</f>
        <v>0</v>
      </c>
      <c r="J8" s="37">
        <f>SUMIFS(总表!$F:$F,总表!$E:$E,J$4,总表!$C:$C,"核减",总表!$A:$A,$C8)</f>
        <v>27608.32</v>
      </c>
      <c r="K8" s="37">
        <f>SUMIFS(总表!$F:$F,总表!$E:$E,K$4,总表!$C:$C,"核减",总表!$A:$A,$C8)</f>
        <v>0</v>
      </c>
      <c r="L8" s="37">
        <f t="shared" si="0"/>
        <v>11115520</v>
      </c>
      <c r="M8" s="37">
        <f t="shared" si="1"/>
        <v>35867185.3</v>
      </c>
      <c r="N8" s="37">
        <f t="shared" si="2"/>
        <v>42775284</v>
      </c>
      <c r="O8" s="37">
        <f t="shared" si="3"/>
        <v>35867185.3</v>
      </c>
      <c r="P8" s="38">
        <f t="shared" si="4"/>
        <v>0.941643090049882</v>
      </c>
      <c r="Q8" s="39">
        <f t="shared" si="5"/>
        <v>35867185.3</v>
      </c>
      <c r="R8" s="37">
        <f t="shared" si="6"/>
        <v>761.8</v>
      </c>
      <c r="S8" s="40">
        <v>0.3</v>
      </c>
      <c r="T8" s="37">
        <f t="shared" si="7"/>
        <v>228.54</v>
      </c>
      <c r="U8" s="32" t="s">
        <v>44</v>
      </c>
      <c r="V8" s="41">
        <v>5000</v>
      </c>
      <c r="W8" s="41">
        <v>3809</v>
      </c>
      <c r="X8" s="41">
        <f t="shared" si="8"/>
        <v>3809</v>
      </c>
      <c r="Y8" s="36" t="s">
        <v>45</v>
      </c>
    </row>
    <row r="9" ht="45" spans="1:25">
      <c r="A9" s="36" t="s">
        <v>46</v>
      </c>
      <c r="B9" s="36" t="s">
        <v>47</v>
      </c>
      <c r="C9" s="36"/>
      <c r="D9" s="37">
        <f>SUMIFS(总表!$F:$F,总表!$E:$E,D$4,总表!$A:$A,$C9)</f>
        <v>0</v>
      </c>
      <c r="E9" s="37">
        <f>SUMIFS(总表!$F:$F,总表!$E:$E,E$4,总表!$A:$A,$C9)</f>
        <v>0</v>
      </c>
      <c r="F9" s="37">
        <f>SUMIFS(总表!$F:$F,总表!$E:$E,F$4,总表!$A:$A,$C9)</f>
        <v>0</v>
      </c>
      <c r="G9" s="37">
        <f>SUMIFS(总表!$F:$F,总表!$E:$E,D$4,总表!$A:$A,$C9,总表!C:C,"拟核减")</f>
        <v>0</v>
      </c>
      <c r="H9" s="37">
        <f>SUMIFS(总表!$F:$F,总表!$E:$E,E$4,总表!$A:$A,$C9,总表!C:C,"拟核减")</f>
        <v>0</v>
      </c>
      <c r="I9" s="37">
        <f>SUMIFS(总表!$F:$F,总表!$A:$A,$C9,总表!$E:$E,F$4,总表!C:C,"拟核减")</f>
        <v>0</v>
      </c>
      <c r="J9" s="37">
        <f>SUMIFS(总表!$F:$F,总表!$E:$E,J$4,总表!$C:$C,"核减",总表!$A:$A,$C9)</f>
        <v>0</v>
      </c>
      <c r="K9" s="37">
        <f>SUMIFS(总表!$F:$F,总表!$E:$E,K$4,总表!$C:$C,"核减",总表!$A:$A,$C9)</f>
        <v>0</v>
      </c>
      <c r="L9" s="37">
        <f t="shared" si="0"/>
        <v>0</v>
      </c>
      <c r="M9" s="37">
        <f t="shared" si="1"/>
        <v>0</v>
      </c>
      <c r="N9" s="37">
        <f t="shared" si="2"/>
        <v>0</v>
      </c>
      <c r="O9" s="37">
        <f t="shared" si="3"/>
        <v>0</v>
      </c>
      <c r="P9" s="38">
        <f t="shared" si="4"/>
        <v>0</v>
      </c>
      <c r="Q9" s="39">
        <f t="shared" si="5"/>
        <v>0</v>
      </c>
      <c r="R9" s="37">
        <f t="shared" si="6"/>
        <v>0</v>
      </c>
      <c r="S9" s="40">
        <v>0.3</v>
      </c>
      <c r="T9" s="37">
        <f t="shared" si="7"/>
        <v>0</v>
      </c>
      <c r="U9" s="32" t="s">
        <v>48</v>
      </c>
      <c r="V9" s="41">
        <v>1000</v>
      </c>
      <c r="W9" s="41">
        <v>1000</v>
      </c>
      <c r="X9" s="41">
        <f t="shared" si="8"/>
        <v>1000</v>
      </c>
      <c r="Y9" s="36" t="s">
        <v>49</v>
      </c>
    </row>
    <row r="10" ht="56.25" spans="1:25">
      <c r="A10" s="36" t="s">
        <v>50</v>
      </c>
      <c r="B10" s="36" t="s">
        <v>51</v>
      </c>
      <c r="C10" s="36" t="s">
        <v>52</v>
      </c>
      <c r="D10" s="37">
        <f>SUMIFS(总表!$F:$F,总表!$E:$E,D$4,总表!$A:$A,$C10)</f>
        <v>25353026.84</v>
      </c>
      <c r="E10" s="37">
        <f>SUMIFS(总表!$F:$F,总表!$E:$E,E$4,总表!$A:$A,$C10)</f>
        <v>30360848.59</v>
      </c>
      <c r="F10" s="37">
        <f>SUMIFS(总表!$F:$F,总表!$E:$E,F$4,总表!$A:$A,$C10)</f>
        <v>50898352.8</v>
      </c>
      <c r="G10" s="37">
        <f>SUMIFS(总表!$F:$F,总表!$E:$E,D$4,总表!$A:$A,$C10,总表!C:C,"拟核减")</f>
        <v>731517</v>
      </c>
      <c r="H10" s="37">
        <f>SUMIFS(总表!$F:$F,总表!$E:$E,E$4,总表!$A:$A,$C10,总表!C:C,"拟核减")</f>
        <v>1770792.14</v>
      </c>
      <c r="I10" s="37">
        <f>SUMIFS(总表!$F:$F,总表!$A:$A,$C10,总表!$E:$E,F$4,总表!C:C,"拟核减")</f>
        <v>1444387</v>
      </c>
      <c r="J10" s="37">
        <f>SUMIFS(总表!$F:$F,总表!$E:$E,J$4,总表!$C:$C,"核减",总表!$A:$A,$C10)</f>
        <v>483825</v>
      </c>
      <c r="K10" s="37">
        <f>SUMIFS(总表!$F:$F,总表!$E:$E,K$4,总表!$C:$C,"核减",总表!$A:$A,$C10)</f>
        <v>789325</v>
      </c>
      <c r="L10" s="37">
        <f t="shared" si="0"/>
        <v>24137684.84</v>
      </c>
      <c r="M10" s="37">
        <f t="shared" si="1"/>
        <v>27800731.45</v>
      </c>
      <c r="N10" s="37">
        <f t="shared" si="2"/>
        <v>49453965.8</v>
      </c>
      <c r="O10" s="37">
        <f t="shared" si="3"/>
        <v>28590056.45</v>
      </c>
      <c r="P10" s="38">
        <f t="shared" si="4"/>
        <v>0.506736200815314</v>
      </c>
      <c r="Q10" s="39">
        <f t="shared" si="5"/>
        <v>27800731.45</v>
      </c>
      <c r="R10" s="37">
        <f t="shared" si="6"/>
        <v>1000</v>
      </c>
      <c r="S10" s="40">
        <v>0.3</v>
      </c>
      <c r="T10" s="37">
        <f t="shared" si="7"/>
        <v>300</v>
      </c>
      <c r="U10" s="32" t="s">
        <v>52</v>
      </c>
      <c r="V10" s="41">
        <v>12000</v>
      </c>
      <c r="W10" s="41">
        <v>5642</v>
      </c>
      <c r="X10" s="41">
        <f t="shared" si="8"/>
        <v>5520.4658</v>
      </c>
      <c r="Y10" s="36" t="s">
        <v>53</v>
      </c>
    </row>
    <row r="11" ht="56.25" spans="1:25">
      <c r="A11" s="36" t="s">
        <v>54</v>
      </c>
      <c r="B11" s="36" t="s">
        <v>55</v>
      </c>
      <c r="C11" s="36" t="s">
        <v>56</v>
      </c>
      <c r="D11" s="37">
        <f>SUMIFS(总表!$F:$F,总表!$E:$E,D$4,总表!$A:$A,$C11)</f>
        <v>76986587.99</v>
      </c>
      <c r="E11" s="37">
        <f>SUMIFS(总表!$F:$F,总表!$E:$E,E$4,总表!$A:$A,$C11)</f>
        <v>0</v>
      </c>
      <c r="F11" s="37">
        <f>SUMIFS(总表!$F:$F,总表!$E:$E,F$4,总表!$A:$A,$C11)</f>
        <v>368022383.98</v>
      </c>
      <c r="G11" s="37">
        <f>SUMIFS(总表!$F:$F,总表!$E:$E,D$4,总表!$A:$A,$C11,总表!C:C,"拟核减")</f>
        <v>80000</v>
      </c>
      <c r="H11" s="37">
        <f>SUMIFS(总表!$F:$F,总表!$E:$E,E$4,总表!$A:$A,$C11,总表!C:C,"拟核减")</f>
        <v>0</v>
      </c>
      <c r="I11" s="37">
        <f>SUMIFS(总表!$F:$F,总表!$A:$A,$C11,总表!$E:$E,F$4,总表!C:C,"拟核减")</f>
        <v>400000</v>
      </c>
      <c r="J11" s="37">
        <f>SUMIFS(总表!$F:$F,总表!$E:$E,J$4,总表!$C:$C,"核减",总表!$A:$A,$C11)</f>
        <v>0</v>
      </c>
      <c r="K11" s="37">
        <f>SUMIFS(总表!$F:$F,总表!$E:$E,K$4,总表!$C:$C,"核减",总表!$A:$A,$C11)</f>
        <v>0</v>
      </c>
      <c r="L11" s="37">
        <f t="shared" si="0"/>
        <v>76906587.99</v>
      </c>
      <c r="M11" s="37">
        <f t="shared" si="1"/>
        <v>0</v>
      </c>
      <c r="N11" s="37">
        <f t="shared" si="2"/>
        <v>367622383.98</v>
      </c>
      <c r="O11" s="37">
        <f t="shared" si="3"/>
        <v>76906587.99</v>
      </c>
      <c r="P11" s="38">
        <f t="shared" si="4"/>
        <v>0.56074799846883</v>
      </c>
      <c r="Q11" s="39">
        <f t="shared" si="5"/>
        <v>76906587.99</v>
      </c>
      <c r="R11" s="37">
        <f t="shared" si="6"/>
        <v>1000</v>
      </c>
      <c r="S11" s="40">
        <v>0.3</v>
      </c>
      <c r="T11" s="37">
        <f t="shared" si="7"/>
        <v>300</v>
      </c>
      <c r="U11" s="32" t="s">
        <v>56</v>
      </c>
      <c r="V11" s="41">
        <v>49890</v>
      </c>
      <c r="W11" s="41">
        <v>13715</v>
      </c>
      <c r="X11" s="41">
        <f t="shared" si="8"/>
        <v>13715</v>
      </c>
      <c r="Y11" s="36" t="s">
        <v>57</v>
      </c>
    </row>
    <row r="12" s="29" customFormat="1" ht="45" spans="1:25">
      <c r="A12" s="43" t="s">
        <v>58</v>
      </c>
      <c r="B12" s="43" t="s">
        <v>59</v>
      </c>
      <c r="C12" s="43" t="s">
        <v>60</v>
      </c>
      <c r="D12" s="44">
        <f>SUMIFS(总表!$F:$F,总表!$E:$E,D$4,总表!$A:$A,$C12)</f>
        <v>37090526.19</v>
      </c>
      <c r="E12" s="44">
        <f>SUMIFS(总表!$F:$F,总表!$E:$E,E$4,总表!$A:$A,$C12)</f>
        <v>26926466</v>
      </c>
      <c r="F12" s="44">
        <f>SUMIFS(总表!$F:$F,总表!$E:$E,F$4,总表!$A:$A,$C12)</f>
        <v>37008174.19</v>
      </c>
      <c r="G12" s="37">
        <f>SUMIFS(总表!$F:$F,总表!$E:$E,D$4,总表!$A:$A,$C12,总表!C:C,"拟核减")</f>
        <v>18205636.79</v>
      </c>
      <c r="H12" s="37">
        <f>SUMIFS(总表!$F:$F,总表!$E:$E,E$4,总表!$A:$A,$C12,总表!C:C,"拟核减")</f>
        <v>13488682.28</v>
      </c>
      <c r="I12" s="44">
        <f>SUMIFS(总表!$F:$F,总表!$A:$A,$C12,总表!$E:$E,F$4,总表!C:C,"拟核减")</f>
        <v>12265949</v>
      </c>
      <c r="J12" s="37">
        <f>SUMIFS(总表!$F:$F,总表!$E:$E,J$4,总表!$C:$C,"核减",总表!$A:$A,$C12)</f>
        <v>10090900</v>
      </c>
      <c r="K12" s="37">
        <f>SUMIFS(总表!$F:$F,总表!$E:$E,K$4,总表!$C:$C,"核减",总表!$A:$A,$C12)</f>
        <v>1169550</v>
      </c>
      <c r="L12" s="37">
        <f t="shared" si="0"/>
        <v>8793989.4</v>
      </c>
      <c r="M12" s="37">
        <f t="shared" si="1"/>
        <v>12268233.72</v>
      </c>
      <c r="N12" s="44">
        <f t="shared" si="2"/>
        <v>24742225.19</v>
      </c>
      <c r="O12" s="37">
        <f t="shared" si="3"/>
        <v>18884889.4</v>
      </c>
      <c r="P12" s="38">
        <f t="shared" si="4"/>
        <v>0.575472841240481</v>
      </c>
      <c r="Q12" s="39">
        <f t="shared" si="5"/>
        <v>12268233.72</v>
      </c>
      <c r="R12" s="37">
        <f t="shared" si="6"/>
        <v>363.16</v>
      </c>
      <c r="S12" s="40">
        <v>0.3</v>
      </c>
      <c r="T12" s="37">
        <f t="shared" si="7"/>
        <v>108.95</v>
      </c>
      <c r="U12" s="29" t="s">
        <v>60</v>
      </c>
      <c r="V12" s="41">
        <v>5000</v>
      </c>
      <c r="W12" s="41">
        <v>3281.63</v>
      </c>
      <c r="X12" s="41">
        <f t="shared" si="8"/>
        <v>1815.806772</v>
      </c>
      <c r="Y12" s="43" t="s">
        <v>61</v>
      </c>
    </row>
    <row r="13" ht="33.75" spans="1:25">
      <c r="A13" s="36" t="s">
        <v>62</v>
      </c>
      <c r="B13" s="36" t="s">
        <v>63</v>
      </c>
      <c r="C13" s="36" t="s">
        <v>64</v>
      </c>
      <c r="D13" s="37">
        <f>SUMIFS(总表!$F:$F,总表!$E:$E,D$4,总表!$A:$A,$C13)</f>
        <v>4147100</v>
      </c>
      <c r="E13" s="37">
        <f>SUMIFS(总表!$F:$F,总表!$E:$E,E$4,总表!$A:$A,$C13)</f>
        <v>3925244.52</v>
      </c>
      <c r="F13" s="37">
        <f>SUMIFS(总表!$F:$F,总表!$E:$E,F$4,总表!$A:$A,$C13)</f>
        <v>4147100</v>
      </c>
      <c r="G13" s="37">
        <f>SUMIFS(总表!$F:$F,总表!$E:$E,D$4,总表!$A:$A,$C13,总表!C:C,"拟核减")</f>
        <v>0</v>
      </c>
      <c r="H13" s="37">
        <f>SUMIFS(总表!$F:$F,总表!$E:$E,E$4,总表!$A:$A,$C13,总表!C:C,"拟核减")</f>
        <v>0</v>
      </c>
      <c r="I13" s="37">
        <f>SUMIFS(总表!$F:$F,总表!$A:$A,$C13,总表!$E:$E,F$4,总表!C:C,"拟核减")</f>
        <v>0</v>
      </c>
      <c r="J13" s="37">
        <f>SUMIFS(总表!$F:$F,总表!$E:$E,J$4,总表!$C:$C,"核减",总表!$A:$A,$C13)</f>
        <v>0</v>
      </c>
      <c r="K13" s="37">
        <f>SUMIFS(总表!$F:$F,总表!$E:$E,K$4,总表!$C:$C,"核减",总表!$A:$A,$C13)</f>
        <v>0</v>
      </c>
      <c r="L13" s="37">
        <f t="shared" si="0"/>
        <v>4147100</v>
      </c>
      <c r="M13" s="37">
        <f t="shared" si="1"/>
        <v>3925244.52</v>
      </c>
      <c r="N13" s="37">
        <f t="shared" si="2"/>
        <v>4147100</v>
      </c>
      <c r="O13" s="37">
        <f t="shared" si="3"/>
        <v>4147100</v>
      </c>
      <c r="P13" s="38">
        <f t="shared" si="4"/>
        <v>1</v>
      </c>
      <c r="Q13" s="39">
        <f t="shared" si="5"/>
        <v>4147100</v>
      </c>
      <c r="R13" s="37">
        <f t="shared" si="6"/>
        <v>73.4</v>
      </c>
      <c r="S13" s="40">
        <v>0.3</v>
      </c>
      <c r="T13" s="37">
        <f t="shared" si="7"/>
        <v>22.02</v>
      </c>
      <c r="U13" s="32" t="s">
        <v>64</v>
      </c>
      <c r="V13" s="41">
        <v>500</v>
      </c>
      <c r="W13" s="41">
        <v>367</v>
      </c>
      <c r="X13" s="41">
        <f t="shared" si="8"/>
        <v>367</v>
      </c>
      <c r="Y13" s="36" t="s">
        <v>65</v>
      </c>
    </row>
    <row r="14" ht="33.75" spans="1:25">
      <c r="A14" s="36" t="s">
        <v>66</v>
      </c>
      <c r="B14" s="36" t="s">
        <v>67</v>
      </c>
      <c r="C14" s="36" t="s">
        <v>68</v>
      </c>
      <c r="D14" s="37">
        <f>SUMIFS(总表!$F:$F,总表!$E:$E,D$4,总表!$A:$A,$C14)</f>
        <v>34253971.59</v>
      </c>
      <c r="E14" s="37">
        <f>SUMIFS(总表!$F:$F,总表!$E:$E,E$4,总表!$A:$A,$C14)</f>
        <v>36656628.5</v>
      </c>
      <c r="F14" s="37">
        <f>SUMIFS(总表!$F:$F,总表!$E:$E,F$4,总表!$A:$A,$C14)</f>
        <v>47100000</v>
      </c>
      <c r="G14" s="37">
        <f>SUMIFS(总表!$F:$F,总表!$E:$E,D$4,总表!$A:$A,$C14,总表!C:C,"拟核减")</f>
        <v>0</v>
      </c>
      <c r="H14" s="37">
        <f>SUMIFS(总表!$F:$F,总表!$E:$E,E$4,总表!$A:$A,$C14,总表!C:C,"拟核减")</f>
        <v>0</v>
      </c>
      <c r="I14" s="37">
        <f>SUMIFS(总表!$F:$F,总表!$A:$A,$C14,总表!$E:$E,F$4,总表!C:C,"拟核减")</f>
        <v>0</v>
      </c>
      <c r="J14" s="37">
        <f>SUMIFS(总表!$F:$F,总表!$E:$E,J$4,总表!$C:$C,"核减",总表!$A:$A,$C14)</f>
        <v>2518863</v>
      </c>
      <c r="K14" s="37">
        <f>SUMIFS(总表!$F:$F,总表!$E:$E,K$4,总表!$C:$C,"核减",总表!$A:$A,$C14)</f>
        <v>759000</v>
      </c>
      <c r="L14" s="37">
        <f t="shared" si="0"/>
        <v>31735108.59</v>
      </c>
      <c r="M14" s="37">
        <f t="shared" si="1"/>
        <v>35897628.5</v>
      </c>
      <c r="N14" s="37">
        <f t="shared" si="2"/>
        <v>47100000</v>
      </c>
      <c r="O14" s="37">
        <f t="shared" si="3"/>
        <v>36656628.5</v>
      </c>
      <c r="P14" s="38">
        <f t="shared" si="4"/>
        <v>0.8450862108714</v>
      </c>
      <c r="Q14" s="39">
        <f t="shared" si="5"/>
        <v>35897628.5</v>
      </c>
      <c r="R14" s="37">
        <f t="shared" si="6"/>
        <v>852.34</v>
      </c>
      <c r="S14" s="40">
        <v>0.3</v>
      </c>
      <c r="T14" s="37">
        <f t="shared" si="7"/>
        <v>255.7</v>
      </c>
      <c r="U14" s="32" t="s">
        <v>68</v>
      </c>
      <c r="V14" s="41">
        <v>5157</v>
      </c>
      <c r="W14" s="41">
        <v>4337.62</v>
      </c>
      <c r="X14" s="41">
        <f t="shared" si="8"/>
        <v>4261.72</v>
      </c>
      <c r="Y14" s="45" t="s">
        <v>69</v>
      </c>
    </row>
    <row r="15" ht="33.75" spans="1:25">
      <c r="A15" s="36" t="s">
        <v>70</v>
      </c>
      <c r="B15" s="36" t="s">
        <v>71</v>
      </c>
      <c r="C15" s="36" t="s">
        <v>72</v>
      </c>
      <c r="D15" s="37">
        <f>SUMIFS(总表!$F:$F,总表!$E:$E,D$4,总表!$A:$A,$C15)</f>
        <v>5018070</v>
      </c>
      <c r="E15" s="37">
        <f>SUMIFS(总表!$F:$F,总表!$E:$E,E$4,总表!$A:$A,$C15)</f>
        <v>4286190</v>
      </c>
      <c r="F15" s="37">
        <f>SUMIFS(总表!$F:$F,总表!$E:$E,F$4,总表!$A:$A,$C15)</f>
        <v>5232570</v>
      </c>
      <c r="G15" s="37">
        <f>SUMIFS(总表!$F:$F,总表!$E:$E,D$4,总表!$A:$A,$C15,总表!C:C,"拟核减")</f>
        <v>0</v>
      </c>
      <c r="H15" s="37">
        <f>SUMIFS(总表!$F:$F,总表!$E:$E,E$4,总表!$A:$A,$C15,总表!C:C,"拟核减")</f>
        <v>0</v>
      </c>
      <c r="I15" s="37">
        <f>SUMIFS(总表!$F:$F,总表!$A:$A,$C15,总表!$E:$E,F$4,总表!C:C,"拟核减")</f>
        <v>0</v>
      </c>
      <c r="J15" s="37">
        <f>SUMIFS(总表!$F:$F,总表!$E:$E,J$4,总表!$C:$C,"核减",总表!$A:$A,$C15)</f>
        <v>0</v>
      </c>
      <c r="K15" s="37">
        <f>SUMIFS(总表!$F:$F,总表!$E:$E,K$4,总表!$C:$C,"核减",总表!$A:$A,$C15)</f>
        <v>0</v>
      </c>
      <c r="L15" s="37">
        <f t="shared" si="0"/>
        <v>5018070</v>
      </c>
      <c r="M15" s="37">
        <f t="shared" si="1"/>
        <v>4286190</v>
      </c>
      <c r="N15" s="37">
        <f t="shared" si="2"/>
        <v>5232570</v>
      </c>
      <c r="O15" s="37">
        <f t="shared" si="3"/>
        <v>5018070</v>
      </c>
      <c r="P15" s="38">
        <f t="shared" si="4"/>
        <v>0.501807</v>
      </c>
      <c r="Q15" s="39">
        <f t="shared" si="5"/>
        <v>5018070</v>
      </c>
      <c r="R15" s="37">
        <f t="shared" si="6"/>
        <v>200</v>
      </c>
      <c r="S15" s="40">
        <v>0.3</v>
      </c>
      <c r="T15" s="37">
        <f t="shared" si="7"/>
        <v>60</v>
      </c>
      <c r="U15" s="32" t="s">
        <v>72</v>
      </c>
      <c r="V15" s="41">
        <v>1000</v>
      </c>
      <c r="W15" s="41">
        <v>1000</v>
      </c>
      <c r="X15" s="41">
        <f t="shared" si="8"/>
        <v>1000</v>
      </c>
      <c r="Y15" s="45" t="s">
        <v>73</v>
      </c>
    </row>
    <row r="16" ht="33.75" spans="1:25">
      <c r="A16" s="36" t="s">
        <v>74</v>
      </c>
      <c r="B16" s="36" t="s">
        <v>75</v>
      </c>
      <c r="C16" s="36" t="s">
        <v>76</v>
      </c>
      <c r="D16" s="37">
        <f>SUMIFS(总表!$F:$F,总表!$E:$E,D$4,总表!$A:$A,$C16)</f>
        <v>16136473.92</v>
      </c>
      <c r="E16" s="37">
        <f>SUMIFS(总表!$F:$F,总表!$E:$E,E$4,总表!$A:$A,$C16)</f>
        <v>0</v>
      </c>
      <c r="F16" s="37">
        <f>SUMIFS(总表!$F:$F,总表!$E:$E,F$4,总表!$A:$A,$C16)</f>
        <v>16136473.92</v>
      </c>
      <c r="G16" s="37">
        <f>SUMIFS(总表!$F:$F,总表!$E:$E,D$4,总表!$A:$A,$C16,总表!C:C,"拟核减")</f>
        <v>0</v>
      </c>
      <c r="H16" s="37">
        <f>SUMIFS(总表!$F:$F,总表!$E:$E,E$4,总表!$A:$A,$C16,总表!C:C,"拟核减")</f>
        <v>0</v>
      </c>
      <c r="I16" s="37">
        <f>SUMIFS(总表!$F:$F,总表!$A:$A,$C16,总表!$E:$E,F$4,总表!C:C,"拟核减")</f>
        <v>0</v>
      </c>
      <c r="J16" s="37">
        <f>SUMIFS(总表!$F:$F,总表!$E:$E,J$4,总表!$C:$C,"核减",总表!$A:$A,$C16)</f>
        <v>0</v>
      </c>
      <c r="K16" s="37">
        <f>SUMIFS(总表!$F:$F,总表!$E:$E,K$4,总表!$C:$C,"核减",总表!$A:$A,$C16)</f>
        <v>0</v>
      </c>
      <c r="L16" s="37">
        <f t="shared" si="0"/>
        <v>16136473.92</v>
      </c>
      <c r="M16" s="37">
        <f t="shared" si="1"/>
        <v>0</v>
      </c>
      <c r="N16" s="37">
        <f t="shared" si="2"/>
        <v>16136473.92</v>
      </c>
      <c r="O16" s="37">
        <f t="shared" si="3"/>
        <v>16136473.92</v>
      </c>
      <c r="P16" s="38">
        <f t="shared" si="4"/>
        <v>0.810226647921269</v>
      </c>
      <c r="Q16" s="39">
        <f t="shared" si="5"/>
        <v>16136473.92</v>
      </c>
      <c r="R16" s="37">
        <f t="shared" si="6"/>
        <v>398.32</v>
      </c>
      <c r="S16" s="40">
        <v>0.3</v>
      </c>
      <c r="T16" s="37">
        <f t="shared" si="7"/>
        <v>119.5</v>
      </c>
      <c r="U16" s="32" t="s">
        <v>76</v>
      </c>
      <c r="V16" s="41">
        <v>1991.6</v>
      </c>
      <c r="W16" s="41">
        <v>1991.6</v>
      </c>
      <c r="X16" s="41">
        <f t="shared" si="8"/>
        <v>1991.6</v>
      </c>
      <c r="Y16" s="36" t="s">
        <v>77</v>
      </c>
    </row>
    <row r="17" ht="67.5" spans="1:25">
      <c r="A17" s="36" t="s">
        <v>78</v>
      </c>
      <c r="B17" s="36" t="s">
        <v>79</v>
      </c>
      <c r="C17" s="36" t="s">
        <v>80</v>
      </c>
      <c r="D17" s="37">
        <f>SUMIFS(总表!$F:$F,总表!$E:$E,D$4,总表!$A:$A,$C17)</f>
        <v>44903195.99</v>
      </c>
      <c r="E17" s="37">
        <f>SUMIFS(总表!$F:$F,总表!$E:$E,E$4,总表!$A:$A,$C17)</f>
        <v>57890904.49</v>
      </c>
      <c r="F17" s="37">
        <f>SUMIFS(总表!$F:$F,总表!$E:$E,F$4,总表!$A:$A,$C17)</f>
        <v>79795770.74</v>
      </c>
      <c r="G17" s="37">
        <f>SUMIFS(总表!$F:$F,总表!$E:$E,D$4,总表!$A:$A,$C17,总表!C:C,"拟核减")</f>
        <v>0</v>
      </c>
      <c r="H17" s="37">
        <f>SUMIFS(总表!$F:$F,总表!$E:$E,E$4,总表!$A:$A,$C17,总表!C:C,"拟核减")</f>
        <v>43786</v>
      </c>
      <c r="I17" s="37">
        <f>SUMIFS(总表!$F:$F,总表!$A:$A,$C17,总表!$E:$E,F$4,总表!C:C,"拟核减")</f>
        <v>46090</v>
      </c>
      <c r="J17" s="37">
        <f>SUMIFS(总表!$F:$F,总表!$E:$E,J$4,总表!$C:$C,"核减",总表!$A:$A,$C17)</f>
        <v>3386670.89</v>
      </c>
      <c r="K17" s="37">
        <f>SUMIFS(总表!$F:$F,总表!$E:$E,K$4,总表!$C:$C,"核减",总表!$A:$A,$C17)</f>
        <v>16600475.89</v>
      </c>
      <c r="L17" s="37">
        <f t="shared" si="0"/>
        <v>41516525.1</v>
      </c>
      <c r="M17" s="37">
        <f t="shared" si="1"/>
        <v>41246642.6</v>
      </c>
      <c r="N17" s="37">
        <f t="shared" si="2"/>
        <v>79749680.74</v>
      </c>
      <c r="O17" s="37">
        <f t="shared" si="3"/>
        <v>57847118.49</v>
      </c>
      <c r="P17" s="38">
        <f t="shared" si="4"/>
        <v>0.658972595057402</v>
      </c>
      <c r="Q17" s="39">
        <f t="shared" si="5"/>
        <v>41516525.1</v>
      </c>
      <c r="R17" s="37">
        <f t="shared" si="6"/>
        <v>1000</v>
      </c>
      <c r="S17" s="40">
        <v>0.3</v>
      </c>
      <c r="T17" s="37">
        <f t="shared" si="7"/>
        <v>300</v>
      </c>
      <c r="U17" s="32" t="s">
        <v>80</v>
      </c>
      <c r="V17" s="41">
        <v>12355</v>
      </c>
      <c r="W17" s="41">
        <v>8778.38</v>
      </c>
      <c r="X17" s="41">
        <f t="shared" si="8"/>
        <v>8439.712911</v>
      </c>
      <c r="Y17" s="36" t="s">
        <v>81</v>
      </c>
    </row>
    <row r="18" ht="45" spans="1:25">
      <c r="A18" s="36" t="s">
        <v>82</v>
      </c>
      <c r="B18" s="36" t="s">
        <v>83</v>
      </c>
      <c r="C18" s="36" t="s">
        <v>84</v>
      </c>
      <c r="D18" s="37">
        <f>SUMIFS(总表!$F:$F,总表!$E:$E,D$4,总表!$A:$A,$C18)</f>
        <v>17647905.25</v>
      </c>
      <c r="E18" s="37">
        <f>SUMIFS(总表!$F:$F,总表!$E:$E,E$4,总表!$A:$A,$C18)</f>
        <v>3678056.71</v>
      </c>
      <c r="F18" s="37">
        <f>SUMIFS(总表!$F:$F,总表!$E:$E,F$4,总表!$A:$A,$C18)</f>
        <v>24312978.98</v>
      </c>
      <c r="G18" s="37">
        <f>SUMIFS(总表!$F:$F,总表!$E:$E,D$4,总表!$A:$A,$C18,总表!C:C,"拟核减")</f>
        <v>0</v>
      </c>
      <c r="H18" s="37">
        <f>SUMIFS(总表!$F:$F,总表!$E:$E,E$4,总表!$A:$A,$C18,总表!C:C,"拟核减")</f>
        <v>0</v>
      </c>
      <c r="I18" s="37">
        <f>SUMIFS(总表!$F:$F,总表!$A:$A,$C18,总表!$E:$E,F$4,总表!C:C,"拟核减")</f>
        <v>0</v>
      </c>
      <c r="J18" s="37">
        <f>SUMIFS(总表!$F:$F,总表!$E:$E,J$4,总表!$C:$C,"核减",总表!$A:$A,$C18)</f>
        <v>756198.2</v>
      </c>
      <c r="K18" s="37">
        <f>SUMIFS(总表!$F:$F,总表!$E:$E,K$4,总表!$C:$C,"核减",总表!$A:$A,$C18)</f>
        <v>2070198.2</v>
      </c>
      <c r="L18" s="37">
        <f t="shared" si="0"/>
        <v>16891707.05</v>
      </c>
      <c r="M18" s="37">
        <f t="shared" si="1"/>
        <v>1607858.51</v>
      </c>
      <c r="N18" s="37">
        <f t="shared" si="2"/>
        <v>24312978.98</v>
      </c>
      <c r="O18" s="37">
        <f t="shared" si="3"/>
        <v>17647905.25</v>
      </c>
      <c r="P18" s="38">
        <f t="shared" si="4"/>
        <v>0.909685837628866</v>
      </c>
      <c r="Q18" s="39">
        <f t="shared" si="5"/>
        <v>16891707.05</v>
      </c>
      <c r="R18" s="37">
        <f t="shared" si="6"/>
        <v>372.88</v>
      </c>
      <c r="S18" s="40">
        <v>0.3</v>
      </c>
      <c r="T18" s="37">
        <f t="shared" si="7"/>
        <v>111.86</v>
      </c>
      <c r="U18" s="32" t="s">
        <v>84</v>
      </c>
      <c r="V18" s="41">
        <v>3750</v>
      </c>
      <c r="W18" s="41">
        <v>1940</v>
      </c>
      <c r="X18" s="41">
        <f t="shared" si="8"/>
        <v>1864.38018</v>
      </c>
      <c r="Y18" s="36" t="s">
        <v>85</v>
      </c>
    </row>
    <row r="19" ht="51" customHeight="1" spans="1:25">
      <c r="A19" s="36" t="s">
        <v>86</v>
      </c>
      <c r="B19" s="36" t="s">
        <v>87</v>
      </c>
      <c r="C19" s="36" t="s">
        <v>88</v>
      </c>
      <c r="D19" s="37">
        <f>SUMIFS(总表!$F:$F,总表!$E:$E,D$4,总表!$A:$A,$C19)</f>
        <v>73158208.8</v>
      </c>
      <c r="E19" s="37">
        <f>SUMIFS(总表!$F:$F,总表!$E:$E,E$4,总表!$A:$A,$C19)</f>
        <v>249393610.07</v>
      </c>
      <c r="F19" s="37">
        <f>SUMIFS(总表!$F:$F,总表!$E:$E,F$4,总表!$A:$A,$C19)</f>
        <v>414239791.44</v>
      </c>
      <c r="G19" s="37">
        <f>SUMIFS(总表!$F:$F,总表!$E:$E,D$4,总表!$A:$A,$C19,总表!C:C,"拟核减")</f>
        <v>0</v>
      </c>
      <c r="H19" s="37">
        <f>SUMIFS(总表!$F:$F,总表!$E:$E,E$4,总表!$A:$A,$C19,总表!C:C,"拟核减")</f>
        <v>0</v>
      </c>
      <c r="I19" s="37">
        <f>SUMIFS(总表!$F:$F,总表!$A:$A,$C19,总表!$E:$E,F$4,总表!C:C,"拟核减")</f>
        <v>0</v>
      </c>
      <c r="J19" s="37">
        <f>SUMIFS(总表!$F:$F,总表!$E:$E,J$4,总表!$C:$C,"核减",总表!$A:$A,$C19)</f>
        <v>0</v>
      </c>
      <c r="K19" s="37">
        <f>SUMIFS(总表!$F:$F,总表!$E:$E,K$4,总表!$C:$C,"核减",总表!$A:$A,$C19)</f>
        <v>150534103.83</v>
      </c>
      <c r="L19" s="37">
        <f t="shared" si="0"/>
        <v>73158208.8</v>
      </c>
      <c r="M19" s="37">
        <f t="shared" si="1"/>
        <v>98859506.24</v>
      </c>
      <c r="N19" s="37">
        <f t="shared" si="2"/>
        <v>414239791.44</v>
      </c>
      <c r="O19" s="37">
        <f t="shared" si="3"/>
        <v>249393610.07</v>
      </c>
      <c r="P19" s="38">
        <f t="shared" si="4"/>
        <v>1</v>
      </c>
      <c r="Q19" s="39">
        <f t="shared" si="5"/>
        <v>98859506.24</v>
      </c>
      <c r="R19" s="37">
        <f t="shared" si="6"/>
        <v>1000</v>
      </c>
      <c r="S19" s="46">
        <v>0.6</v>
      </c>
      <c r="T19" s="37">
        <f t="shared" si="7"/>
        <v>600</v>
      </c>
      <c r="U19" s="32" t="s">
        <v>88</v>
      </c>
      <c r="V19" s="41">
        <v>40282</v>
      </c>
      <c r="W19" s="41">
        <v>15063</v>
      </c>
      <c r="X19" s="41">
        <f t="shared" si="8"/>
        <v>15063</v>
      </c>
      <c r="Y19" s="36" t="s">
        <v>89</v>
      </c>
    </row>
    <row r="20" ht="33.75" spans="1:25">
      <c r="A20" s="36" t="s">
        <v>90</v>
      </c>
      <c r="B20" s="36" t="s">
        <v>91</v>
      </c>
      <c r="C20" s="36" t="s">
        <v>92</v>
      </c>
      <c r="D20" s="37">
        <f>SUMIFS(总表!$F:$F,总表!$E:$E,D$4,总表!$A:$A,$C20)</f>
        <v>17720363.94</v>
      </c>
      <c r="E20" s="37">
        <f>SUMIFS(总表!$F:$F,总表!$E:$E,E$4,总表!$A:$A,$C20)</f>
        <v>408608</v>
      </c>
      <c r="F20" s="37">
        <f>SUMIFS(总表!$F:$F,总表!$E:$E,F$4,总表!$A:$A,$C20)</f>
        <v>18578162.94</v>
      </c>
      <c r="G20" s="37">
        <f>SUMIFS(总表!$F:$F,总表!$E:$E,D$4,总表!$A:$A,$C20,总表!C:C,"拟核减")</f>
        <v>0</v>
      </c>
      <c r="H20" s="37">
        <f>SUMIFS(总表!$F:$F,总表!$E:$E,E$4,总表!$A:$A,$C20,总表!C:C,"拟核减")</f>
        <v>0</v>
      </c>
      <c r="I20" s="37">
        <f>SUMIFS(总表!$F:$F,总表!$A:$A,$C20,总表!$E:$E,F$4,总表!C:C,"拟核减")</f>
        <v>0</v>
      </c>
      <c r="J20" s="37">
        <f>SUMIFS(总表!$F:$F,总表!$E:$E,J$4,总表!$C:$C,"核减",总表!$A:$A,$C20)</f>
        <v>0</v>
      </c>
      <c r="K20" s="37">
        <f>SUMIFS(总表!$F:$F,总表!$E:$E,K$4,总表!$C:$C,"核减",总表!$A:$A,$C20)</f>
        <v>0</v>
      </c>
      <c r="L20" s="37">
        <f t="shared" si="0"/>
        <v>17720363.94</v>
      </c>
      <c r="M20" s="37">
        <f t="shared" si="1"/>
        <v>408608</v>
      </c>
      <c r="N20" s="37">
        <f t="shared" si="2"/>
        <v>18578162.94</v>
      </c>
      <c r="O20" s="37">
        <f t="shared" si="3"/>
        <v>17720363.94</v>
      </c>
      <c r="P20" s="38">
        <f t="shared" si="4"/>
        <v>0.6802312408591</v>
      </c>
      <c r="Q20" s="39">
        <f t="shared" si="5"/>
        <v>17720363.94</v>
      </c>
      <c r="R20" s="37">
        <f t="shared" si="6"/>
        <v>521.01</v>
      </c>
      <c r="S20" s="40">
        <v>0.3</v>
      </c>
      <c r="T20" s="37">
        <f t="shared" si="7"/>
        <v>156.3</v>
      </c>
      <c r="U20" s="32" t="s">
        <v>92</v>
      </c>
      <c r="V20" s="41">
        <v>4441</v>
      </c>
      <c r="W20" s="41">
        <v>2605.05</v>
      </c>
      <c r="X20" s="41">
        <f t="shared" si="8"/>
        <v>2605.05</v>
      </c>
      <c r="Y20" s="36" t="s">
        <v>93</v>
      </c>
    </row>
    <row r="21" ht="56.25" spans="1:25">
      <c r="A21" s="36" t="s">
        <v>94</v>
      </c>
      <c r="B21" s="36" t="s">
        <v>95</v>
      </c>
      <c r="C21" s="36" t="s">
        <v>96</v>
      </c>
      <c r="D21" s="37">
        <f>SUMIFS(总表!$F:$F,总表!$E:$E,D$4,总表!$A:$A,$C21)</f>
        <v>40639374.24</v>
      </c>
      <c r="E21" s="37">
        <f>SUMIFS(总表!$F:$F,总表!$E:$E,E$4,总表!$A:$A,$C21)</f>
        <v>4950956</v>
      </c>
      <c r="F21" s="37">
        <f>SUMIFS(总表!$F:$F,总表!$E:$E,F$4,总表!$A:$A,$C21)</f>
        <v>41102674.24</v>
      </c>
      <c r="G21" s="37">
        <f>SUMIFS(总表!$F:$F,总表!$E:$E,D$4,总表!$A:$A,$C21,总表!C:C,"拟核减")</f>
        <v>0</v>
      </c>
      <c r="H21" s="37">
        <f>SUMIFS(总表!$F:$F,总表!$E:$E,E$4,总表!$A:$A,$C21,总表!C:C,"拟核减")</f>
        <v>0</v>
      </c>
      <c r="I21" s="37">
        <f>SUMIFS(总表!$F:$F,总表!$A:$A,$C21,总表!$E:$E,F$4,总表!C:C,"拟核减")</f>
        <v>0</v>
      </c>
      <c r="J21" s="37">
        <f>SUMIFS(总表!$F:$F,总表!$E:$E,J$4,总表!$C:$C,"核减",总表!$A:$A,$C21)</f>
        <v>0</v>
      </c>
      <c r="K21" s="37">
        <f>SUMIFS(总表!$F:$F,总表!$E:$E,K$4,总表!$C:$C,"核减",总表!$A:$A,$C21)</f>
        <v>0</v>
      </c>
      <c r="L21" s="37">
        <f t="shared" si="0"/>
        <v>40639374.24</v>
      </c>
      <c r="M21" s="37">
        <f t="shared" si="1"/>
        <v>4950956</v>
      </c>
      <c r="N21" s="37">
        <f t="shared" si="2"/>
        <v>41102674.24</v>
      </c>
      <c r="O21" s="37">
        <f t="shared" si="3"/>
        <v>40639374.24</v>
      </c>
      <c r="P21" s="38">
        <f t="shared" si="4"/>
        <v>0.578887849293116</v>
      </c>
      <c r="Q21" s="39">
        <f t="shared" si="5"/>
        <v>40639374.24</v>
      </c>
      <c r="R21" s="37">
        <f t="shared" si="6"/>
        <v>1000</v>
      </c>
      <c r="S21" s="40">
        <v>0.3</v>
      </c>
      <c r="T21" s="37">
        <f t="shared" si="7"/>
        <v>300</v>
      </c>
      <c r="U21" s="32" t="s">
        <v>96</v>
      </c>
      <c r="V21" s="41">
        <v>10477.85</v>
      </c>
      <c r="W21" s="41">
        <v>7020.25</v>
      </c>
      <c r="X21" s="41">
        <f t="shared" si="8"/>
        <v>7020.25</v>
      </c>
      <c r="Y21" s="36" t="s">
        <v>97</v>
      </c>
    </row>
    <row r="22" s="29" customFormat="1" ht="67.5" spans="1:25">
      <c r="A22" s="43" t="s">
        <v>98</v>
      </c>
      <c r="B22" s="43" t="s">
        <v>99</v>
      </c>
      <c r="C22" s="43"/>
      <c r="D22" s="44">
        <f>SUMIFS(总表!$F:$F,总表!$E:$E,D$4,总表!$A:$A,$C22)</f>
        <v>0</v>
      </c>
      <c r="E22" s="44">
        <f>SUMIFS(总表!$F:$F,总表!$E:$E,E$4,总表!$A:$A,$C22)</f>
        <v>0</v>
      </c>
      <c r="F22" s="44">
        <f>SUMIFS(总表!$F:$F,总表!$E:$E,F$4,总表!$A:$A,$C22)</f>
        <v>0</v>
      </c>
      <c r="G22" s="37">
        <f>SUMIFS(总表!$F:$F,总表!$E:$E,D$4,总表!$A:$A,$C22,总表!C:C,"拟核减")</f>
        <v>0</v>
      </c>
      <c r="H22" s="37">
        <f>SUMIFS(总表!$F:$F,总表!$E:$E,E$4,总表!$A:$A,$C22,总表!C:C,"拟核减")</f>
        <v>0</v>
      </c>
      <c r="I22" s="44">
        <f>SUMIFS(总表!$F:$F,总表!$A:$A,$C22,总表!$E:$E,F$4,总表!C:C,"拟核减")</f>
        <v>0</v>
      </c>
      <c r="J22" s="37">
        <f>SUMIFS(总表!$F:$F,总表!$E:$E,J$4,总表!$C:$C,"核减",总表!$A:$A,$C22)</f>
        <v>0</v>
      </c>
      <c r="K22" s="37">
        <f>SUMIFS(总表!$F:$F,总表!$E:$E,K$4,总表!$C:$C,"核减",总表!$A:$A,$C22)</f>
        <v>0</v>
      </c>
      <c r="L22" s="37">
        <f t="shared" si="0"/>
        <v>0</v>
      </c>
      <c r="M22" s="37">
        <f t="shared" si="1"/>
        <v>0</v>
      </c>
      <c r="N22" s="44">
        <f t="shared" si="2"/>
        <v>0</v>
      </c>
      <c r="O22" s="37">
        <f t="shared" si="3"/>
        <v>0</v>
      </c>
      <c r="P22" s="38">
        <f t="shared" si="4"/>
        <v>0</v>
      </c>
      <c r="Q22" s="39">
        <f t="shared" si="5"/>
        <v>0</v>
      </c>
      <c r="R22" s="37">
        <f t="shared" si="6"/>
        <v>0</v>
      </c>
      <c r="S22" s="40">
        <v>0.3</v>
      </c>
      <c r="T22" s="37">
        <f t="shared" si="7"/>
        <v>0</v>
      </c>
      <c r="U22" s="29" t="s">
        <v>100</v>
      </c>
      <c r="V22" s="41">
        <v>25372</v>
      </c>
      <c r="W22" s="41">
        <v>15524.19</v>
      </c>
      <c r="X22" s="41">
        <f t="shared" si="8"/>
        <v>15524.19</v>
      </c>
      <c r="Y22" s="43" t="s">
        <v>101</v>
      </c>
    </row>
    <row r="23" ht="101.25" spans="1:25">
      <c r="A23" s="36" t="s">
        <v>102</v>
      </c>
      <c r="B23" s="36" t="s">
        <v>103</v>
      </c>
      <c r="C23" s="36" t="s">
        <v>104</v>
      </c>
      <c r="D23" s="37">
        <f>SUMIFS(总表!$F:$F,总表!$E:$E,D$4,总表!$A:$A,$C23)</f>
        <v>197126568.68</v>
      </c>
      <c r="E23" s="37">
        <f>SUMIFS(总表!$F:$F,总表!$E:$E,E$4,总表!$A:$A,$C23)</f>
        <v>68784476.28</v>
      </c>
      <c r="F23" s="37">
        <f>SUMIFS(总表!$F:$F,总表!$E:$E,F$4,总表!$A:$A,$C23)</f>
        <v>197994908.88</v>
      </c>
      <c r="G23" s="37">
        <f>SUMIFS(总表!$F:$F,总表!$E:$E,D$4,总表!$A:$A,$C23,总表!C:C,"拟核减")</f>
        <v>0</v>
      </c>
      <c r="H23" s="37">
        <f>SUMIFS(总表!$F:$F,总表!$E:$E,E$4,总表!$A:$A,$C23,总表!C:C,"拟核减")</f>
        <v>0</v>
      </c>
      <c r="I23" s="37">
        <f>SUMIFS(总表!$F:$F,总表!$A:$A,$C23,总表!$E:$E,F$4,总表!C:C,"拟核减")</f>
        <v>3949875.12</v>
      </c>
      <c r="J23" s="37">
        <f>SUMIFS(总表!$F:$F,总表!$E:$E,J$4,总表!$C:$C,"核减",总表!$A:$A,$C23)</f>
        <v>3949875.12</v>
      </c>
      <c r="K23" s="37">
        <f>SUMIFS(总表!$F:$F,总表!$E:$E,K$4,总表!$C:$C,"核减",总表!$A:$A,$C23)</f>
        <v>0</v>
      </c>
      <c r="L23" s="37">
        <f t="shared" si="0"/>
        <v>193176693.56</v>
      </c>
      <c r="M23" s="37">
        <f t="shared" si="1"/>
        <v>68784476.28</v>
      </c>
      <c r="N23" s="37">
        <f t="shared" si="2"/>
        <v>194045033.76</v>
      </c>
      <c r="O23" s="37">
        <f t="shared" si="3"/>
        <v>194045033.76</v>
      </c>
      <c r="P23" s="38">
        <f t="shared" si="4"/>
        <v>0.782263642938403</v>
      </c>
      <c r="Q23" s="39">
        <f t="shared" si="5"/>
        <v>193176693.56</v>
      </c>
      <c r="R23" s="37">
        <f t="shared" si="6"/>
        <v>1000</v>
      </c>
      <c r="S23" s="40">
        <v>0.3</v>
      </c>
      <c r="T23" s="37">
        <f t="shared" si="7"/>
        <v>300</v>
      </c>
      <c r="U23" s="32" t="s">
        <v>104</v>
      </c>
      <c r="V23" s="41">
        <v>68680.87</v>
      </c>
      <c r="W23" s="41">
        <v>24805.58</v>
      </c>
      <c r="X23" s="41">
        <f t="shared" si="8"/>
        <v>24805.58</v>
      </c>
      <c r="Y23" s="36" t="s">
        <v>105</v>
      </c>
    </row>
    <row r="24" ht="56.25" spans="1:25">
      <c r="A24" s="36" t="s">
        <v>106</v>
      </c>
      <c r="B24" s="36" t="s">
        <v>107</v>
      </c>
      <c r="C24" s="36" t="s">
        <v>108</v>
      </c>
      <c r="D24" s="37">
        <f>SUMIFS(总表!$F:$F,总表!$E:$E,D$4,总表!$A:$A,$C24)</f>
        <v>20597210.6</v>
      </c>
      <c r="E24" s="37">
        <f>SUMIFS(总表!$F:$F,总表!$E:$E,E$4,总表!$A:$A,$C24)</f>
        <v>2793504.64</v>
      </c>
      <c r="F24" s="37">
        <f>SUMIFS(总表!$F:$F,总表!$E:$E,F$4,总表!$A:$A,$C24)</f>
        <v>20597210.6</v>
      </c>
      <c r="G24" s="37">
        <f>SUMIFS(总表!$F:$F,总表!$E:$E,D$4,总表!$A:$A,$C24,总表!C:C,"拟核减")</f>
        <v>0</v>
      </c>
      <c r="H24" s="37">
        <f>SUMIFS(总表!$F:$F,总表!$E:$E,E$4,总表!$A:$A,$C24,总表!C:C,"拟核减")</f>
        <v>0</v>
      </c>
      <c r="I24" s="37">
        <f>SUMIFS(总表!$F:$F,总表!$A:$A,$C24,总表!$E:$E,F$4,总表!C:C,"拟核减")</f>
        <v>0</v>
      </c>
      <c r="J24" s="37">
        <f>SUMIFS(总表!$F:$F,总表!$E:$E,J$4,总表!$C:$C,"核减",总表!$A:$A,$C24)</f>
        <v>0</v>
      </c>
      <c r="K24" s="37">
        <f>SUMIFS(总表!$F:$F,总表!$E:$E,K$4,总表!$C:$C,"核减",总表!$A:$A,$C24)</f>
        <v>0</v>
      </c>
      <c r="L24" s="37">
        <f t="shared" si="0"/>
        <v>20597210.6</v>
      </c>
      <c r="M24" s="37">
        <f t="shared" si="1"/>
        <v>2793504.64</v>
      </c>
      <c r="N24" s="37">
        <f t="shared" si="2"/>
        <v>20597210.6</v>
      </c>
      <c r="O24" s="37">
        <f t="shared" si="3"/>
        <v>20597210.6</v>
      </c>
      <c r="P24" s="38">
        <f t="shared" si="4"/>
        <v>0.960816272647548</v>
      </c>
      <c r="Q24" s="39">
        <f t="shared" si="5"/>
        <v>20597210.6</v>
      </c>
      <c r="R24" s="37">
        <f t="shared" si="6"/>
        <v>428.74</v>
      </c>
      <c r="S24" s="46">
        <v>0.6</v>
      </c>
      <c r="T24" s="37">
        <f t="shared" si="7"/>
        <v>257.24</v>
      </c>
      <c r="U24" s="32" t="s">
        <v>108</v>
      </c>
      <c r="V24" s="41">
        <v>4315</v>
      </c>
      <c r="W24" s="41">
        <v>2143.72</v>
      </c>
      <c r="X24" s="41">
        <f t="shared" si="8"/>
        <v>2143.72</v>
      </c>
      <c r="Y24" s="36" t="s">
        <v>109</v>
      </c>
    </row>
    <row r="25" ht="90" spans="1:25">
      <c r="A25" s="36" t="s">
        <v>110</v>
      </c>
      <c r="B25" s="36" t="s">
        <v>111</v>
      </c>
      <c r="C25" s="36" t="s">
        <v>112</v>
      </c>
      <c r="D25" s="37">
        <f>SUMIFS(总表!$F:$F,总表!$E:$E,D$4,总表!$A:$A,$C25)</f>
        <v>53586521</v>
      </c>
      <c r="E25" s="37">
        <f>SUMIFS(总表!$F:$F,总表!$E:$E,E$4,总表!$A:$A,$C25)</f>
        <v>9633492.94</v>
      </c>
      <c r="F25" s="37">
        <f>SUMIFS(总表!$F:$F,总表!$E:$E,F$4,总表!$A:$A,$C25)</f>
        <v>60367877</v>
      </c>
      <c r="G25" s="37">
        <f>SUMIFS(总表!$F:$F,总表!$E:$E,D$4,总表!$A:$A,$C25,总表!C:C,"拟核减")</f>
        <v>0</v>
      </c>
      <c r="H25" s="37">
        <f>SUMIFS(总表!$F:$F,总表!$E:$E,E$4,总表!$A:$A,$C25,总表!C:C,"拟核减")</f>
        <v>0</v>
      </c>
      <c r="I25" s="37">
        <f>SUMIFS(总表!$F:$F,总表!$A:$A,$C25,总表!$E:$E,F$4,总表!C:C,"拟核减")</f>
        <v>0</v>
      </c>
      <c r="J25" s="37">
        <f>SUMIFS(总表!$F:$F,总表!$E:$E,J$4,总表!$C:$C,"核减",总表!$A:$A,$C25)</f>
        <v>0</v>
      </c>
      <c r="K25" s="37">
        <f>SUMIFS(总表!$F:$F,总表!$E:$E,K$4,总表!$C:$C,"核减",总表!$A:$A,$C25)</f>
        <v>0</v>
      </c>
      <c r="L25" s="37">
        <f t="shared" si="0"/>
        <v>53586521</v>
      </c>
      <c r="M25" s="37">
        <f t="shared" si="1"/>
        <v>9633492.94</v>
      </c>
      <c r="N25" s="37">
        <f t="shared" si="2"/>
        <v>60367877</v>
      </c>
      <c r="O25" s="37">
        <f t="shared" si="3"/>
        <v>53586521</v>
      </c>
      <c r="P25" s="38">
        <f t="shared" si="4"/>
        <v>0.625926668730252</v>
      </c>
      <c r="Q25" s="39">
        <f t="shared" si="5"/>
        <v>53586521</v>
      </c>
      <c r="R25" s="37">
        <f t="shared" si="6"/>
        <v>1000</v>
      </c>
      <c r="S25" s="40">
        <v>0.3</v>
      </c>
      <c r="T25" s="37">
        <f t="shared" si="7"/>
        <v>300</v>
      </c>
      <c r="U25" s="32" t="s">
        <v>112</v>
      </c>
      <c r="V25" s="41">
        <v>18004</v>
      </c>
      <c r="W25" s="41">
        <v>8561.15</v>
      </c>
      <c r="X25" s="41">
        <f t="shared" si="8"/>
        <v>8561.15</v>
      </c>
      <c r="Y25" s="36" t="s">
        <v>113</v>
      </c>
    </row>
    <row r="26" ht="56.25" spans="1:25">
      <c r="A26" s="36" t="s">
        <v>114</v>
      </c>
      <c r="B26" s="36" t="s">
        <v>115</v>
      </c>
      <c r="C26" s="36" t="s">
        <v>116</v>
      </c>
      <c r="D26" s="37">
        <f>SUMIFS(总表!$F:$F,总表!$E:$E,D$4,总表!$A:$A,$C26)</f>
        <v>14707729.7</v>
      </c>
      <c r="E26" s="37">
        <f>SUMIFS(总表!$F:$F,总表!$E:$E,E$4,总表!$A:$A,$C26)</f>
        <v>5969120.13</v>
      </c>
      <c r="F26" s="37">
        <f>SUMIFS(总表!$F:$F,总表!$E:$E,F$4,总表!$A:$A,$C26)</f>
        <v>22960794.31</v>
      </c>
      <c r="G26" s="37">
        <f>SUMIFS(总表!$F:$F,总表!$E:$E,D$4,总表!$A:$A,$C26,总表!C:C,"拟核减")</f>
        <v>0</v>
      </c>
      <c r="H26" s="37">
        <f>SUMIFS(总表!$F:$F,总表!$E:$E,E$4,总表!$A:$A,$C26,总表!C:C,"拟核减")</f>
        <v>0</v>
      </c>
      <c r="I26" s="37">
        <f>SUMIFS(总表!$F:$F,总表!$A:$A,$C26,总表!$E:$E,F$4,总表!C:C,"拟核减")</f>
        <v>0</v>
      </c>
      <c r="J26" s="37">
        <f>SUMIFS(总表!$F:$F,总表!$E:$E,J$4,总表!$C:$C,"核减",总表!$A:$A,$C26)</f>
        <v>0</v>
      </c>
      <c r="K26" s="37">
        <f>SUMIFS(总表!$F:$F,总表!$E:$E,K$4,总表!$C:$C,"核减",总表!$A:$A,$C26)</f>
        <v>0</v>
      </c>
      <c r="L26" s="37">
        <f t="shared" si="0"/>
        <v>14707729.7</v>
      </c>
      <c r="M26" s="37">
        <f t="shared" si="1"/>
        <v>5969120.13</v>
      </c>
      <c r="N26" s="37">
        <f t="shared" si="2"/>
        <v>22960794.31</v>
      </c>
      <c r="O26" s="37">
        <f t="shared" si="3"/>
        <v>14707729.7</v>
      </c>
      <c r="P26" s="38">
        <f t="shared" si="4"/>
        <v>0.723805595472441</v>
      </c>
      <c r="Q26" s="39">
        <f t="shared" si="5"/>
        <v>14707729.7</v>
      </c>
      <c r="R26" s="37">
        <f t="shared" si="6"/>
        <v>406.4</v>
      </c>
      <c r="S26" s="40">
        <v>0.3</v>
      </c>
      <c r="T26" s="37">
        <f t="shared" si="7"/>
        <v>121.92</v>
      </c>
      <c r="U26" s="32" t="s">
        <v>116</v>
      </c>
      <c r="V26" s="41">
        <v>4676</v>
      </c>
      <c r="W26" s="41">
        <v>2032</v>
      </c>
      <c r="X26" s="41">
        <f t="shared" si="8"/>
        <v>2032</v>
      </c>
      <c r="Y26" s="36" t="s">
        <v>117</v>
      </c>
    </row>
    <row r="27" s="29" customFormat="1" ht="90" spans="1:25">
      <c r="A27" s="43"/>
      <c r="B27" s="43"/>
      <c r="C27" s="43" t="s">
        <v>118</v>
      </c>
      <c r="D27" s="44">
        <f>SUMIFS(总表!$F:$F,总表!$E:$E,D$4,总表!$A:$A,$C27)</f>
        <v>103048179.82</v>
      </c>
      <c r="E27" s="44">
        <f>SUMIFS(总表!$F:$F,总表!$E:$E,E$4,总表!$A:$A,$C27)</f>
        <v>7877459.39</v>
      </c>
      <c r="F27" s="44">
        <f>SUMIFS(总表!$F:$F,总表!$E:$E,F$4,总表!$A:$A,$C27)</f>
        <v>103053983.5</v>
      </c>
      <c r="G27" s="37">
        <f>SUMIFS(总表!$F:$F,总表!$E:$E,D$4,总表!$A:$A,$C27,总表!C:C,"拟核减")</f>
        <v>0</v>
      </c>
      <c r="H27" s="37">
        <f>SUMIFS(总表!$F:$F,总表!$E:$E,E$4,总表!$A:$A,$C27,总表!C:C,"拟核减")</f>
        <v>0</v>
      </c>
      <c r="I27" s="44">
        <f>SUMIFS(总表!$F:$F,总表!$A:$A,$C27,总表!$E:$E,F$4,总表!C:C,"拟核减")</f>
        <v>0</v>
      </c>
      <c r="J27" s="37">
        <f>SUMIFS(总表!$F:$F,总表!$E:$E,J$4,总表!$C:$C,"核减",总表!$A:$A,$C27)</f>
        <v>0</v>
      </c>
      <c r="K27" s="37">
        <f>SUMIFS(总表!$F:$F,总表!$E:$E,K$4,总表!$C:$C,"核减",总表!$A:$A,$C27)</f>
        <v>0</v>
      </c>
      <c r="L27" s="37">
        <f t="shared" si="0"/>
        <v>103048179.82</v>
      </c>
      <c r="M27" s="37">
        <f t="shared" si="1"/>
        <v>7877459.39</v>
      </c>
      <c r="N27" s="44">
        <f t="shared" si="2"/>
        <v>103053983.5</v>
      </c>
      <c r="O27" s="37">
        <f t="shared" si="3"/>
        <v>103048179.82</v>
      </c>
      <c r="P27" s="38">
        <f t="shared" si="4"/>
        <v>0.744413942061106</v>
      </c>
      <c r="Q27" s="39">
        <f t="shared" si="5"/>
        <v>103048179.82</v>
      </c>
      <c r="R27" s="37">
        <f t="shared" si="6"/>
        <v>1000</v>
      </c>
      <c r="S27" s="40">
        <v>0.3</v>
      </c>
      <c r="T27" s="37">
        <f t="shared" si="7"/>
        <v>300</v>
      </c>
      <c r="U27" s="29" t="s">
        <v>118</v>
      </c>
      <c r="V27" s="41">
        <v>22956.72</v>
      </c>
      <c r="W27" s="41">
        <v>13842.86</v>
      </c>
      <c r="X27" s="41">
        <f t="shared" si="8"/>
        <v>13842.86</v>
      </c>
      <c r="Y27" s="43" t="s">
        <v>119</v>
      </c>
    </row>
    <row r="28" ht="78.75" spans="1:25">
      <c r="A28" s="36" t="s">
        <v>120</v>
      </c>
      <c r="B28" s="36" t="s">
        <v>121</v>
      </c>
      <c r="C28" s="36" t="s">
        <v>122</v>
      </c>
      <c r="D28" s="37">
        <f>SUMIFS(总表!$F:$F,总表!$E:$E,D$4,总表!$A:$A,$C28)</f>
        <v>34394119.62</v>
      </c>
      <c r="E28" s="37">
        <f>SUMIFS(总表!$F:$F,总表!$E:$E,E$4,总表!$A:$A,$C28)</f>
        <v>2300000</v>
      </c>
      <c r="F28" s="37">
        <f>SUMIFS(总表!$F:$F,总表!$E:$E,F$4,总表!$A:$A,$C28)</f>
        <v>40587807.82</v>
      </c>
      <c r="G28" s="37">
        <f>SUMIFS(总表!$F:$F,总表!$E:$E,D$4,总表!$A:$A,$C28,总表!C:C,"拟核减")</f>
        <v>0</v>
      </c>
      <c r="H28" s="37">
        <f>SUMIFS(总表!$F:$F,总表!$E:$E,E$4,总表!$A:$A,$C28,总表!C:C,"拟核减")</f>
        <v>0</v>
      </c>
      <c r="I28" s="37">
        <f>SUMIFS(总表!$F:$F,总表!$A:$A,$C28,总表!$E:$E,F$4,总表!C:C,"拟核减")</f>
        <v>0</v>
      </c>
      <c r="J28" s="37">
        <f>SUMIFS(总表!$F:$F,总表!$E:$E,J$4,总表!$C:$C,"核减",总表!$A:$A,$C28)</f>
        <v>0</v>
      </c>
      <c r="K28" s="37">
        <f>SUMIFS(总表!$F:$F,总表!$E:$E,K$4,总表!$C:$C,"核减",总表!$A:$A,$C28)</f>
        <v>0</v>
      </c>
      <c r="L28" s="37">
        <f t="shared" si="0"/>
        <v>34394119.62</v>
      </c>
      <c r="M28" s="37">
        <f t="shared" si="1"/>
        <v>2300000</v>
      </c>
      <c r="N28" s="37">
        <f t="shared" si="2"/>
        <v>40587807.82</v>
      </c>
      <c r="O28" s="37">
        <f t="shared" si="3"/>
        <v>34394119.62</v>
      </c>
      <c r="P28" s="38">
        <f t="shared" si="4"/>
        <v>0.846958054125933</v>
      </c>
      <c r="Q28" s="39">
        <f t="shared" si="5"/>
        <v>34394119.62</v>
      </c>
      <c r="R28" s="37">
        <f t="shared" si="6"/>
        <v>812.18</v>
      </c>
      <c r="S28" s="40">
        <v>0.3</v>
      </c>
      <c r="T28" s="37">
        <f t="shared" si="7"/>
        <v>243.65</v>
      </c>
      <c r="U28" s="32" t="s">
        <v>122</v>
      </c>
      <c r="V28" s="41">
        <v>5733</v>
      </c>
      <c r="W28" s="41">
        <v>4060.9</v>
      </c>
      <c r="X28" s="41">
        <f t="shared" si="8"/>
        <v>4060.9</v>
      </c>
      <c r="Y28" s="36" t="s">
        <v>123</v>
      </c>
    </row>
    <row r="29" s="29" customFormat="1" ht="56.25" spans="1:25">
      <c r="A29" s="43"/>
      <c r="B29" s="43"/>
      <c r="C29" s="43"/>
      <c r="D29" s="44">
        <f>SUMIFS(总表!$F:$F,总表!$E:$E,D$4,总表!$A:$A,$C29)</f>
        <v>0</v>
      </c>
      <c r="E29" s="44">
        <f>SUMIFS(总表!$F:$F,总表!$E:$E,E$4,总表!$A:$A,$C29)</f>
        <v>0</v>
      </c>
      <c r="F29" s="44">
        <f>SUMIFS(总表!$F:$F,总表!$E:$E,F$4,总表!$A:$A,$C29)</f>
        <v>0</v>
      </c>
      <c r="G29" s="37">
        <f>SUMIFS(总表!$F:$F,总表!$E:$E,D$4,总表!$A:$A,$C29,总表!C:C,"拟核减")</f>
        <v>0</v>
      </c>
      <c r="H29" s="37">
        <f>SUMIFS(总表!$F:$F,总表!$E:$E,E$4,总表!$A:$A,$C29,总表!C:C,"拟核减")</f>
        <v>0</v>
      </c>
      <c r="I29" s="44">
        <f>SUMIFS(总表!$F:$F,总表!$A:$A,$C29,总表!$E:$E,F$4,总表!C:C,"拟核减")</f>
        <v>0</v>
      </c>
      <c r="J29" s="37">
        <f>SUMIFS(总表!$F:$F,总表!$E:$E,J$4,总表!$C:$C,"核减",总表!$A:$A,$C29)</f>
        <v>0</v>
      </c>
      <c r="K29" s="37">
        <f>SUMIFS(总表!$F:$F,总表!$E:$E,K$4,总表!$C:$C,"核减",总表!$A:$A,$C29)</f>
        <v>0</v>
      </c>
      <c r="L29" s="37">
        <f t="shared" si="0"/>
        <v>0</v>
      </c>
      <c r="M29" s="37">
        <f t="shared" si="1"/>
        <v>0</v>
      </c>
      <c r="N29" s="44">
        <f t="shared" si="2"/>
        <v>0</v>
      </c>
      <c r="O29" s="37">
        <f t="shared" si="3"/>
        <v>0</v>
      </c>
      <c r="P29" s="38">
        <f t="shared" si="4"/>
        <v>0</v>
      </c>
      <c r="Q29" s="39">
        <f t="shared" si="5"/>
        <v>0</v>
      </c>
      <c r="R29" s="37">
        <f t="shared" si="6"/>
        <v>0</v>
      </c>
      <c r="S29" s="40">
        <v>0.3</v>
      </c>
      <c r="T29" s="37">
        <f t="shared" si="7"/>
        <v>0</v>
      </c>
      <c r="U29" s="29" t="s">
        <v>124</v>
      </c>
      <c r="V29" s="41">
        <v>16480</v>
      </c>
      <c r="W29" s="41">
        <v>8426.42</v>
      </c>
      <c r="X29" s="41">
        <f t="shared" si="8"/>
        <v>8426.42</v>
      </c>
      <c r="Y29" s="43" t="s">
        <v>125</v>
      </c>
    </row>
    <row r="30" s="29" customFormat="1" ht="34" customHeight="1" spans="1:25">
      <c r="A30" s="43" t="s">
        <v>126</v>
      </c>
      <c r="B30" s="43" t="s">
        <v>127</v>
      </c>
      <c r="C30" s="43"/>
      <c r="D30" s="44">
        <f>SUMIFS(总表!$F:$F,总表!$E:$E,D$4,总表!$A:$A,$C30)</f>
        <v>0</v>
      </c>
      <c r="E30" s="44">
        <f>SUMIFS(总表!$F:$F,总表!$E:$E,E$4,总表!$A:$A,$C30)</f>
        <v>0</v>
      </c>
      <c r="F30" s="44">
        <f>SUMIFS(总表!$F:$F,总表!$E:$E,F$4,总表!$A:$A,$C30)</f>
        <v>0</v>
      </c>
      <c r="G30" s="37">
        <f>SUMIFS(总表!$F:$F,总表!$E:$E,D$4,总表!$A:$A,$C30,总表!C:C,"拟核减")</f>
        <v>0</v>
      </c>
      <c r="H30" s="37">
        <f>SUMIFS(总表!$F:$F,总表!$E:$E,E$4,总表!$A:$A,$C30,总表!C:C,"拟核减")</f>
        <v>0</v>
      </c>
      <c r="I30" s="44">
        <f>SUMIFS(总表!$F:$F,总表!$A:$A,$C30,总表!$E:$E,F$4,总表!C:C,"拟核减")</f>
        <v>0</v>
      </c>
      <c r="J30" s="37">
        <f>SUMIFS(总表!$F:$F,总表!$E:$E,J$4,总表!$C:$C,"核减",总表!$A:$A,$C30)</f>
        <v>0</v>
      </c>
      <c r="K30" s="37">
        <f>SUMIFS(总表!$F:$F,总表!$E:$E,K$4,总表!$C:$C,"核减",总表!$A:$A,$C30)</f>
        <v>0</v>
      </c>
      <c r="L30" s="37">
        <f t="shared" si="0"/>
        <v>0</v>
      </c>
      <c r="M30" s="37">
        <f t="shared" si="1"/>
        <v>0</v>
      </c>
      <c r="N30" s="44">
        <f t="shared" si="2"/>
        <v>0</v>
      </c>
      <c r="O30" s="37">
        <f t="shared" si="3"/>
        <v>0</v>
      </c>
      <c r="P30" s="38">
        <f t="shared" si="4"/>
        <v>0</v>
      </c>
      <c r="Q30" s="39">
        <f t="shared" si="5"/>
        <v>0</v>
      </c>
      <c r="R30" s="37">
        <f t="shared" si="6"/>
        <v>0</v>
      </c>
      <c r="S30" s="40">
        <v>0.3</v>
      </c>
      <c r="T30" s="37">
        <f t="shared" si="7"/>
        <v>0</v>
      </c>
      <c r="U30" s="29" t="s">
        <v>128</v>
      </c>
      <c r="V30" s="41">
        <v>4421</v>
      </c>
      <c r="W30" s="41">
        <v>4059.7</v>
      </c>
      <c r="X30" s="41">
        <f t="shared" si="8"/>
        <v>4059.7</v>
      </c>
      <c r="Y30" s="43"/>
    </row>
    <row r="31" ht="33.75" spans="1:25">
      <c r="A31" s="36" t="s">
        <v>129</v>
      </c>
      <c r="B31" s="36" t="s">
        <v>130</v>
      </c>
      <c r="C31" s="36" t="s">
        <v>131</v>
      </c>
      <c r="D31" s="37">
        <f>SUMIFS(总表!$F:$F,总表!$E:$E,D$4,总表!$A:$A,$C31)</f>
        <v>30589374.82</v>
      </c>
      <c r="E31" s="37">
        <f>SUMIFS(总表!$F:$F,总表!$E:$E,E$4,总表!$A:$A,$C31)</f>
        <v>7679046.08</v>
      </c>
      <c r="F31" s="37">
        <f>SUMIFS(总表!$F:$F,总表!$E:$E,F$4,总表!$A:$A,$C31)</f>
        <v>33408283.94</v>
      </c>
      <c r="G31" s="37">
        <f>SUMIFS(总表!$F:$F,总表!$E:$E,D$4,总表!$A:$A,$C31,总表!C:C,"拟核减")</f>
        <v>0</v>
      </c>
      <c r="H31" s="37">
        <f>SUMIFS(总表!$F:$F,总表!$E:$E,E$4,总表!$A:$A,$C31,总表!C:C,"拟核减")</f>
        <v>0</v>
      </c>
      <c r="I31" s="37">
        <f>SUMIFS(总表!$F:$F,总表!$A:$A,$C31,总表!$E:$E,F$4,总表!C:C,"拟核减")</f>
        <v>0</v>
      </c>
      <c r="J31" s="37">
        <f>SUMIFS(总表!$F:$F,总表!$E:$E,J$4,总表!$C:$C,"核减",总表!$A:$A,$C31)</f>
        <v>0</v>
      </c>
      <c r="K31" s="37">
        <f>SUMIFS(总表!$F:$F,总表!$E:$E,K$4,总表!$C:$C,"核减",总表!$A:$A,$C31)</f>
        <v>0</v>
      </c>
      <c r="L31" s="37">
        <f t="shared" si="0"/>
        <v>30589374.82</v>
      </c>
      <c r="M31" s="37">
        <f t="shared" si="1"/>
        <v>7679046.08</v>
      </c>
      <c r="N31" s="37">
        <f t="shared" si="2"/>
        <v>33408283.94</v>
      </c>
      <c r="O31" s="37">
        <f t="shared" si="3"/>
        <v>30589374.82</v>
      </c>
      <c r="P31" s="38">
        <f t="shared" si="4"/>
        <v>0.955529779152219</v>
      </c>
      <c r="Q31" s="39">
        <f t="shared" si="5"/>
        <v>30589374.82</v>
      </c>
      <c r="R31" s="37">
        <f t="shared" si="6"/>
        <v>640.26</v>
      </c>
      <c r="S31" s="46">
        <v>0.6</v>
      </c>
      <c r="T31" s="37">
        <f t="shared" si="7"/>
        <v>384.16</v>
      </c>
      <c r="U31" s="32" t="s">
        <v>131</v>
      </c>
      <c r="V31" s="41">
        <v>8259</v>
      </c>
      <c r="W31" s="41">
        <v>3201.3</v>
      </c>
      <c r="X31" s="41">
        <f t="shared" si="8"/>
        <v>3201.3</v>
      </c>
      <c r="Y31" s="36" t="s">
        <v>132</v>
      </c>
    </row>
    <row r="32" s="30" customFormat="1" ht="27" customHeight="1" spans="1:25">
      <c r="A32" s="48" t="s">
        <v>133</v>
      </c>
      <c r="B32" s="49"/>
      <c r="C32" s="50"/>
      <c r="D32" s="51">
        <f t="shared" ref="D32:O32" si="9">SUM(D5:D31)</f>
        <v>912170237.55</v>
      </c>
      <c r="E32" s="51">
        <f t="shared" si="9"/>
        <v>607262259.56</v>
      </c>
      <c r="F32" s="51">
        <f t="shared" si="9"/>
        <v>1705005141.93</v>
      </c>
      <c r="G32" s="51">
        <f t="shared" si="9"/>
        <v>22121783.92</v>
      </c>
      <c r="H32" s="51">
        <f t="shared" si="9"/>
        <v>18252659.04</v>
      </c>
      <c r="I32" s="51">
        <f t="shared" si="9"/>
        <v>25454726.69</v>
      </c>
      <c r="J32" s="51">
        <f t="shared" si="9"/>
        <v>46899312.91</v>
      </c>
      <c r="K32" s="51">
        <f t="shared" si="9"/>
        <v>187118469.11</v>
      </c>
      <c r="L32" s="51">
        <f t="shared" si="9"/>
        <v>843149140.72</v>
      </c>
      <c r="M32" s="51">
        <f t="shared" si="9"/>
        <v>401891131.41</v>
      </c>
      <c r="N32" s="51">
        <f t="shared" si="9"/>
        <v>1679550415.24</v>
      </c>
      <c r="O32" s="51">
        <f t="shared" si="9"/>
        <v>1113395322.54</v>
      </c>
      <c r="P32" s="51"/>
      <c r="Q32" s="51">
        <f>SUM(Q5:Q31)</f>
        <v>916732874.3</v>
      </c>
      <c r="R32" s="51">
        <f>SUM(R5:R31)</f>
        <v>15013.81</v>
      </c>
      <c r="S32" s="51"/>
      <c r="T32" s="51">
        <f>SUM(T5:T31)</f>
        <v>5124.83</v>
      </c>
      <c r="V32" s="52">
        <f>SUM(V5:V31)</f>
        <v>342742.04</v>
      </c>
      <c r="W32" s="52">
        <f>SUM(W5:W31)</f>
        <v>164549.62</v>
      </c>
      <c r="X32" s="52">
        <f>SUM(X5:X31)</f>
        <v>161047.445475</v>
      </c>
      <c r="Y32" s="53"/>
    </row>
    <row r="33" spans="4:24">
      <c r="D33" s="54"/>
      <c r="E33" s="54"/>
      <c r="F33" s="54"/>
      <c r="G33" s="54"/>
      <c r="H33" s="54"/>
      <c r="I33" s="54"/>
      <c r="J33" s="54"/>
      <c r="K33" s="54"/>
      <c r="L33" s="54"/>
      <c r="M33" s="54"/>
      <c r="V33" s="55"/>
      <c r="W33" s="55"/>
      <c r="X33" s="56"/>
    </row>
    <row r="34" spans="4:24">
      <c r="D34" s="54">
        <f t="shared" ref="D34:Q34" si="10">D32/100000000</f>
        <v>9.1217023755</v>
      </c>
      <c r="E34" s="54">
        <f t="shared" si="10"/>
        <v>6.0726225956</v>
      </c>
      <c r="F34" s="54">
        <f t="shared" si="10"/>
        <v>17.0500514193</v>
      </c>
      <c r="G34" s="54">
        <f t="shared" si="10"/>
        <v>0.2212178392</v>
      </c>
      <c r="H34" s="54">
        <f t="shared" si="10"/>
        <v>0.1825265904</v>
      </c>
      <c r="I34" s="54">
        <f t="shared" si="10"/>
        <v>0.2545472669</v>
      </c>
      <c r="J34" s="54">
        <f t="shared" si="10"/>
        <v>0.4689931291</v>
      </c>
      <c r="K34" s="54">
        <f t="shared" si="10"/>
        <v>1.8711846911</v>
      </c>
      <c r="L34" s="54">
        <f t="shared" si="10"/>
        <v>8.4314914072</v>
      </c>
      <c r="M34" s="54">
        <f t="shared" si="10"/>
        <v>4.0189113141</v>
      </c>
      <c r="N34" s="54">
        <f t="shared" si="10"/>
        <v>16.7955041524</v>
      </c>
      <c r="O34" s="54">
        <f t="shared" si="10"/>
        <v>11.1339532254</v>
      </c>
      <c r="P34" s="54">
        <f t="shared" si="10"/>
        <v>0</v>
      </c>
      <c r="Q34" s="54">
        <f t="shared" si="10"/>
        <v>9.167328743</v>
      </c>
      <c r="R34" s="54">
        <f>R32/10000</f>
        <v>1.501381</v>
      </c>
      <c r="S34" s="54">
        <f>S32/10000</f>
        <v>0</v>
      </c>
      <c r="T34" s="54">
        <f>T32/10000</f>
        <v>0.512483</v>
      </c>
      <c r="U34" s="54"/>
      <c r="V34" s="54">
        <f>V32/10000</f>
        <v>34.274204</v>
      </c>
      <c r="W34" s="54">
        <f>W32/10000</f>
        <v>16.454962</v>
      </c>
      <c r="X34" s="54">
        <f>X32/10000</f>
        <v>16.1047445475</v>
      </c>
    </row>
  </sheetData>
  <mergeCells count="1">
    <mergeCell ref="A32:C32"/>
  </mergeCells>
  <conditionalFormatting sqref="P5:P31">
    <cfRule type="cellIs" dxfId="0" priority="2" operator="greaterThan">
      <formula>0.9</formula>
    </cfRule>
  </conditionalFormatting>
  <conditionalFormatting sqref="S5:S31">
    <cfRule type="cellIs" dxfId="0" priority="1" operator="equal">
      <formula>0.6</formula>
    </cfRule>
  </conditionalFormatting>
  <conditionalFormatting sqref="P5:Q31">
    <cfRule type="cellIs" dxfId="1" priority="4" operator="lessThan">
      <formula>0.5</formula>
    </cfRule>
  </conditionalFormatting>
  <conditionalFormatting sqref="R5:T31">
    <cfRule type="cellIs" dxfId="1" priority="3" operator="equal">
      <formula>0</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7"/>
  <sheetViews>
    <sheetView tabSelected="1" view="pageBreakPreview" zoomScaleNormal="100" workbookViewId="0">
      <selection activeCell="A2" sqref="A2:C2"/>
    </sheetView>
  </sheetViews>
  <sheetFormatPr defaultColWidth="9" defaultRowHeight="11.25" outlineLevelCol="2"/>
  <cols>
    <col min="1" max="1" width="9" style="1"/>
    <col min="2" max="2" width="41.7555555555556" style="57" customWidth="1"/>
    <col min="3" max="3" width="57.1222222222222" style="57" customWidth="1"/>
  </cols>
  <sheetData>
    <row r="1" ht="24" customHeight="1" spans="1:3">
      <c r="A1" s="75" t="s">
        <v>134</v>
      </c>
    </row>
    <row r="2" ht="32" customHeight="1" spans="1:3">
      <c r="A2" s="76" t="s">
        <v>135</v>
      </c>
      <c r="B2" s="76"/>
      <c r="C2" s="77"/>
    </row>
    <row r="3" ht="15" customHeight="1" spans="1:3">
      <c r="A3" s="75"/>
      <c r="B3" s="78"/>
      <c r="C3" s="78"/>
    </row>
    <row r="4" s="59" customFormat="1" ht="42" customHeight="1" spans="1:3">
      <c r="A4" s="79" t="s">
        <v>136</v>
      </c>
      <c r="B4" s="79" t="s">
        <v>137</v>
      </c>
      <c r="C4" s="79" t="s">
        <v>14</v>
      </c>
    </row>
    <row r="5" customFormat="1" ht="26" customHeight="1" spans="1:3">
      <c r="A5" s="80">
        <v>1</v>
      </c>
      <c r="B5" s="81" t="s">
        <v>34</v>
      </c>
      <c r="C5" s="81" t="s">
        <v>35</v>
      </c>
    </row>
    <row r="6" customFormat="1" ht="26" customHeight="1" spans="1:3">
      <c r="A6" s="80">
        <v>2</v>
      </c>
      <c r="B6" s="81" t="s">
        <v>54</v>
      </c>
      <c r="C6" s="81" t="s">
        <v>55</v>
      </c>
    </row>
    <row r="7" customFormat="1" ht="26" customHeight="1" spans="1:3">
      <c r="A7" s="80">
        <v>3</v>
      </c>
      <c r="B7" s="81" t="s">
        <v>78</v>
      </c>
      <c r="C7" s="81" t="s">
        <v>79</v>
      </c>
    </row>
    <row r="8" customFormat="1" ht="26" customHeight="1" spans="1:3">
      <c r="A8" s="80">
        <v>4</v>
      </c>
      <c r="B8" s="81" t="s">
        <v>58</v>
      </c>
      <c r="C8" s="81" t="s">
        <v>59</v>
      </c>
    </row>
    <row r="9" customFormat="1" ht="26" customHeight="1" spans="1:3">
      <c r="A9" s="80">
        <v>5</v>
      </c>
      <c r="B9" s="81" t="s">
        <v>62</v>
      </c>
      <c r="C9" s="81" t="s">
        <v>63</v>
      </c>
    </row>
    <row r="10" customFormat="1" ht="26" customHeight="1" spans="1:3">
      <c r="A10" s="80">
        <v>6</v>
      </c>
      <c r="B10" s="81" t="s">
        <v>66</v>
      </c>
      <c r="C10" s="81" t="s">
        <v>67</v>
      </c>
    </row>
    <row r="11" customFormat="1" ht="26" customHeight="1" spans="1:3">
      <c r="A11" s="80">
        <v>7</v>
      </c>
      <c r="B11" s="81" t="s">
        <v>70</v>
      </c>
      <c r="C11" s="81" t="s">
        <v>71</v>
      </c>
    </row>
    <row r="12" customFormat="1" ht="26" customHeight="1" spans="1:3">
      <c r="A12" s="80">
        <v>8</v>
      </c>
      <c r="B12" s="81" t="s">
        <v>74</v>
      </c>
      <c r="C12" s="81" t="s">
        <v>75</v>
      </c>
    </row>
    <row r="13" customFormat="1" ht="26" customHeight="1" spans="1:3">
      <c r="A13" s="80">
        <v>9</v>
      </c>
      <c r="B13" s="81" t="s">
        <v>82</v>
      </c>
      <c r="C13" s="81" t="s">
        <v>83</v>
      </c>
    </row>
    <row r="14" customFormat="1" ht="26" customHeight="1" spans="1:3">
      <c r="A14" s="80">
        <v>10</v>
      </c>
      <c r="B14" s="81" t="s">
        <v>86</v>
      </c>
      <c r="C14" s="81" t="s">
        <v>87</v>
      </c>
    </row>
    <row r="15" customFormat="1" ht="26" customHeight="1" spans="1:3">
      <c r="A15" s="80">
        <v>11</v>
      </c>
      <c r="B15" s="81" t="s">
        <v>90</v>
      </c>
      <c r="C15" s="81" t="s">
        <v>91</v>
      </c>
    </row>
    <row r="16" customFormat="1" ht="26" customHeight="1" spans="1:3">
      <c r="A16" s="80">
        <v>12</v>
      </c>
      <c r="B16" s="81" t="s">
        <v>94</v>
      </c>
      <c r="C16" s="81" t="s">
        <v>95</v>
      </c>
    </row>
    <row r="17" customFormat="1" ht="26" customHeight="1" spans="1:3">
      <c r="A17" s="80">
        <v>13</v>
      </c>
      <c r="B17" s="81" t="s">
        <v>102</v>
      </c>
      <c r="C17" s="81" t="s">
        <v>103</v>
      </c>
    </row>
    <row r="18" customFormat="1" ht="26" customHeight="1" spans="1:3">
      <c r="A18" s="80">
        <v>14</v>
      </c>
      <c r="B18" s="81" t="s">
        <v>106</v>
      </c>
      <c r="C18" s="81" t="s">
        <v>107</v>
      </c>
    </row>
    <row r="19" customFormat="1" ht="26" customHeight="1" spans="1:3">
      <c r="A19" s="80">
        <v>15</v>
      </c>
      <c r="B19" s="81" t="s">
        <v>110</v>
      </c>
      <c r="C19" s="81" t="s">
        <v>111</v>
      </c>
    </row>
    <row r="20" customFormat="1" ht="26" customHeight="1" spans="1:3">
      <c r="A20" s="80">
        <v>16</v>
      </c>
      <c r="B20" s="81" t="s">
        <v>114</v>
      </c>
      <c r="C20" s="81" t="s">
        <v>115</v>
      </c>
    </row>
    <row r="21" customFormat="1" ht="26" customHeight="1" spans="1:3">
      <c r="A21" s="80">
        <v>17</v>
      </c>
      <c r="B21" s="81" t="s">
        <v>138</v>
      </c>
      <c r="C21" s="81" t="s">
        <v>139</v>
      </c>
    </row>
    <row r="22" customFormat="1" ht="26" customHeight="1" spans="1:3">
      <c r="A22" s="80">
        <v>18</v>
      </c>
      <c r="B22" s="81" t="s">
        <v>120</v>
      </c>
      <c r="C22" s="81" t="s">
        <v>121</v>
      </c>
    </row>
    <row r="23" customFormat="1" ht="26" customHeight="1" spans="1:3">
      <c r="A23" s="80">
        <v>19</v>
      </c>
      <c r="B23" s="81" t="s">
        <v>129</v>
      </c>
      <c r="C23" s="81" t="s">
        <v>130</v>
      </c>
    </row>
    <row r="24" customFormat="1" ht="26" customHeight="1" spans="1:3">
      <c r="A24" s="80">
        <v>20</v>
      </c>
      <c r="B24" s="81" t="s">
        <v>30</v>
      </c>
      <c r="C24" s="81" t="s">
        <v>31</v>
      </c>
    </row>
    <row r="25" customFormat="1" ht="26" customHeight="1" spans="1:3">
      <c r="A25" s="80">
        <v>21</v>
      </c>
      <c r="B25" s="81" t="s">
        <v>38</v>
      </c>
      <c r="C25" s="81" t="s">
        <v>39</v>
      </c>
    </row>
    <row r="26" customFormat="1" ht="26" customHeight="1" spans="1:3">
      <c r="A26" s="80">
        <v>22</v>
      </c>
      <c r="B26" s="81" t="s">
        <v>42</v>
      </c>
      <c r="C26" s="81" t="s">
        <v>43</v>
      </c>
    </row>
    <row r="27" customFormat="1" ht="26" customHeight="1" spans="1:3">
      <c r="A27" s="80">
        <v>23</v>
      </c>
      <c r="B27" s="81" t="s">
        <v>50</v>
      </c>
      <c r="C27" s="81" t="s">
        <v>51</v>
      </c>
    </row>
  </sheetData>
  <mergeCells count="1">
    <mergeCell ref="A2:C2"/>
  </mergeCells>
  <pageMargins left="0.751388888888889" right="0.751388888888889" top="0.826388888888889" bottom="0.786805555555556" header="0.5" footer="0.5"/>
  <pageSetup paperSize="9" scale="96"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2:AA33"/>
  <sheetViews>
    <sheetView workbookViewId="0">
      <selection activeCell="R1" sqref="R$1:R$1048576"/>
    </sheetView>
  </sheetViews>
  <sheetFormatPr defaultColWidth="9.33333333333333" defaultRowHeight="11.25"/>
  <cols>
    <col min="1" max="1" width="9.33333333333333" style="27"/>
    <col min="2" max="3" width="17.3777777777778" style="31" customWidth="1"/>
    <col min="4" max="4" width="14.6666666666667" style="31" hidden="1" customWidth="1"/>
    <col min="5" max="6" width="21" style="32" hidden="1" customWidth="1"/>
    <col min="7" max="7" width="24" style="32" hidden="1" customWidth="1"/>
    <col min="8" max="10" width="18.3333333333333" style="32" hidden="1" customWidth="1"/>
    <col min="11" max="11" width="20" style="32" hidden="1" customWidth="1"/>
    <col min="12" max="12" width="20.1666666666667" style="32" hidden="1" customWidth="1"/>
    <col min="13" max="13" width="21.3333333333333" style="32" hidden="1" customWidth="1"/>
    <col min="14" max="14" width="20.5" style="32" hidden="1" customWidth="1"/>
    <col min="15" max="15" width="23" style="32" hidden="1" customWidth="1"/>
    <col min="16" max="16" width="24.4888888888889" style="32" customWidth="1"/>
    <col min="17" max="17" width="11.8777777777778" style="32" customWidth="1"/>
    <col min="18" max="18" width="23.3333333333333" style="32" customWidth="1"/>
    <col min="19" max="19" width="22.8333333333333" style="32" customWidth="1"/>
    <col min="20" max="20" width="15.3333333333333" style="32" customWidth="1"/>
    <col min="21" max="21" width="15.8333333333333" style="32" customWidth="1"/>
    <col min="22" max="22" width="30.8333333333333" style="32" hidden="1" customWidth="1"/>
    <col min="23" max="23" width="18.6888888888889" style="29" hidden="1" customWidth="1"/>
    <col min="24" max="24" width="15.8777777777778" style="29" customWidth="1"/>
    <col min="25" max="25" width="16.2555555555556" style="29" customWidth="1"/>
    <col min="26" max="26" width="62.3111111111111" style="32" hidden="1" customWidth="1"/>
    <col min="27" max="27" width="9.33333333333333" style="27"/>
    <col min="28" max="16384" width="9.33333333333333" style="32"/>
  </cols>
  <sheetData>
    <row r="2" ht="22" customHeight="1" spans="1:27">
      <c r="A2" s="67" t="s">
        <v>140</v>
      </c>
      <c r="B2" s="68"/>
      <c r="C2" s="68"/>
      <c r="D2" s="68"/>
      <c r="E2" s="68"/>
      <c r="F2" s="68"/>
      <c r="G2" s="68"/>
      <c r="H2" s="68"/>
      <c r="I2" s="68"/>
      <c r="J2" s="68"/>
      <c r="K2" s="68"/>
      <c r="L2" s="68"/>
      <c r="M2" s="68"/>
      <c r="N2" s="68"/>
      <c r="O2" s="68"/>
      <c r="P2" s="68"/>
      <c r="Q2" s="68"/>
      <c r="R2" s="68"/>
      <c r="S2" s="68"/>
      <c r="T2" s="68"/>
      <c r="U2" s="68"/>
      <c r="V2" s="68"/>
      <c r="W2" s="68"/>
      <c r="X2" s="68"/>
      <c r="Y2" s="68"/>
      <c r="Z2" s="68"/>
      <c r="AA2" s="68"/>
    </row>
    <row r="3" s="27" customFormat="1" ht="21" customHeight="1" spans="1:27">
      <c r="B3" s="28"/>
      <c r="C3" s="28"/>
      <c r="D3" s="28"/>
      <c r="E3" s="27" t="s">
        <v>1</v>
      </c>
      <c r="F3" s="27" t="s">
        <v>2</v>
      </c>
      <c r="G3" s="27" t="s">
        <v>3</v>
      </c>
      <c r="H3" s="27" t="s">
        <v>4</v>
      </c>
      <c r="I3" s="27" t="s">
        <v>5</v>
      </c>
      <c r="J3" s="27" t="s">
        <v>6</v>
      </c>
      <c r="K3" s="27" t="s">
        <v>7</v>
      </c>
      <c r="L3" s="27" t="s">
        <v>8</v>
      </c>
      <c r="M3" s="27" t="s">
        <v>9</v>
      </c>
      <c r="N3" s="27" t="s">
        <v>10</v>
      </c>
      <c r="W3" s="33" t="s">
        <v>12</v>
      </c>
      <c r="X3" s="33"/>
      <c r="Y3" s="33" t="s">
        <v>141</v>
      </c>
      <c r="Z3" s="33"/>
      <c r="AA3" s="33"/>
    </row>
    <row r="4" s="28" customFormat="1" ht="32" customHeight="1" spans="1:27">
      <c r="A4" s="34" t="s">
        <v>136</v>
      </c>
      <c r="B4" s="34" t="s">
        <v>13</v>
      </c>
      <c r="C4" s="34" t="s">
        <v>14</v>
      </c>
      <c r="D4" s="34" t="s">
        <v>15</v>
      </c>
      <c r="E4" s="34" t="s">
        <v>16</v>
      </c>
      <c r="F4" s="34" t="s">
        <v>17</v>
      </c>
      <c r="G4" s="34" t="s">
        <v>18</v>
      </c>
      <c r="H4" s="34" t="s">
        <v>16</v>
      </c>
      <c r="I4" s="34" t="s">
        <v>17</v>
      </c>
      <c r="J4" s="34" t="s">
        <v>19</v>
      </c>
      <c r="K4" s="34" t="s">
        <v>16</v>
      </c>
      <c r="L4" s="34" t="s">
        <v>17</v>
      </c>
      <c r="M4" s="34" t="s">
        <v>16</v>
      </c>
      <c r="N4" s="34" t="s">
        <v>17</v>
      </c>
      <c r="O4" s="34" t="s">
        <v>20</v>
      </c>
      <c r="P4" s="34" t="s">
        <v>21</v>
      </c>
      <c r="Q4" s="34" t="s">
        <v>22</v>
      </c>
      <c r="R4" s="34" t="s">
        <v>23</v>
      </c>
      <c r="S4" s="34" t="s">
        <v>24</v>
      </c>
      <c r="T4" s="34" t="s">
        <v>142</v>
      </c>
      <c r="U4" s="69" t="s">
        <v>26</v>
      </c>
      <c r="W4" s="35" t="s">
        <v>3</v>
      </c>
      <c r="X4" s="35" t="s">
        <v>27</v>
      </c>
      <c r="Y4" s="35" t="s">
        <v>28</v>
      </c>
      <c r="Z4" s="34" t="s">
        <v>29</v>
      </c>
      <c r="AA4" s="69" t="s">
        <v>143</v>
      </c>
    </row>
    <row r="5" ht="45" spans="1:27">
      <c r="A5" s="42">
        <v>1</v>
      </c>
      <c r="B5" s="36" t="s">
        <v>30</v>
      </c>
      <c r="C5" s="36" t="s">
        <v>31</v>
      </c>
      <c r="D5" s="36" t="s">
        <v>32</v>
      </c>
      <c r="E5" s="37">
        <f>ROUND(测算补贴表!D5/10000,)</f>
        <v>557</v>
      </c>
      <c r="F5" s="37">
        <f>ROUND(测算补贴表!E5/10000,)</f>
        <v>1102</v>
      </c>
      <c r="G5" s="37">
        <f>ROUND(测算补贴表!F5/10000,)</f>
        <v>569</v>
      </c>
      <c r="H5" s="37">
        <f>ROUND(测算补贴表!G5/10000,)</f>
        <v>0</v>
      </c>
      <c r="I5" s="37">
        <f>ROUND(测算补贴表!H5/10000,)</f>
        <v>0</v>
      </c>
      <c r="J5" s="37">
        <f>ROUND(测算补贴表!I5/10000,)</f>
        <v>0</v>
      </c>
      <c r="K5" s="37">
        <f>ROUND(测算补贴表!J5/10000,)</f>
        <v>361</v>
      </c>
      <c r="L5" s="37">
        <f>ROUND(测算补贴表!K5/10000,)</f>
        <v>751</v>
      </c>
      <c r="M5" s="37">
        <f>ROUND(测算补贴表!L5/10000,)</f>
        <v>197</v>
      </c>
      <c r="N5" s="37">
        <f>ROUND(测算补贴表!M5/10000,)</f>
        <v>351</v>
      </c>
      <c r="O5" s="37">
        <f>ROUND(测算补贴表!N5/10000,)</f>
        <v>569</v>
      </c>
      <c r="P5" s="37">
        <f>ROUND(测算补贴表!O5/10000,)</f>
        <v>569</v>
      </c>
      <c r="Q5" s="38">
        <f>测算补贴表!P5</f>
        <v>0.999996660045353</v>
      </c>
      <c r="R5" s="37">
        <f>ROUND(测算补贴表!Q5/10000,)</f>
        <v>351</v>
      </c>
      <c r="S5" s="39">
        <f>测算补贴表!R5</f>
        <v>41.58</v>
      </c>
      <c r="T5" s="70">
        <f>测算补贴表!S5</f>
        <v>0.3</v>
      </c>
      <c r="U5" s="39">
        <f>测算补贴表!T5</f>
        <v>12.47</v>
      </c>
      <c r="V5" s="32" t="s">
        <v>32</v>
      </c>
      <c r="W5" s="41">
        <v>1000</v>
      </c>
      <c r="X5" s="41">
        <v>569</v>
      </c>
      <c r="Y5" s="41">
        <v>207</v>
      </c>
      <c r="Z5" s="36" t="s">
        <v>33</v>
      </c>
      <c r="AA5" s="34" t="s">
        <v>144</v>
      </c>
    </row>
    <row r="6" ht="45" spans="1:27">
      <c r="A6" s="42">
        <v>2</v>
      </c>
      <c r="B6" s="36" t="s">
        <v>34</v>
      </c>
      <c r="C6" s="36" t="s">
        <v>35</v>
      </c>
      <c r="D6" s="36" t="s">
        <v>36</v>
      </c>
      <c r="E6" s="37">
        <f>ROUND(测算补贴表!D6/10000,)</f>
        <v>4609</v>
      </c>
      <c r="F6" s="37">
        <f>ROUND(测算补贴表!E6/10000,)</f>
        <v>2432</v>
      </c>
      <c r="G6" s="37">
        <f>ROUND(测算补贴表!F6/10000,)</f>
        <v>4609</v>
      </c>
      <c r="H6" s="37">
        <f>ROUND(测算补贴表!G6/10000,)</f>
        <v>310</v>
      </c>
      <c r="I6" s="37">
        <f>ROUND(测算补贴表!H6/10000,)</f>
        <v>295</v>
      </c>
      <c r="J6" s="37">
        <f>ROUND(测算补贴表!I6/10000,)</f>
        <v>735</v>
      </c>
      <c r="K6" s="37">
        <f>ROUND(测算补贴表!J6/10000,)</f>
        <v>2208</v>
      </c>
      <c r="L6" s="37">
        <f>ROUND(测算补贴表!K6/10000,)</f>
        <v>769</v>
      </c>
      <c r="M6" s="37">
        <f>ROUND(测算补贴表!L6/10000,)</f>
        <v>2091</v>
      </c>
      <c r="N6" s="37">
        <f>ROUND(测算补贴表!M6/10000,)</f>
        <v>1368</v>
      </c>
      <c r="O6" s="37">
        <f>ROUND(测算补贴表!N6/10000,)</f>
        <v>3874</v>
      </c>
      <c r="P6" s="37">
        <f>ROUND(测算补贴表!O6/10000,)</f>
        <v>3874</v>
      </c>
      <c r="Q6" s="38">
        <f>测算补贴表!P6</f>
        <v>0.807157680625</v>
      </c>
      <c r="R6" s="37">
        <f>ROUND(测算补贴表!Q6/10000,)</f>
        <v>2091</v>
      </c>
      <c r="S6" s="39">
        <f>测算补贴表!R6</f>
        <v>747.26</v>
      </c>
      <c r="T6" s="70">
        <f>测算补贴表!S6</f>
        <v>0.3</v>
      </c>
      <c r="U6" s="39">
        <f>测算补贴表!T6</f>
        <v>224.18</v>
      </c>
      <c r="V6" s="32" t="s">
        <v>36</v>
      </c>
      <c r="W6" s="41">
        <v>6000</v>
      </c>
      <c r="X6" s="41">
        <v>4800</v>
      </c>
      <c r="Y6" s="41">
        <f t="shared" ref="Y6:Y31" si="0">X6-MIN((H6+K6),(I6+L6))/10000</f>
        <v>4799.8936</v>
      </c>
      <c r="Z6" s="36" t="s">
        <v>37</v>
      </c>
      <c r="AA6" s="42" t="s">
        <v>145</v>
      </c>
    </row>
    <row r="7" ht="45" spans="1:27">
      <c r="A7" s="42">
        <v>3</v>
      </c>
      <c r="B7" s="36" t="s">
        <v>38</v>
      </c>
      <c r="C7" s="36" t="s">
        <v>39</v>
      </c>
      <c r="D7" s="36" t="s">
        <v>40</v>
      </c>
      <c r="E7" s="37">
        <f>ROUND(测算补贴表!D7/10000,)</f>
        <v>226</v>
      </c>
      <c r="F7" s="37">
        <f>ROUND(测算补贴表!E7/10000,)</f>
        <v>1254</v>
      </c>
      <c r="G7" s="37">
        <f>ROUND(测算补贴表!F7/10000,)</f>
        <v>2490</v>
      </c>
      <c r="H7" s="37">
        <f>ROUND(测算补贴表!G7/10000,)</f>
        <v>0</v>
      </c>
      <c r="I7" s="37">
        <f>ROUND(测算补贴表!H7/10000,)</f>
        <v>0</v>
      </c>
      <c r="J7" s="37">
        <f>ROUND(测算补贴表!I7/10000,)</f>
        <v>0</v>
      </c>
      <c r="K7" s="37">
        <f>ROUND(测算补贴表!J7/10000,)</f>
        <v>0</v>
      </c>
      <c r="L7" s="37">
        <f>ROUND(测算补贴表!K7/10000,)</f>
        <v>0</v>
      </c>
      <c r="M7" s="37">
        <f>ROUND(测算补贴表!L7/10000,)</f>
        <v>226</v>
      </c>
      <c r="N7" s="37">
        <f>ROUND(测算补贴表!M7/10000,)</f>
        <v>1254</v>
      </c>
      <c r="O7" s="37">
        <f>ROUND(测算补贴表!N7/10000,)</f>
        <v>2490</v>
      </c>
      <c r="P7" s="37">
        <f>ROUND(测算补贴表!O7/10000,)</f>
        <v>1254</v>
      </c>
      <c r="Q7" s="38">
        <f>测算补贴表!P7</f>
        <v>0.635750354897587</v>
      </c>
      <c r="R7" s="37">
        <f>ROUND(测算补贴表!Q7/10000,)</f>
        <v>1254</v>
      </c>
      <c r="S7" s="39">
        <f>测算补贴表!R7</f>
        <v>394.48</v>
      </c>
      <c r="T7" s="70">
        <f>测算补贴表!S7</f>
        <v>0.3</v>
      </c>
      <c r="U7" s="39">
        <f>测算补贴表!T7</f>
        <v>118.34</v>
      </c>
      <c r="V7" s="32" t="s">
        <v>40</v>
      </c>
      <c r="W7" s="41">
        <v>4000</v>
      </c>
      <c r="X7" s="41">
        <v>1972.4</v>
      </c>
      <c r="Y7" s="41">
        <f t="shared" si="0"/>
        <v>1972.4</v>
      </c>
      <c r="Z7" s="36" t="s">
        <v>41</v>
      </c>
      <c r="AA7" s="42" t="s">
        <v>144</v>
      </c>
    </row>
    <row r="8" ht="45" spans="1:27">
      <c r="A8" s="42">
        <v>4</v>
      </c>
      <c r="B8" s="36" t="s">
        <v>42</v>
      </c>
      <c r="C8" s="36" t="s">
        <v>43</v>
      </c>
      <c r="D8" s="36" t="s">
        <v>44</v>
      </c>
      <c r="E8" s="37">
        <f>ROUND(测算补贴表!D8/10000,)</f>
        <v>1114</v>
      </c>
      <c r="F8" s="37">
        <f>ROUND(测算补贴表!E8/10000,)</f>
        <v>3587</v>
      </c>
      <c r="G8" s="37">
        <f>ROUND(测算补贴表!F8/10000,)</f>
        <v>4278</v>
      </c>
      <c r="H8" s="37">
        <f>ROUND(测算补贴表!G8/10000,)</f>
        <v>0</v>
      </c>
      <c r="I8" s="37">
        <f>ROUND(测算补贴表!H8/10000,)</f>
        <v>0</v>
      </c>
      <c r="J8" s="37">
        <f>ROUND(测算补贴表!I8/10000,)</f>
        <v>0</v>
      </c>
      <c r="K8" s="37">
        <f>ROUND(测算补贴表!J8/10000,)</f>
        <v>3</v>
      </c>
      <c r="L8" s="37">
        <f>ROUND(测算补贴表!K8/10000,)</f>
        <v>0</v>
      </c>
      <c r="M8" s="37">
        <f>ROUND(测算补贴表!L8/10000,)</f>
        <v>1112</v>
      </c>
      <c r="N8" s="37">
        <f>ROUND(测算补贴表!M8/10000,)</f>
        <v>3587</v>
      </c>
      <c r="O8" s="37">
        <f>ROUND(测算补贴表!N8/10000,)</f>
        <v>4278</v>
      </c>
      <c r="P8" s="37">
        <f>ROUND(测算补贴表!O8/10000,)</f>
        <v>3587</v>
      </c>
      <c r="Q8" s="38">
        <f>测算补贴表!P8</f>
        <v>0.941643090049882</v>
      </c>
      <c r="R8" s="37">
        <f>ROUND(测算补贴表!Q8/10000,)</f>
        <v>3587</v>
      </c>
      <c r="S8" s="39">
        <f>测算补贴表!R8</f>
        <v>761.8</v>
      </c>
      <c r="T8" s="70">
        <f>测算补贴表!S8</f>
        <v>0.3</v>
      </c>
      <c r="U8" s="39">
        <f>测算补贴表!T8</f>
        <v>228.54</v>
      </c>
      <c r="V8" s="32" t="s">
        <v>44</v>
      </c>
      <c r="W8" s="41">
        <v>5000</v>
      </c>
      <c r="X8" s="41">
        <v>3809</v>
      </c>
      <c r="Y8" s="41">
        <f t="shared" si="0"/>
        <v>3809</v>
      </c>
      <c r="Z8" s="36" t="s">
        <v>45</v>
      </c>
      <c r="AA8" s="42" t="s">
        <v>144</v>
      </c>
    </row>
    <row r="9" ht="45" spans="1:27">
      <c r="A9" s="42">
        <v>5</v>
      </c>
      <c r="B9" s="36" t="s">
        <v>46</v>
      </c>
      <c r="C9" s="36" t="s">
        <v>47</v>
      </c>
      <c r="D9" s="36" t="s">
        <v>48</v>
      </c>
      <c r="E9" s="37">
        <f>ROUND(测算补贴表!D9/10000,)</f>
        <v>0</v>
      </c>
      <c r="F9" s="37">
        <f>ROUND(测算补贴表!E9/10000,)</f>
        <v>0</v>
      </c>
      <c r="G9" s="37">
        <f>ROUND(测算补贴表!F9/10000,)</f>
        <v>0</v>
      </c>
      <c r="H9" s="37">
        <f>ROUND(测算补贴表!G9/10000,)</f>
        <v>0</v>
      </c>
      <c r="I9" s="37">
        <f>ROUND(测算补贴表!H9/10000,)</f>
        <v>0</v>
      </c>
      <c r="J9" s="37">
        <f>ROUND(测算补贴表!I9/10000,)</f>
        <v>0</v>
      </c>
      <c r="K9" s="37">
        <f>ROUND(测算补贴表!J9/10000,)</f>
        <v>0</v>
      </c>
      <c r="L9" s="37">
        <f>ROUND(测算补贴表!K9/10000,)</f>
        <v>0</v>
      </c>
      <c r="M9" s="37">
        <f>ROUND(测算补贴表!L9/10000,)</f>
        <v>0</v>
      </c>
      <c r="N9" s="37">
        <f>ROUND(测算补贴表!M9/10000,)</f>
        <v>0</v>
      </c>
      <c r="O9" s="37">
        <f>ROUND(测算补贴表!N9/10000,)</f>
        <v>0</v>
      </c>
      <c r="P9" s="37">
        <f>ROUND(测算补贴表!O9/10000,)</f>
        <v>0</v>
      </c>
      <c r="Q9" s="38">
        <f>测算补贴表!P9</f>
        <v>0</v>
      </c>
      <c r="R9" s="37"/>
      <c r="S9" s="39"/>
      <c r="T9" s="70"/>
      <c r="U9" s="39"/>
      <c r="V9" s="32" t="s">
        <v>48</v>
      </c>
      <c r="W9" s="41">
        <v>1000</v>
      </c>
      <c r="X9" s="41">
        <v>1000</v>
      </c>
      <c r="Y9" s="41">
        <f t="shared" si="0"/>
        <v>1000</v>
      </c>
      <c r="Z9" s="36" t="s">
        <v>49</v>
      </c>
      <c r="AA9" s="32"/>
    </row>
    <row r="10" ht="56.25" spans="1:27">
      <c r="A10" s="42">
        <v>5</v>
      </c>
      <c r="B10" s="36" t="s">
        <v>50</v>
      </c>
      <c r="C10" s="36" t="s">
        <v>51</v>
      </c>
      <c r="D10" s="36" t="s">
        <v>52</v>
      </c>
      <c r="E10" s="37">
        <f>ROUND(测算补贴表!D10/10000,)</f>
        <v>2535</v>
      </c>
      <c r="F10" s="37">
        <f>ROUND(测算补贴表!E10/10000,)</f>
        <v>3036</v>
      </c>
      <c r="G10" s="37">
        <f>ROUND(测算补贴表!F10/10000,)</f>
        <v>5090</v>
      </c>
      <c r="H10" s="37">
        <f>ROUND(测算补贴表!G10/10000,)</f>
        <v>73</v>
      </c>
      <c r="I10" s="37">
        <f>ROUND(测算补贴表!H10/10000,)</f>
        <v>177</v>
      </c>
      <c r="J10" s="37">
        <f>ROUND(测算补贴表!I10/10000,)</f>
        <v>144</v>
      </c>
      <c r="K10" s="37">
        <f>ROUND(测算补贴表!J10/10000,)</f>
        <v>48</v>
      </c>
      <c r="L10" s="37">
        <f>ROUND(测算补贴表!K10/10000,)</f>
        <v>79</v>
      </c>
      <c r="M10" s="37">
        <f>ROUND(测算补贴表!L10/10000,)</f>
        <v>2414</v>
      </c>
      <c r="N10" s="37">
        <f>ROUND(测算补贴表!M10/10000,)</f>
        <v>2780</v>
      </c>
      <c r="O10" s="37">
        <f>ROUND(测算补贴表!N10/10000,)</f>
        <v>4945</v>
      </c>
      <c r="P10" s="37">
        <f>ROUND(测算补贴表!O10/10000,)</f>
        <v>2859</v>
      </c>
      <c r="Q10" s="38">
        <f>测算补贴表!P10</f>
        <v>0.506736200815314</v>
      </c>
      <c r="R10" s="37">
        <f>ROUND(测算补贴表!Q10/10000,)</f>
        <v>2780</v>
      </c>
      <c r="S10" s="39">
        <f>测算补贴表!R10</f>
        <v>1000</v>
      </c>
      <c r="T10" s="70">
        <f>测算补贴表!S10</f>
        <v>0.3</v>
      </c>
      <c r="U10" s="39">
        <f>测算补贴表!T10</f>
        <v>300</v>
      </c>
      <c r="V10" s="32" t="s">
        <v>52</v>
      </c>
      <c r="W10" s="41">
        <v>12000</v>
      </c>
      <c r="X10" s="41">
        <v>5642</v>
      </c>
      <c r="Y10" s="41">
        <f t="shared" si="0"/>
        <v>5641.9879</v>
      </c>
      <c r="Z10" s="36" t="s">
        <v>53</v>
      </c>
      <c r="AA10" s="42" t="s">
        <v>144</v>
      </c>
    </row>
    <row r="11" ht="56.25" spans="1:27">
      <c r="A11" s="42">
        <v>6</v>
      </c>
      <c r="B11" s="36" t="s">
        <v>54</v>
      </c>
      <c r="C11" s="36" t="s">
        <v>55</v>
      </c>
      <c r="D11" s="36" t="s">
        <v>56</v>
      </c>
      <c r="E11" s="37">
        <f>ROUND(测算补贴表!D11/10000,)</f>
        <v>7699</v>
      </c>
      <c r="F11" s="37">
        <f>ROUND(测算补贴表!E11/10000,)</f>
        <v>0</v>
      </c>
      <c r="G11" s="37">
        <f>ROUND(测算补贴表!F11/10000,)</f>
        <v>36802</v>
      </c>
      <c r="H11" s="37">
        <f>ROUND(测算补贴表!G11/10000,)</f>
        <v>8</v>
      </c>
      <c r="I11" s="37">
        <f>ROUND(测算补贴表!H11/10000,)</f>
        <v>0</v>
      </c>
      <c r="J11" s="37">
        <f>ROUND(测算补贴表!I11/10000,)</f>
        <v>40</v>
      </c>
      <c r="K11" s="37">
        <f>ROUND(测算补贴表!J11/10000,)</f>
        <v>0</v>
      </c>
      <c r="L11" s="37">
        <f>ROUND(测算补贴表!K11/10000,)</f>
        <v>0</v>
      </c>
      <c r="M11" s="37">
        <f>ROUND(测算补贴表!L11/10000,)</f>
        <v>7691</v>
      </c>
      <c r="N11" s="37">
        <f>ROUND(测算补贴表!M11/10000,)</f>
        <v>0</v>
      </c>
      <c r="O11" s="37">
        <f>ROUND(测算补贴表!N11/10000,)</f>
        <v>36762</v>
      </c>
      <c r="P11" s="37">
        <f>ROUND(测算补贴表!O11/10000,)</f>
        <v>7691</v>
      </c>
      <c r="Q11" s="38">
        <f>测算补贴表!P11</f>
        <v>0.56074799846883</v>
      </c>
      <c r="R11" s="37">
        <f>ROUND(测算补贴表!Q11/10000,)</f>
        <v>7691</v>
      </c>
      <c r="S11" s="39">
        <f>测算补贴表!R11</f>
        <v>1000</v>
      </c>
      <c r="T11" s="70">
        <f>测算补贴表!S11</f>
        <v>0.3</v>
      </c>
      <c r="U11" s="39">
        <f>测算补贴表!T11</f>
        <v>300</v>
      </c>
      <c r="V11" s="32" t="s">
        <v>56</v>
      </c>
      <c r="W11" s="41">
        <v>49890</v>
      </c>
      <c r="X11" s="41">
        <v>13715</v>
      </c>
      <c r="Y11" s="41">
        <f t="shared" si="0"/>
        <v>13715</v>
      </c>
      <c r="Z11" s="36" t="s">
        <v>57</v>
      </c>
      <c r="AA11" s="42" t="s">
        <v>145</v>
      </c>
    </row>
    <row r="12" s="29" customFormat="1" ht="45" spans="1:27">
      <c r="A12" s="42">
        <v>7</v>
      </c>
      <c r="B12" s="43" t="s">
        <v>58</v>
      </c>
      <c r="C12" s="43" t="s">
        <v>59</v>
      </c>
      <c r="D12" s="43" t="s">
        <v>60</v>
      </c>
      <c r="E12" s="37">
        <f>ROUND(测算补贴表!D12/10000,)</f>
        <v>3709</v>
      </c>
      <c r="F12" s="37">
        <f>ROUND(测算补贴表!E12/10000,)</f>
        <v>2693</v>
      </c>
      <c r="G12" s="37">
        <f>ROUND(测算补贴表!F12/10000,)</f>
        <v>3701</v>
      </c>
      <c r="H12" s="37">
        <f>ROUND(测算补贴表!G12/10000,)</f>
        <v>1821</v>
      </c>
      <c r="I12" s="37">
        <f>ROUND(测算补贴表!H12/10000,)</f>
        <v>1349</v>
      </c>
      <c r="J12" s="37">
        <f>ROUND(测算补贴表!I12/10000,)</f>
        <v>1227</v>
      </c>
      <c r="K12" s="37">
        <f>ROUND(测算补贴表!J12/10000,)</f>
        <v>1009</v>
      </c>
      <c r="L12" s="37">
        <f>ROUND(测算补贴表!K12/10000,)</f>
        <v>117</v>
      </c>
      <c r="M12" s="37">
        <f>ROUND(测算补贴表!L12/10000,)</f>
        <v>879</v>
      </c>
      <c r="N12" s="37">
        <f>ROUND(测算补贴表!M12/10000,)</f>
        <v>1227</v>
      </c>
      <c r="O12" s="37">
        <f>ROUND(测算补贴表!N12/10000,)</f>
        <v>2474</v>
      </c>
      <c r="P12" s="37">
        <f>ROUND(测算补贴表!O12/10000,)</f>
        <v>1888</v>
      </c>
      <c r="Q12" s="38">
        <f>测算补贴表!P12</f>
        <v>0.575472841240481</v>
      </c>
      <c r="R12" s="37">
        <f>ROUND(测算补贴表!Q12/10000,)</f>
        <v>1227</v>
      </c>
      <c r="S12" s="39">
        <f>测算补贴表!R12</f>
        <v>363.16</v>
      </c>
      <c r="T12" s="70">
        <f>测算补贴表!S12</f>
        <v>0.3</v>
      </c>
      <c r="U12" s="39">
        <f>测算补贴表!T12</f>
        <v>108.95</v>
      </c>
      <c r="V12" s="29" t="s">
        <v>60</v>
      </c>
      <c r="W12" s="41">
        <v>5000</v>
      </c>
      <c r="X12" s="41">
        <v>3281.63</v>
      </c>
      <c r="Y12" s="41">
        <f t="shared" si="0"/>
        <v>3281.4834</v>
      </c>
      <c r="Z12" s="43" t="s">
        <v>61</v>
      </c>
      <c r="AA12" s="42" t="s">
        <v>146</v>
      </c>
    </row>
    <row r="13" ht="33.75" spans="1:27">
      <c r="A13" s="42">
        <v>8</v>
      </c>
      <c r="B13" s="36" t="s">
        <v>62</v>
      </c>
      <c r="C13" s="36" t="s">
        <v>63</v>
      </c>
      <c r="D13" s="36" t="s">
        <v>64</v>
      </c>
      <c r="E13" s="37">
        <f>ROUND(测算补贴表!D13/10000,)</f>
        <v>415</v>
      </c>
      <c r="F13" s="37">
        <f>ROUND(测算补贴表!E13/10000,)</f>
        <v>393</v>
      </c>
      <c r="G13" s="37">
        <f>ROUND(测算补贴表!F13/10000,)</f>
        <v>415</v>
      </c>
      <c r="H13" s="37">
        <f>ROUND(测算补贴表!G13/10000,)</f>
        <v>0</v>
      </c>
      <c r="I13" s="37">
        <f>ROUND(测算补贴表!H13/10000,)</f>
        <v>0</v>
      </c>
      <c r="J13" s="37">
        <f>ROUND(测算补贴表!I13/10000,)</f>
        <v>0</v>
      </c>
      <c r="K13" s="37">
        <f>ROUND(测算补贴表!J13/10000,)</f>
        <v>0</v>
      </c>
      <c r="L13" s="37">
        <f>ROUND(测算补贴表!K13/10000,)</f>
        <v>0</v>
      </c>
      <c r="M13" s="37">
        <f>ROUND(测算补贴表!L13/10000,)</f>
        <v>415</v>
      </c>
      <c r="N13" s="37">
        <f>ROUND(测算补贴表!M13/10000,)</f>
        <v>393</v>
      </c>
      <c r="O13" s="37">
        <f>ROUND(测算补贴表!N13/10000,)</f>
        <v>415</v>
      </c>
      <c r="P13" s="37">
        <f>ROUND(测算补贴表!O13/10000,)</f>
        <v>415</v>
      </c>
      <c r="Q13" s="38">
        <f>测算补贴表!P13</f>
        <v>1</v>
      </c>
      <c r="R13" s="37">
        <f>ROUND(测算补贴表!Q13/10000,)</f>
        <v>415</v>
      </c>
      <c r="S13" s="39">
        <f>测算补贴表!R13</f>
        <v>73.4</v>
      </c>
      <c r="T13" s="70">
        <f>测算补贴表!S13</f>
        <v>0.3</v>
      </c>
      <c r="U13" s="39">
        <f>测算补贴表!T13</f>
        <v>22.02</v>
      </c>
      <c r="V13" s="32" t="s">
        <v>64</v>
      </c>
      <c r="W13" s="41">
        <v>500</v>
      </c>
      <c r="X13" s="41">
        <v>367</v>
      </c>
      <c r="Y13" s="41">
        <f t="shared" si="0"/>
        <v>367</v>
      </c>
      <c r="Z13" s="36" t="s">
        <v>65</v>
      </c>
      <c r="AA13" s="42" t="s">
        <v>146</v>
      </c>
    </row>
    <row r="14" ht="33.75" spans="1:27">
      <c r="A14" s="42">
        <v>9</v>
      </c>
      <c r="B14" s="36" t="s">
        <v>66</v>
      </c>
      <c r="C14" s="36" t="s">
        <v>67</v>
      </c>
      <c r="D14" s="36" t="s">
        <v>68</v>
      </c>
      <c r="E14" s="37">
        <f>ROUND(测算补贴表!D14/10000,)</f>
        <v>3425</v>
      </c>
      <c r="F14" s="37">
        <f>ROUND(测算补贴表!E14/10000,)</f>
        <v>3666</v>
      </c>
      <c r="G14" s="37">
        <f>ROUND(测算补贴表!F14/10000,)</f>
        <v>4710</v>
      </c>
      <c r="H14" s="37">
        <f>ROUND(测算补贴表!G14/10000,)</f>
        <v>0</v>
      </c>
      <c r="I14" s="37">
        <f>ROUND(测算补贴表!H14/10000,)</f>
        <v>0</v>
      </c>
      <c r="J14" s="37">
        <f>ROUND(测算补贴表!I14/10000,)</f>
        <v>0</v>
      </c>
      <c r="K14" s="37">
        <f>ROUND(测算补贴表!J14/10000,)</f>
        <v>252</v>
      </c>
      <c r="L14" s="37">
        <f>ROUND(测算补贴表!K14/10000,)</f>
        <v>76</v>
      </c>
      <c r="M14" s="37">
        <f>ROUND(测算补贴表!L14/10000,)</f>
        <v>3174</v>
      </c>
      <c r="N14" s="37">
        <f>ROUND(测算补贴表!M14/10000,)</f>
        <v>3590</v>
      </c>
      <c r="O14" s="37">
        <f>ROUND(测算补贴表!N14/10000,)</f>
        <v>4710</v>
      </c>
      <c r="P14" s="37">
        <f>ROUND(测算补贴表!O14/10000,)</f>
        <v>3666</v>
      </c>
      <c r="Q14" s="38">
        <f>测算补贴表!P14</f>
        <v>0.8450862108714</v>
      </c>
      <c r="R14" s="37">
        <f>ROUND(测算补贴表!Q14/10000,)</f>
        <v>3590</v>
      </c>
      <c r="S14" s="39">
        <f>测算补贴表!R14</f>
        <v>852.34</v>
      </c>
      <c r="T14" s="70">
        <f>测算补贴表!S14</f>
        <v>0.3</v>
      </c>
      <c r="U14" s="39">
        <f>测算补贴表!T14</f>
        <v>255.7</v>
      </c>
      <c r="V14" s="32" t="s">
        <v>68</v>
      </c>
      <c r="W14" s="41">
        <v>5157</v>
      </c>
      <c r="X14" s="41">
        <v>4337.62</v>
      </c>
      <c r="Y14" s="41">
        <f t="shared" si="0"/>
        <v>4337.6124</v>
      </c>
      <c r="Z14" s="45" t="s">
        <v>69</v>
      </c>
      <c r="AA14" s="42" t="s">
        <v>146</v>
      </c>
    </row>
    <row r="15" ht="33.75" spans="1:27">
      <c r="A15" s="42">
        <v>10</v>
      </c>
      <c r="B15" s="36" t="s">
        <v>70</v>
      </c>
      <c r="C15" s="36" t="s">
        <v>71</v>
      </c>
      <c r="D15" s="36" t="s">
        <v>72</v>
      </c>
      <c r="E15" s="37">
        <f>ROUND(测算补贴表!D15/10000,)</f>
        <v>502</v>
      </c>
      <c r="F15" s="37">
        <f>ROUND(测算补贴表!E15/10000,)</f>
        <v>429</v>
      </c>
      <c r="G15" s="37">
        <f>ROUND(测算补贴表!F15/10000,)</f>
        <v>523</v>
      </c>
      <c r="H15" s="37">
        <f>ROUND(测算补贴表!G15/10000,)</f>
        <v>0</v>
      </c>
      <c r="I15" s="37">
        <f>ROUND(测算补贴表!H15/10000,)</f>
        <v>0</v>
      </c>
      <c r="J15" s="37">
        <f>ROUND(测算补贴表!I15/10000,)</f>
        <v>0</v>
      </c>
      <c r="K15" s="37">
        <f>ROUND(测算补贴表!J15/10000,)</f>
        <v>0</v>
      </c>
      <c r="L15" s="37">
        <f>ROUND(测算补贴表!K15/10000,)</f>
        <v>0</v>
      </c>
      <c r="M15" s="37">
        <f>ROUND(测算补贴表!L15/10000,)</f>
        <v>502</v>
      </c>
      <c r="N15" s="37">
        <f>ROUND(测算补贴表!M15/10000,)</f>
        <v>429</v>
      </c>
      <c r="O15" s="37">
        <f>ROUND(测算补贴表!N15/10000,)</f>
        <v>523</v>
      </c>
      <c r="P15" s="37">
        <f>ROUND(测算补贴表!O15/10000,)</f>
        <v>502</v>
      </c>
      <c r="Q15" s="38">
        <f>测算补贴表!P15</f>
        <v>0.501807</v>
      </c>
      <c r="R15" s="37">
        <f>ROUND(测算补贴表!Q15/10000,)</f>
        <v>502</v>
      </c>
      <c r="S15" s="39">
        <f>测算补贴表!R15</f>
        <v>200</v>
      </c>
      <c r="T15" s="70">
        <f>测算补贴表!S15</f>
        <v>0.3</v>
      </c>
      <c r="U15" s="39">
        <f>测算补贴表!T15</f>
        <v>60</v>
      </c>
      <c r="V15" s="32" t="s">
        <v>72</v>
      </c>
      <c r="W15" s="41">
        <v>1000</v>
      </c>
      <c r="X15" s="41">
        <v>1000</v>
      </c>
      <c r="Y15" s="41">
        <f t="shared" si="0"/>
        <v>1000</v>
      </c>
      <c r="Z15" s="45" t="s">
        <v>73</v>
      </c>
      <c r="AA15" s="42" t="s">
        <v>146</v>
      </c>
    </row>
    <row r="16" ht="33.75" spans="1:27">
      <c r="A16" s="42">
        <v>11</v>
      </c>
      <c r="B16" s="36" t="s">
        <v>74</v>
      </c>
      <c r="C16" s="36" t="s">
        <v>75</v>
      </c>
      <c r="D16" s="36" t="s">
        <v>76</v>
      </c>
      <c r="E16" s="37">
        <f>ROUND(测算补贴表!D16/10000,)</f>
        <v>1614</v>
      </c>
      <c r="F16" s="37">
        <f>ROUND(测算补贴表!E16/10000,)</f>
        <v>0</v>
      </c>
      <c r="G16" s="37">
        <f>ROUND(测算补贴表!F16/10000,)</f>
        <v>1614</v>
      </c>
      <c r="H16" s="37">
        <f>ROUND(测算补贴表!G16/10000,)</f>
        <v>0</v>
      </c>
      <c r="I16" s="37">
        <f>ROUND(测算补贴表!H16/10000,)</f>
        <v>0</v>
      </c>
      <c r="J16" s="37">
        <f>ROUND(测算补贴表!I16/10000,)</f>
        <v>0</v>
      </c>
      <c r="K16" s="37">
        <f>ROUND(测算补贴表!J16/10000,)</f>
        <v>0</v>
      </c>
      <c r="L16" s="37">
        <f>ROUND(测算补贴表!K16/10000,)</f>
        <v>0</v>
      </c>
      <c r="M16" s="37">
        <f>ROUND(测算补贴表!L16/10000,)</f>
        <v>1614</v>
      </c>
      <c r="N16" s="37">
        <f>ROUND(测算补贴表!M16/10000,)</f>
        <v>0</v>
      </c>
      <c r="O16" s="37">
        <f>ROUND(测算补贴表!N16/10000,)</f>
        <v>1614</v>
      </c>
      <c r="P16" s="37">
        <f>ROUND(测算补贴表!O16/10000,)</f>
        <v>1614</v>
      </c>
      <c r="Q16" s="38">
        <f>测算补贴表!P16</f>
        <v>0.810226647921269</v>
      </c>
      <c r="R16" s="37">
        <f>ROUND(测算补贴表!Q16/10000,)</f>
        <v>1614</v>
      </c>
      <c r="S16" s="39">
        <f>测算补贴表!R16</f>
        <v>398.32</v>
      </c>
      <c r="T16" s="70">
        <f>测算补贴表!S16</f>
        <v>0.3</v>
      </c>
      <c r="U16" s="39">
        <f>测算补贴表!T16</f>
        <v>119.5</v>
      </c>
      <c r="V16" s="32" t="s">
        <v>76</v>
      </c>
      <c r="W16" s="41">
        <v>1991.6</v>
      </c>
      <c r="X16" s="41">
        <v>1991.6</v>
      </c>
      <c r="Y16" s="41">
        <f t="shared" si="0"/>
        <v>1991.6</v>
      </c>
      <c r="Z16" s="36" t="s">
        <v>77</v>
      </c>
      <c r="AA16" s="42" t="s">
        <v>146</v>
      </c>
    </row>
    <row r="17" ht="67.5" spans="1:27">
      <c r="A17" s="42">
        <v>12</v>
      </c>
      <c r="B17" s="36" t="s">
        <v>78</v>
      </c>
      <c r="C17" s="36" t="s">
        <v>79</v>
      </c>
      <c r="D17" s="36" t="s">
        <v>80</v>
      </c>
      <c r="E17" s="37">
        <f>ROUND(测算补贴表!D17/10000,)</f>
        <v>4490</v>
      </c>
      <c r="F17" s="37">
        <f>ROUND(测算补贴表!E17/10000,)</f>
        <v>5789</v>
      </c>
      <c r="G17" s="37">
        <f>ROUND(测算补贴表!F17/10000,)</f>
        <v>7980</v>
      </c>
      <c r="H17" s="37">
        <f>ROUND(测算补贴表!G17/10000,)</f>
        <v>0</v>
      </c>
      <c r="I17" s="37">
        <f>ROUND(测算补贴表!H17/10000,)</f>
        <v>4</v>
      </c>
      <c r="J17" s="37">
        <f>ROUND(测算补贴表!I17/10000,)</f>
        <v>5</v>
      </c>
      <c r="K17" s="37">
        <f>ROUND(测算补贴表!J17/10000,)</f>
        <v>339</v>
      </c>
      <c r="L17" s="37">
        <f>ROUND(测算补贴表!K17/10000,)</f>
        <v>1660</v>
      </c>
      <c r="M17" s="37">
        <f>ROUND(测算补贴表!L17/10000,)</f>
        <v>4152</v>
      </c>
      <c r="N17" s="37">
        <f>ROUND(测算补贴表!M17/10000,)</f>
        <v>4125</v>
      </c>
      <c r="O17" s="37">
        <f>ROUND(测算补贴表!N17/10000,)</f>
        <v>7975</v>
      </c>
      <c r="P17" s="37">
        <f>ROUND(测算补贴表!O17/10000,)</f>
        <v>5785</v>
      </c>
      <c r="Q17" s="38">
        <f>测算补贴表!P17</f>
        <v>0.658972595057402</v>
      </c>
      <c r="R17" s="37">
        <f>ROUND(测算补贴表!Q17/10000,)</f>
        <v>4152</v>
      </c>
      <c r="S17" s="39">
        <f>测算补贴表!R17</f>
        <v>1000</v>
      </c>
      <c r="T17" s="70">
        <f>测算补贴表!S17</f>
        <v>0.3</v>
      </c>
      <c r="U17" s="39">
        <f>测算补贴表!T17</f>
        <v>300</v>
      </c>
      <c r="V17" s="32" t="s">
        <v>80</v>
      </c>
      <c r="W17" s="41">
        <v>12355</v>
      </c>
      <c r="X17" s="41">
        <v>8778.38</v>
      </c>
      <c r="Y17" s="41">
        <f t="shared" si="0"/>
        <v>8778.3461</v>
      </c>
      <c r="Z17" s="36" t="s">
        <v>81</v>
      </c>
      <c r="AA17" s="42" t="s">
        <v>145</v>
      </c>
    </row>
    <row r="18" ht="45" spans="1:27">
      <c r="A18" s="42">
        <v>13</v>
      </c>
      <c r="B18" s="36" t="s">
        <v>82</v>
      </c>
      <c r="C18" s="36" t="s">
        <v>83</v>
      </c>
      <c r="D18" s="36" t="s">
        <v>84</v>
      </c>
      <c r="E18" s="37">
        <f>ROUND(测算补贴表!D18/10000,)</f>
        <v>1765</v>
      </c>
      <c r="F18" s="37">
        <f>ROUND(测算补贴表!E18/10000,)</f>
        <v>368</v>
      </c>
      <c r="G18" s="37">
        <f>ROUND(测算补贴表!F18/10000,)</f>
        <v>2431</v>
      </c>
      <c r="H18" s="37">
        <f>ROUND(测算补贴表!G18/10000,)</f>
        <v>0</v>
      </c>
      <c r="I18" s="37">
        <f>ROUND(测算补贴表!H18/10000,)</f>
        <v>0</v>
      </c>
      <c r="J18" s="37">
        <f>ROUND(测算补贴表!I18/10000,)</f>
        <v>0</v>
      </c>
      <c r="K18" s="37">
        <f>ROUND(测算补贴表!J18/10000,)</f>
        <v>76</v>
      </c>
      <c r="L18" s="37">
        <f>ROUND(测算补贴表!K18/10000,)</f>
        <v>207</v>
      </c>
      <c r="M18" s="37">
        <f>ROUND(测算补贴表!L18/10000,)</f>
        <v>1689</v>
      </c>
      <c r="N18" s="37">
        <f>ROUND(测算补贴表!M18/10000,)</f>
        <v>161</v>
      </c>
      <c r="O18" s="37">
        <f>ROUND(测算补贴表!N18/10000,)</f>
        <v>2431</v>
      </c>
      <c r="P18" s="37">
        <f>ROUND(测算补贴表!O18/10000,)</f>
        <v>1765</v>
      </c>
      <c r="Q18" s="38">
        <f>测算补贴表!P18</f>
        <v>0.909685837628866</v>
      </c>
      <c r="R18" s="37">
        <f>ROUND(测算补贴表!Q18/10000,)</f>
        <v>1689</v>
      </c>
      <c r="S18" s="39">
        <f>测算补贴表!R18</f>
        <v>372.88</v>
      </c>
      <c r="T18" s="70">
        <f>测算补贴表!S18</f>
        <v>0.3</v>
      </c>
      <c r="U18" s="39">
        <f>测算补贴表!T18</f>
        <v>111.86</v>
      </c>
      <c r="V18" s="32" t="s">
        <v>84</v>
      </c>
      <c r="W18" s="41">
        <v>3750</v>
      </c>
      <c r="X18" s="41">
        <v>1940</v>
      </c>
      <c r="Y18" s="41">
        <f t="shared" si="0"/>
        <v>1939.9924</v>
      </c>
      <c r="Z18" s="36" t="s">
        <v>85</v>
      </c>
      <c r="AA18" s="42" t="s">
        <v>146</v>
      </c>
    </row>
    <row r="19" ht="51" customHeight="1" spans="1:27">
      <c r="A19" s="42">
        <v>14</v>
      </c>
      <c r="B19" s="36" t="s">
        <v>86</v>
      </c>
      <c r="C19" s="36" t="s">
        <v>87</v>
      </c>
      <c r="D19" s="36" t="s">
        <v>88</v>
      </c>
      <c r="E19" s="37">
        <f>ROUND(测算补贴表!D19/10000,)</f>
        <v>7316</v>
      </c>
      <c r="F19" s="37">
        <f>ROUND(测算补贴表!E19/10000,)</f>
        <v>24939</v>
      </c>
      <c r="G19" s="37">
        <f>ROUND(测算补贴表!F19/10000,)</f>
        <v>41424</v>
      </c>
      <c r="H19" s="37">
        <f>ROUND(测算补贴表!G19/10000,)</f>
        <v>0</v>
      </c>
      <c r="I19" s="37">
        <f>ROUND(测算补贴表!H19/10000,)</f>
        <v>0</v>
      </c>
      <c r="J19" s="37">
        <f>ROUND(测算补贴表!I19/10000,)</f>
        <v>0</v>
      </c>
      <c r="K19" s="37">
        <f>ROUND(测算补贴表!J19/10000,)</f>
        <v>0</v>
      </c>
      <c r="L19" s="37">
        <f>ROUND(测算补贴表!K19/10000,)</f>
        <v>15053</v>
      </c>
      <c r="M19" s="37">
        <f>ROUND(测算补贴表!L19/10000,)</f>
        <v>7316</v>
      </c>
      <c r="N19" s="37">
        <f>ROUND(测算补贴表!M19/10000,)</f>
        <v>9886</v>
      </c>
      <c r="O19" s="37">
        <f>ROUND(测算补贴表!N19/10000,)</f>
        <v>41424</v>
      </c>
      <c r="P19" s="37">
        <f>ROUND(测算补贴表!O19/10000,)</f>
        <v>24939</v>
      </c>
      <c r="Q19" s="38">
        <f>测算补贴表!P19</f>
        <v>1</v>
      </c>
      <c r="R19" s="37">
        <f>ROUND(测算补贴表!Q19/10000,)</f>
        <v>9886</v>
      </c>
      <c r="S19" s="39">
        <f>测算补贴表!R19</f>
        <v>1000</v>
      </c>
      <c r="T19" s="70">
        <f>测算补贴表!S19</f>
        <v>0.6</v>
      </c>
      <c r="U19" s="39">
        <f>测算补贴表!T19</f>
        <v>600</v>
      </c>
      <c r="V19" s="32" t="s">
        <v>88</v>
      </c>
      <c r="W19" s="41">
        <v>40282</v>
      </c>
      <c r="X19" s="41">
        <v>15063</v>
      </c>
      <c r="Y19" s="41">
        <f t="shared" si="0"/>
        <v>15063</v>
      </c>
      <c r="Z19" s="36" t="s">
        <v>89</v>
      </c>
      <c r="AA19" s="42" t="s">
        <v>146</v>
      </c>
    </row>
    <row r="20" ht="33.75" spans="1:27">
      <c r="A20" s="42">
        <v>15</v>
      </c>
      <c r="B20" s="36" t="s">
        <v>90</v>
      </c>
      <c r="C20" s="36" t="s">
        <v>91</v>
      </c>
      <c r="D20" s="36" t="s">
        <v>92</v>
      </c>
      <c r="E20" s="37">
        <f>ROUND(测算补贴表!D20/10000,)</f>
        <v>1772</v>
      </c>
      <c r="F20" s="37">
        <f>ROUND(测算补贴表!E20/10000,)</f>
        <v>41</v>
      </c>
      <c r="G20" s="37">
        <f>ROUND(测算补贴表!F20/10000,)</f>
        <v>1858</v>
      </c>
      <c r="H20" s="37">
        <f>ROUND(测算补贴表!G20/10000,)</f>
        <v>0</v>
      </c>
      <c r="I20" s="37">
        <f>ROUND(测算补贴表!H20/10000,)</f>
        <v>0</v>
      </c>
      <c r="J20" s="37">
        <f>ROUND(测算补贴表!I20/10000,)</f>
        <v>0</v>
      </c>
      <c r="K20" s="37">
        <f>ROUND(测算补贴表!J20/10000,)</f>
        <v>0</v>
      </c>
      <c r="L20" s="37">
        <f>ROUND(测算补贴表!K20/10000,)</f>
        <v>0</v>
      </c>
      <c r="M20" s="37">
        <f>ROUND(测算补贴表!L20/10000,)</f>
        <v>1772</v>
      </c>
      <c r="N20" s="37">
        <f>ROUND(测算补贴表!M20/10000,)</f>
        <v>41</v>
      </c>
      <c r="O20" s="37">
        <f>ROUND(测算补贴表!N20/10000,)</f>
        <v>1858</v>
      </c>
      <c r="P20" s="37">
        <f>ROUND(测算补贴表!O20/10000,)</f>
        <v>1772</v>
      </c>
      <c r="Q20" s="38">
        <f>测算补贴表!P20</f>
        <v>0.6802312408591</v>
      </c>
      <c r="R20" s="37">
        <f>ROUND(测算补贴表!Q20/10000,)</f>
        <v>1772</v>
      </c>
      <c r="S20" s="39">
        <f>测算补贴表!R20</f>
        <v>521.01</v>
      </c>
      <c r="T20" s="70">
        <f>测算补贴表!S20</f>
        <v>0.3</v>
      </c>
      <c r="U20" s="39">
        <f>测算补贴表!T20</f>
        <v>156.3</v>
      </c>
      <c r="V20" s="32" t="s">
        <v>92</v>
      </c>
      <c r="W20" s="41">
        <v>4441</v>
      </c>
      <c r="X20" s="41">
        <v>2605.05</v>
      </c>
      <c r="Y20" s="41">
        <f t="shared" si="0"/>
        <v>2605.05</v>
      </c>
      <c r="Z20" s="36" t="s">
        <v>93</v>
      </c>
      <c r="AA20" s="42" t="s">
        <v>146</v>
      </c>
    </row>
    <row r="21" ht="56.25" spans="1:27">
      <c r="A21" s="42">
        <v>16</v>
      </c>
      <c r="B21" s="36" t="s">
        <v>94</v>
      </c>
      <c r="C21" s="36" t="s">
        <v>95</v>
      </c>
      <c r="D21" s="36" t="s">
        <v>96</v>
      </c>
      <c r="E21" s="37">
        <f>ROUND(测算补贴表!D21/10000,)</f>
        <v>4064</v>
      </c>
      <c r="F21" s="37">
        <f>ROUND(测算补贴表!E21/10000,)</f>
        <v>495</v>
      </c>
      <c r="G21" s="37">
        <f>ROUND(测算补贴表!F21/10000,)</f>
        <v>4110</v>
      </c>
      <c r="H21" s="37">
        <f>ROUND(测算补贴表!G21/10000,)</f>
        <v>0</v>
      </c>
      <c r="I21" s="37">
        <f>ROUND(测算补贴表!H21/10000,)</f>
        <v>0</v>
      </c>
      <c r="J21" s="37">
        <f>ROUND(测算补贴表!I21/10000,)</f>
        <v>0</v>
      </c>
      <c r="K21" s="37">
        <f>ROUND(测算补贴表!J21/10000,)</f>
        <v>0</v>
      </c>
      <c r="L21" s="37">
        <f>ROUND(测算补贴表!K21/10000,)</f>
        <v>0</v>
      </c>
      <c r="M21" s="37">
        <f>ROUND(测算补贴表!L21/10000,)</f>
        <v>4064</v>
      </c>
      <c r="N21" s="37">
        <f>ROUND(测算补贴表!M21/10000,)</f>
        <v>495</v>
      </c>
      <c r="O21" s="37">
        <f>ROUND(测算补贴表!N21/10000,)</f>
        <v>4110</v>
      </c>
      <c r="P21" s="37">
        <f>ROUND(测算补贴表!O21/10000,)</f>
        <v>4064</v>
      </c>
      <c r="Q21" s="38">
        <f>测算补贴表!P21</f>
        <v>0.578887849293116</v>
      </c>
      <c r="R21" s="37">
        <f>ROUND(测算补贴表!Q21/10000,)</f>
        <v>4064</v>
      </c>
      <c r="S21" s="39">
        <f>测算补贴表!R21</f>
        <v>1000</v>
      </c>
      <c r="T21" s="70">
        <f>测算补贴表!S21</f>
        <v>0.3</v>
      </c>
      <c r="U21" s="39">
        <f>测算补贴表!T21</f>
        <v>300</v>
      </c>
      <c r="V21" s="32" t="s">
        <v>96</v>
      </c>
      <c r="W21" s="41">
        <v>10477.85</v>
      </c>
      <c r="X21" s="41">
        <v>7020.25</v>
      </c>
      <c r="Y21" s="41">
        <f t="shared" si="0"/>
        <v>7020.25</v>
      </c>
      <c r="Z21" s="36" t="s">
        <v>97</v>
      </c>
      <c r="AA21" s="42" t="s">
        <v>146</v>
      </c>
    </row>
    <row r="22" s="29" customFormat="1" ht="67.5" spans="1:27">
      <c r="A22" s="42">
        <v>18</v>
      </c>
      <c r="B22" s="43" t="s">
        <v>98</v>
      </c>
      <c r="C22" s="43" t="s">
        <v>99</v>
      </c>
      <c r="D22" s="43" t="s">
        <v>100</v>
      </c>
      <c r="E22" s="37">
        <f>ROUND(测算补贴表!D22/10000,)</f>
        <v>0</v>
      </c>
      <c r="F22" s="37">
        <f>ROUND(测算补贴表!E22/10000,)</f>
        <v>0</v>
      </c>
      <c r="G22" s="37">
        <f>ROUND(测算补贴表!F22/10000,)</f>
        <v>0</v>
      </c>
      <c r="H22" s="37">
        <f>ROUND(测算补贴表!G22/10000,)</f>
        <v>0</v>
      </c>
      <c r="I22" s="37">
        <f>ROUND(测算补贴表!H22/10000,)</f>
        <v>0</v>
      </c>
      <c r="J22" s="37">
        <f>ROUND(测算补贴表!I22/10000,)</f>
        <v>0</v>
      </c>
      <c r="K22" s="37">
        <f>ROUND(测算补贴表!J22/10000,)</f>
        <v>0</v>
      </c>
      <c r="L22" s="37">
        <f>ROUND(测算补贴表!K22/10000,)</f>
        <v>0</v>
      </c>
      <c r="M22" s="37">
        <f>ROUND(测算补贴表!L22/10000,)</f>
        <v>0</v>
      </c>
      <c r="N22" s="37">
        <f>ROUND(测算补贴表!M22/10000,)</f>
        <v>0</v>
      </c>
      <c r="O22" s="37">
        <f>ROUND(测算补贴表!N22/10000,)</f>
        <v>0</v>
      </c>
      <c r="P22" s="37">
        <f>ROUND(测算补贴表!O22/10000,)</f>
        <v>0</v>
      </c>
      <c r="Q22" s="38">
        <f>测算补贴表!P22</f>
        <v>0</v>
      </c>
      <c r="R22" s="37">
        <f>ROUND(测算补贴表!Q22/10000,)</f>
        <v>0</v>
      </c>
      <c r="S22" s="39">
        <f>测算补贴表!R22</f>
        <v>0</v>
      </c>
      <c r="T22" s="70">
        <f>测算补贴表!S22</f>
        <v>0.3</v>
      </c>
      <c r="U22" s="39">
        <f>测算补贴表!T22</f>
        <v>0</v>
      </c>
      <c r="V22" s="29" t="s">
        <v>100</v>
      </c>
      <c r="W22" s="41">
        <v>25372</v>
      </c>
      <c r="X22" s="41">
        <v>15524.19</v>
      </c>
      <c r="Y22" s="41">
        <f t="shared" si="0"/>
        <v>15524.19</v>
      </c>
      <c r="Z22" s="43" t="s">
        <v>101</v>
      </c>
    </row>
    <row r="23" ht="101.25" spans="1:27">
      <c r="A23" s="42">
        <v>17</v>
      </c>
      <c r="B23" s="36" t="s">
        <v>102</v>
      </c>
      <c r="C23" s="36" t="s">
        <v>103</v>
      </c>
      <c r="D23" s="36" t="s">
        <v>104</v>
      </c>
      <c r="E23" s="37">
        <f>ROUND(测算补贴表!D23/10000,)</f>
        <v>19713</v>
      </c>
      <c r="F23" s="37">
        <f>ROUND(测算补贴表!E23/10000,)</f>
        <v>6878</v>
      </c>
      <c r="G23" s="37">
        <f>ROUND(测算补贴表!F23/10000,)</f>
        <v>19799</v>
      </c>
      <c r="H23" s="37">
        <f>ROUND(测算补贴表!G23/10000,)</f>
        <v>0</v>
      </c>
      <c r="I23" s="37">
        <f>ROUND(测算补贴表!H23/10000,)</f>
        <v>0</v>
      </c>
      <c r="J23" s="37">
        <f>ROUND(测算补贴表!I23/10000,)</f>
        <v>395</v>
      </c>
      <c r="K23" s="37">
        <f>ROUND(测算补贴表!J23/10000,)</f>
        <v>395</v>
      </c>
      <c r="L23" s="37">
        <f>ROUND(测算补贴表!K23/10000,)</f>
        <v>0</v>
      </c>
      <c r="M23" s="37">
        <f>ROUND(测算补贴表!L23/10000,)</f>
        <v>19318</v>
      </c>
      <c r="N23" s="37">
        <f>ROUND(测算补贴表!M23/10000,)</f>
        <v>6878</v>
      </c>
      <c r="O23" s="37">
        <f>ROUND(测算补贴表!N23/10000,)</f>
        <v>19405</v>
      </c>
      <c r="P23" s="37">
        <f>ROUND(测算补贴表!O23/10000,)</f>
        <v>19405</v>
      </c>
      <c r="Q23" s="38">
        <f>测算补贴表!P23</f>
        <v>0.782263642938403</v>
      </c>
      <c r="R23" s="37">
        <f>ROUND(测算补贴表!Q23/10000,)</f>
        <v>19318</v>
      </c>
      <c r="S23" s="39">
        <f>测算补贴表!R23</f>
        <v>1000</v>
      </c>
      <c r="T23" s="70">
        <f>测算补贴表!S23</f>
        <v>0.3</v>
      </c>
      <c r="U23" s="39">
        <f>测算补贴表!T23</f>
        <v>300</v>
      </c>
      <c r="V23" s="32" t="s">
        <v>104</v>
      </c>
      <c r="W23" s="41">
        <v>68680.87</v>
      </c>
      <c r="X23" s="41">
        <v>24805.58</v>
      </c>
      <c r="Y23" s="41">
        <f t="shared" si="0"/>
        <v>24805.58</v>
      </c>
      <c r="Z23" s="36" t="s">
        <v>105</v>
      </c>
      <c r="AA23" s="42" t="s">
        <v>146</v>
      </c>
    </row>
    <row r="24" ht="56.25" spans="1:27">
      <c r="A24" s="42">
        <v>18</v>
      </c>
      <c r="B24" s="36" t="s">
        <v>106</v>
      </c>
      <c r="C24" s="36" t="s">
        <v>107</v>
      </c>
      <c r="D24" s="36" t="s">
        <v>108</v>
      </c>
      <c r="E24" s="37">
        <f>ROUND(测算补贴表!D24/10000,)</f>
        <v>2060</v>
      </c>
      <c r="F24" s="37">
        <f>ROUND(测算补贴表!E24/10000,)</f>
        <v>279</v>
      </c>
      <c r="G24" s="37">
        <f>ROUND(测算补贴表!F24/10000,)</f>
        <v>2060</v>
      </c>
      <c r="H24" s="37">
        <f>ROUND(测算补贴表!G24/10000,)</f>
        <v>0</v>
      </c>
      <c r="I24" s="37">
        <f>ROUND(测算补贴表!H24/10000,)</f>
        <v>0</v>
      </c>
      <c r="J24" s="37">
        <f>ROUND(测算补贴表!I24/10000,)</f>
        <v>0</v>
      </c>
      <c r="K24" s="37">
        <f>ROUND(测算补贴表!J24/10000,)</f>
        <v>0</v>
      </c>
      <c r="L24" s="37">
        <f>ROUND(测算补贴表!K24/10000,)</f>
        <v>0</v>
      </c>
      <c r="M24" s="37">
        <f>ROUND(测算补贴表!L24/10000,)</f>
        <v>2060</v>
      </c>
      <c r="N24" s="37">
        <f>ROUND(测算补贴表!M24/10000,)</f>
        <v>279</v>
      </c>
      <c r="O24" s="37">
        <f>ROUND(测算补贴表!N24/10000,)</f>
        <v>2060</v>
      </c>
      <c r="P24" s="37">
        <f>ROUND(测算补贴表!O24/10000,)</f>
        <v>2060</v>
      </c>
      <c r="Q24" s="38">
        <f>测算补贴表!P24</f>
        <v>0.960816272647548</v>
      </c>
      <c r="R24" s="37">
        <f>ROUND(测算补贴表!Q24/10000,)</f>
        <v>2060</v>
      </c>
      <c r="S24" s="39">
        <f>测算补贴表!R24</f>
        <v>428.74</v>
      </c>
      <c r="T24" s="70">
        <f>测算补贴表!S24</f>
        <v>0.6</v>
      </c>
      <c r="U24" s="39">
        <f>测算补贴表!T24</f>
        <v>257.24</v>
      </c>
      <c r="V24" s="32" t="s">
        <v>108</v>
      </c>
      <c r="W24" s="41">
        <v>4315</v>
      </c>
      <c r="X24" s="41">
        <v>2143.72</v>
      </c>
      <c r="Y24" s="41">
        <f t="shared" si="0"/>
        <v>2143.72</v>
      </c>
      <c r="Z24" s="36" t="s">
        <v>109</v>
      </c>
      <c r="AA24" s="42" t="s">
        <v>146</v>
      </c>
    </row>
    <row r="25" ht="90" spans="1:27">
      <c r="A25" s="42">
        <v>19</v>
      </c>
      <c r="B25" s="36" t="s">
        <v>110</v>
      </c>
      <c r="C25" s="36" t="s">
        <v>111</v>
      </c>
      <c r="D25" s="36" t="s">
        <v>112</v>
      </c>
      <c r="E25" s="37">
        <f>ROUND(测算补贴表!D25/10000,)</f>
        <v>5359</v>
      </c>
      <c r="F25" s="37">
        <f>ROUND(测算补贴表!E25/10000,)</f>
        <v>963</v>
      </c>
      <c r="G25" s="37">
        <f>ROUND(测算补贴表!F25/10000,)</f>
        <v>6037</v>
      </c>
      <c r="H25" s="37">
        <f>ROUND(测算补贴表!G25/10000,)</f>
        <v>0</v>
      </c>
      <c r="I25" s="37">
        <f>ROUND(测算补贴表!H25/10000,)</f>
        <v>0</v>
      </c>
      <c r="J25" s="37">
        <f>ROUND(测算补贴表!I25/10000,)</f>
        <v>0</v>
      </c>
      <c r="K25" s="37">
        <f>ROUND(测算补贴表!J25/10000,)</f>
        <v>0</v>
      </c>
      <c r="L25" s="37">
        <f>ROUND(测算补贴表!K25/10000,)</f>
        <v>0</v>
      </c>
      <c r="M25" s="37">
        <f>ROUND(测算补贴表!L25/10000,)</f>
        <v>5359</v>
      </c>
      <c r="N25" s="37">
        <f>ROUND(测算补贴表!M25/10000,)</f>
        <v>963</v>
      </c>
      <c r="O25" s="37">
        <f>ROUND(测算补贴表!N25/10000,)</f>
        <v>6037</v>
      </c>
      <c r="P25" s="37">
        <f>ROUND(测算补贴表!O25/10000,)</f>
        <v>5359</v>
      </c>
      <c r="Q25" s="38">
        <f>测算补贴表!P25</f>
        <v>0.625926668730252</v>
      </c>
      <c r="R25" s="37">
        <f>ROUND(测算补贴表!Q25/10000,)</f>
        <v>5359</v>
      </c>
      <c r="S25" s="39">
        <f>测算补贴表!R25</f>
        <v>1000</v>
      </c>
      <c r="T25" s="70">
        <f>测算补贴表!S25</f>
        <v>0.3</v>
      </c>
      <c r="U25" s="39">
        <f>测算补贴表!T25</f>
        <v>300</v>
      </c>
      <c r="V25" s="32" t="s">
        <v>112</v>
      </c>
      <c r="W25" s="41">
        <v>18004</v>
      </c>
      <c r="X25" s="41">
        <v>8561.15</v>
      </c>
      <c r="Y25" s="41">
        <f t="shared" si="0"/>
        <v>8561.15</v>
      </c>
      <c r="Z25" s="36" t="s">
        <v>113</v>
      </c>
      <c r="AA25" s="42" t="s">
        <v>146</v>
      </c>
    </row>
    <row r="26" ht="56.25" spans="1:27">
      <c r="A26" s="42">
        <v>20</v>
      </c>
      <c r="B26" s="36" t="s">
        <v>114</v>
      </c>
      <c r="C26" s="36" t="s">
        <v>115</v>
      </c>
      <c r="D26" s="36" t="s">
        <v>116</v>
      </c>
      <c r="E26" s="37">
        <f>ROUND(测算补贴表!D26/10000,)</f>
        <v>1471</v>
      </c>
      <c r="F26" s="37">
        <f>ROUND(测算补贴表!E26/10000,)</f>
        <v>597</v>
      </c>
      <c r="G26" s="37">
        <f>ROUND(测算补贴表!F26/10000,)</f>
        <v>2296</v>
      </c>
      <c r="H26" s="37">
        <f>ROUND(测算补贴表!G26/10000,)</f>
        <v>0</v>
      </c>
      <c r="I26" s="37">
        <f>ROUND(测算补贴表!H26/10000,)</f>
        <v>0</v>
      </c>
      <c r="J26" s="37">
        <f>ROUND(测算补贴表!I26/10000,)</f>
        <v>0</v>
      </c>
      <c r="K26" s="37">
        <f>ROUND(测算补贴表!J26/10000,)</f>
        <v>0</v>
      </c>
      <c r="L26" s="37">
        <f>ROUND(测算补贴表!K26/10000,)</f>
        <v>0</v>
      </c>
      <c r="M26" s="37">
        <f>ROUND(测算补贴表!L26/10000,)</f>
        <v>1471</v>
      </c>
      <c r="N26" s="37">
        <f>ROUND(测算补贴表!M26/10000,)</f>
        <v>597</v>
      </c>
      <c r="O26" s="37">
        <f>ROUND(测算补贴表!N26/10000,)</f>
        <v>2296</v>
      </c>
      <c r="P26" s="37">
        <f>ROUND(测算补贴表!O26/10000,)</f>
        <v>1471</v>
      </c>
      <c r="Q26" s="38">
        <f>测算补贴表!P26</f>
        <v>0.723805595472441</v>
      </c>
      <c r="R26" s="37">
        <f>ROUND(测算补贴表!Q26/10000,)</f>
        <v>1471</v>
      </c>
      <c r="S26" s="39">
        <f>测算补贴表!R26</f>
        <v>406.4</v>
      </c>
      <c r="T26" s="70">
        <f>测算补贴表!S26</f>
        <v>0.3</v>
      </c>
      <c r="U26" s="39">
        <f>测算补贴表!T26</f>
        <v>121.92</v>
      </c>
      <c r="V26" s="32" t="s">
        <v>116</v>
      </c>
      <c r="W26" s="41">
        <v>4676</v>
      </c>
      <c r="X26" s="41">
        <v>2032</v>
      </c>
      <c r="Y26" s="41">
        <f t="shared" si="0"/>
        <v>2032</v>
      </c>
      <c r="Z26" s="36" t="s">
        <v>117</v>
      </c>
      <c r="AA26" s="42" t="s">
        <v>146</v>
      </c>
    </row>
    <row r="27" s="29" customFormat="1" ht="90" spans="1:27">
      <c r="A27" s="42">
        <v>21</v>
      </c>
      <c r="B27" s="71" t="s">
        <v>147</v>
      </c>
      <c r="C27" s="71" t="s">
        <v>148</v>
      </c>
      <c r="D27" s="43" t="s">
        <v>118</v>
      </c>
      <c r="E27" s="37">
        <f>ROUND(测算补贴表!D27/10000,)</f>
        <v>10305</v>
      </c>
      <c r="F27" s="37">
        <f>ROUND(测算补贴表!E27/10000,)</f>
        <v>788</v>
      </c>
      <c r="G27" s="37">
        <f>ROUND(测算补贴表!F27/10000,)</f>
        <v>10305</v>
      </c>
      <c r="H27" s="37">
        <f>ROUND(测算补贴表!G27/10000,)</f>
        <v>0</v>
      </c>
      <c r="I27" s="37">
        <f>ROUND(测算补贴表!H27/10000,)</f>
        <v>0</v>
      </c>
      <c r="J27" s="37">
        <f>ROUND(测算补贴表!I27/10000,)</f>
        <v>0</v>
      </c>
      <c r="K27" s="37">
        <f>ROUND(测算补贴表!J27/10000,)</f>
        <v>0</v>
      </c>
      <c r="L27" s="37">
        <f>ROUND(测算补贴表!K27/10000,)</f>
        <v>0</v>
      </c>
      <c r="M27" s="37">
        <f>ROUND(测算补贴表!L27/10000,)</f>
        <v>10305</v>
      </c>
      <c r="N27" s="37">
        <f>ROUND(测算补贴表!M27/10000,)</f>
        <v>788</v>
      </c>
      <c r="O27" s="37">
        <f>ROUND(测算补贴表!N27/10000,)</f>
        <v>10305</v>
      </c>
      <c r="P27" s="37">
        <f>ROUND(测算补贴表!O27/10000,)</f>
        <v>10305</v>
      </c>
      <c r="Q27" s="38">
        <f>测算补贴表!P27</f>
        <v>0.744413942061106</v>
      </c>
      <c r="R27" s="37">
        <f>ROUND(测算补贴表!Q27/10000,)</f>
        <v>10305</v>
      </c>
      <c r="S27" s="39">
        <f>测算补贴表!R27</f>
        <v>1000</v>
      </c>
      <c r="T27" s="70">
        <f>测算补贴表!S27</f>
        <v>0.3</v>
      </c>
      <c r="U27" s="39">
        <f>测算补贴表!T27</f>
        <v>300</v>
      </c>
      <c r="V27" s="29" t="s">
        <v>118</v>
      </c>
      <c r="W27" s="41">
        <v>22956.72</v>
      </c>
      <c r="X27" s="41">
        <v>13842.86</v>
      </c>
      <c r="Y27" s="41">
        <f t="shared" si="0"/>
        <v>13842.86</v>
      </c>
      <c r="Z27" s="43" t="s">
        <v>119</v>
      </c>
      <c r="AA27" s="42" t="s">
        <v>146</v>
      </c>
    </row>
    <row r="28" ht="78.75" spans="1:27">
      <c r="A28" s="42">
        <v>22</v>
      </c>
      <c r="B28" s="36" t="s">
        <v>120</v>
      </c>
      <c r="C28" s="36" t="s">
        <v>121</v>
      </c>
      <c r="D28" s="36" t="s">
        <v>122</v>
      </c>
      <c r="E28" s="37">
        <f>ROUND(测算补贴表!D28/10000,)</f>
        <v>3439</v>
      </c>
      <c r="F28" s="37">
        <f>ROUND(测算补贴表!E28/10000,)</f>
        <v>230</v>
      </c>
      <c r="G28" s="37">
        <f>ROUND(测算补贴表!F28/10000,)</f>
        <v>4059</v>
      </c>
      <c r="H28" s="37">
        <f>ROUND(测算补贴表!G28/10000,)</f>
        <v>0</v>
      </c>
      <c r="I28" s="37">
        <f>ROUND(测算补贴表!H28/10000,)</f>
        <v>0</v>
      </c>
      <c r="J28" s="37">
        <f>ROUND(测算补贴表!I28/10000,)</f>
        <v>0</v>
      </c>
      <c r="K28" s="37">
        <f>ROUND(测算补贴表!J28/10000,)</f>
        <v>0</v>
      </c>
      <c r="L28" s="37">
        <f>ROUND(测算补贴表!K28/10000,)</f>
        <v>0</v>
      </c>
      <c r="M28" s="37">
        <f>ROUND(测算补贴表!L28/10000,)</f>
        <v>3439</v>
      </c>
      <c r="N28" s="37">
        <f>ROUND(测算补贴表!M28/10000,)</f>
        <v>230</v>
      </c>
      <c r="O28" s="37">
        <f>ROUND(测算补贴表!N28/10000,)</f>
        <v>4059</v>
      </c>
      <c r="P28" s="37">
        <f>ROUND(测算补贴表!O28/10000,)</f>
        <v>3439</v>
      </c>
      <c r="Q28" s="38">
        <f>测算补贴表!P28</f>
        <v>0.846958054125933</v>
      </c>
      <c r="R28" s="37">
        <f>ROUND(测算补贴表!Q28/10000,)</f>
        <v>3439</v>
      </c>
      <c r="S28" s="39">
        <f>测算补贴表!R28</f>
        <v>812.18</v>
      </c>
      <c r="T28" s="70">
        <f>测算补贴表!S28</f>
        <v>0.3</v>
      </c>
      <c r="U28" s="39">
        <f>测算补贴表!T28</f>
        <v>243.65</v>
      </c>
      <c r="V28" s="32" t="s">
        <v>122</v>
      </c>
      <c r="W28" s="41">
        <v>5733</v>
      </c>
      <c r="X28" s="41">
        <v>4060.9</v>
      </c>
      <c r="Y28" s="41">
        <f t="shared" si="0"/>
        <v>4060.9</v>
      </c>
      <c r="Z28" s="36" t="s">
        <v>123</v>
      </c>
      <c r="AA28" s="42" t="s">
        <v>146</v>
      </c>
    </row>
    <row r="29" s="29" customFormat="1" ht="56.25" spans="1:27">
      <c r="A29" s="42">
        <v>25</v>
      </c>
      <c r="B29" s="43"/>
      <c r="C29" s="43"/>
      <c r="D29" s="43" t="s">
        <v>124</v>
      </c>
      <c r="E29" s="37">
        <f>ROUND(测算补贴表!D29/10000,)</f>
        <v>0</v>
      </c>
      <c r="F29" s="37">
        <f>ROUND(测算补贴表!E29/10000,)</f>
        <v>0</v>
      </c>
      <c r="G29" s="37">
        <f>ROUND(测算补贴表!F29/10000,)</f>
        <v>0</v>
      </c>
      <c r="H29" s="37">
        <f>ROUND(测算补贴表!G29/10000,)</f>
        <v>0</v>
      </c>
      <c r="I29" s="37">
        <f>ROUND(测算补贴表!H29/10000,)</f>
        <v>0</v>
      </c>
      <c r="J29" s="37">
        <f>ROUND(测算补贴表!I29/10000,)</f>
        <v>0</v>
      </c>
      <c r="K29" s="37">
        <f>ROUND(测算补贴表!J29/10000,)</f>
        <v>0</v>
      </c>
      <c r="L29" s="37">
        <f>ROUND(测算补贴表!K29/10000,)</f>
        <v>0</v>
      </c>
      <c r="M29" s="37">
        <f>ROUND(测算补贴表!L29/10000,)</f>
        <v>0</v>
      </c>
      <c r="N29" s="37">
        <f>ROUND(测算补贴表!M29/10000,)</f>
        <v>0</v>
      </c>
      <c r="O29" s="37">
        <f>ROUND(测算补贴表!N29/10000,)</f>
        <v>0</v>
      </c>
      <c r="P29" s="37">
        <f>ROUND(测算补贴表!O29/10000,)</f>
        <v>0</v>
      </c>
      <c r="Q29" s="38">
        <f>测算补贴表!P29</f>
        <v>0</v>
      </c>
      <c r="R29" s="37">
        <f>ROUND(测算补贴表!Q29/10000,)</f>
        <v>0</v>
      </c>
      <c r="S29" s="39">
        <f>测算补贴表!R29</f>
        <v>0</v>
      </c>
      <c r="T29" s="70">
        <f>测算补贴表!S29</f>
        <v>0.3</v>
      </c>
      <c r="U29" s="39">
        <f>测算补贴表!T29</f>
        <v>0</v>
      </c>
      <c r="V29" s="29" t="s">
        <v>124</v>
      </c>
      <c r="W29" s="41">
        <v>16480</v>
      </c>
      <c r="X29" s="41">
        <v>8426.42</v>
      </c>
      <c r="Y29" s="41">
        <f t="shared" si="0"/>
        <v>8426.42</v>
      </c>
      <c r="Z29" s="43" t="s">
        <v>125</v>
      </c>
    </row>
    <row r="30" s="29" customFormat="1" ht="34" customHeight="1" spans="1:27">
      <c r="A30" s="42">
        <v>26</v>
      </c>
      <c r="B30" s="43" t="s">
        <v>126</v>
      </c>
      <c r="C30" s="43" t="s">
        <v>127</v>
      </c>
      <c r="D30" s="43" t="s">
        <v>128</v>
      </c>
      <c r="E30" s="37">
        <f>ROUND(测算补贴表!D30/10000,)</f>
        <v>0</v>
      </c>
      <c r="F30" s="37">
        <f>ROUND(测算补贴表!E30/10000,)</f>
        <v>0</v>
      </c>
      <c r="G30" s="37">
        <f>ROUND(测算补贴表!F30/10000,)</f>
        <v>0</v>
      </c>
      <c r="H30" s="37">
        <f>ROUND(测算补贴表!G30/10000,)</f>
        <v>0</v>
      </c>
      <c r="I30" s="37">
        <f>ROUND(测算补贴表!H30/10000,)</f>
        <v>0</v>
      </c>
      <c r="J30" s="37">
        <f>ROUND(测算补贴表!I30/10000,)</f>
        <v>0</v>
      </c>
      <c r="K30" s="37">
        <f>ROUND(测算补贴表!J30/10000,)</f>
        <v>0</v>
      </c>
      <c r="L30" s="37">
        <f>ROUND(测算补贴表!K30/10000,)</f>
        <v>0</v>
      </c>
      <c r="M30" s="37">
        <f>ROUND(测算补贴表!L30/10000,)</f>
        <v>0</v>
      </c>
      <c r="N30" s="37">
        <f>ROUND(测算补贴表!M30/10000,)</f>
        <v>0</v>
      </c>
      <c r="O30" s="37">
        <f>ROUND(测算补贴表!N30/10000,)</f>
        <v>0</v>
      </c>
      <c r="P30" s="37">
        <f>ROUND(测算补贴表!O30/10000,)</f>
        <v>0</v>
      </c>
      <c r="Q30" s="38">
        <f>测算补贴表!P30</f>
        <v>0</v>
      </c>
      <c r="R30" s="37">
        <f>ROUND(测算补贴表!Q30/10000,)</f>
        <v>0</v>
      </c>
      <c r="S30" s="39">
        <f>测算补贴表!R30</f>
        <v>0</v>
      </c>
      <c r="T30" s="70">
        <f>测算补贴表!S30</f>
        <v>0.3</v>
      </c>
      <c r="U30" s="39">
        <f>测算补贴表!T30</f>
        <v>0</v>
      </c>
      <c r="V30" s="29" t="s">
        <v>128</v>
      </c>
      <c r="W30" s="41">
        <v>4421</v>
      </c>
      <c r="X30" s="41">
        <v>4059.7</v>
      </c>
      <c r="Y30" s="41">
        <f t="shared" si="0"/>
        <v>4059.7</v>
      </c>
      <c r="Z30" s="43"/>
    </row>
    <row r="31" ht="33.75" spans="1:27">
      <c r="A31" s="42">
        <v>23</v>
      </c>
      <c r="B31" s="36" t="s">
        <v>129</v>
      </c>
      <c r="C31" s="36" t="s">
        <v>130</v>
      </c>
      <c r="D31" s="36" t="s">
        <v>131</v>
      </c>
      <c r="E31" s="37">
        <f>ROUND(测算补贴表!D31/10000,)</f>
        <v>3059</v>
      </c>
      <c r="F31" s="37">
        <f>ROUND(测算补贴表!E31/10000,)</f>
        <v>768</v>
      </c>
      <c r="G31" s="37">
        <f>ROUND(测算补贴表!F31/10000,)</f>
        <v>3341</v>
      </c>
      <c r="H31" s="37">
        <f>ROUND(测算补贴表!G31/10000,)</f>
        <v>0</v>
      </c>
      <c r="I31" s="37">
        <f>ROUND(测算补贴表!H31/10000,)</f>
        <v>0</v>
      </c>
      <c r="J31" s="37">
        <f>ROUND(测算补贴表!I31/10000,)</f>
        <v>0</v>
      </c>
      <c r="K31" s="37">
        <f>ROUND(测算补贴表!J31/10000,)</f>
        <v>0</v>
      </c>
      <c r="L31" s="37">
        <f>ROUND(测算补贴表!K31/10000,)</f>
        <v>0</v>
      </c>
      <c r="M31" s="37">
        <f>ROUND(测算补贴表!L31/10000,)</f>
        <v>3059</v>
      </c>
      <c r="N31" s="37">
        <f>ROUND(测算补贴表!M31/10000,)</f>
        <v>768</v>
      </c>
      <c r="O31" s="37">
        <f>ROUND(测算补贴表!N31/10000,)</f>
        <v>3341</v>
      </c>
      <c r="P31" s="37">
        <f>ROUND(测算补贴表!O31/10000,)</f>
        <v>3059</v>
      </c>
      <c r="Q31" s="38">
        <f>测算补贴表!P31</f>
        <v>0.955529779152219</v>
      </c>
      <c r="R31" s="37">
        <f>ROUND(测算补贴表!Q31/10000,)</f>
        <v>3059</v>
      </c>
      <c r="S31" s="39">
        <f>测算补贴表!R31</f>
        <v>640.26</v>
      </c>
      <c r="T31" s="70">
        <f>测算补贴表!S31</f>
        <v>0.6</v>
      </c>
      <c r="U31" s="39">
        <f>测算补贴表!T31</f>
        <v>384.16</v>
      </c>
      <c r="V31" s="32" t="s">
        <v>131</v>
      </c>
      <c r="W31" s="41">
        <v>8259</v>
      </c>
      <c r="X31" s="41">
        <v>3201.3</v>
      </c>
      <c r="Y31" s="41">
        <f t="shared" si="0"/>
        <v>3201.3</v>
      </c>
      <c r="Z31" s="36" t="s">
        <v>132</v>
      </c>
      <c r="AA31" s="42" t="s">
        <v>146</v>
      </c>
    </row>
    <row r="32" s="30" customFormat="1" ht="27" customHeight="1" spans="1:27">
      <c r="A32" s="72" t="s">
        <v>133</v>
      </c>
      <c r="B32" s="72"/>
      <c r="C32" s="72"/>
      <c r="D32" s="72"/>
      <c r="E32" s="51">
        <f t="shared" ref="E32:P32" si="1">SUM(E5:E31)</f>
        <v>91218</v>
      </c>
      <c r="F32" s="51">
        <f t="shared" si="1"/>
        <v>60727</v>
      </c>
      <c r="G32" s="51">
        <f t="shared" si="1"/>
        <v>170501</v>
      </c>
      <c r="H32" s="51">
        <f t="shared" si="1"/>
        <v>2212</v>
      </c>
      <c r="I32" s="51">
        <f t="shared" si="1"/>
        <v>1825</v>
      </c>
      <c r="J32" s="51">
        <f t="shared" si="1"/>
        <v>2546</v>
      </c>
      <c r="K32" s="51">
        <f t="shared" si="1"/>
        <v>4691</v>
      </c>
      <c r="L32" s="51">
        <f t="shared" si="1"/>
        <v>18712</v>
      </c>
      <c r="M32" s="51">
        <f t="shared" si="1"/>
        <v>84319</v>
      </c>
      <c r="N32" s="51">
        <f t="shared" si="1"/>
        <v>40190</v>
      </c>
      <c r="O32" s="51">
        <f t="shared" si="1"/>
        <v>167955</v>
      </c>
      <c r="P32" s="51">
        <f t="shared" si="1"/>
        <v>111342</v>
      </c>
      <c r="Q32" s="51"/>
      <c r="R32" s="51">
        <f>SUM(R5:R31)</f>
        <v>91676</v>
      </c>
      <c r="S32" s="51">
        <f>SUM(S5:S31)</f>
        <v>15013.81</v>
      </c>
      <c r="T32" s="51"/>
      <c r="U32" s="73">
        <f>SUM(U5:U31)</f>
        <v>5124.83</v>
      </c>
      <c r="W32" s="52">
        <f>SUM(W5:W31)</f>
        <v>342742.04</v>
      </c>
      <c r="X32" s="52">
        <f>SUM(X5:X31)</f>
        <v>164549.75</v>
      </c>
      <c r="Y32" s="52">
        <f>SUM(Y5:Y31)</f>
        <v>164187.4358</v>
      </c>
      <c r="Z32" s="53"/>
      <c r="AA32" s="74"/>
    </row>
    <row r="33" hidden="1" spans="5:25">
      <c r="E33" s="54"/>
      <c r="F33" s="54"/>
      <c r="G33" s="54"/>
      <c r="H33" s="54"/>
      <c r="I33" s="54"/>
      <c r="J33" s="54"/>
      <c r="K33" s="54"/>
      <c r="L33" s="54"/>
      <c r="M33" s="54"/>
      <c r="N33" s="54"/>
      <c r="W33" s="55"/>
      <c r="X33" s="55"/>
      <c r="Y33" s="56"/>
    </row>
  </sheetData>
  <mergeCells count="3">
    <mergeCell ref="A2:AA2"/>
    <mergeCell ref="Y3:AA3"/>
    <mergeCell ref="A32:D32"/>
  </mergeCells>
  <conditionalFormatting sqref="Q5:Q31 U5:U31 S5:S31">
    <cfRule type="cellIs" dxfId="0" priority="2" operator="greaterThan">
      <formula>0.9</formula>
    </cfRule>
  </conditionalFormatting>
  <conditionalFormatting sqref="Q5 U5:U31 S5:S31 Q6:R31">
    <cfRule type="cellIs" dxfId="1" priority="4" operator="lessThan">
      <formula>0.5</formula>
    </cfRule>
  </conditionalFormatting>
  <pageMargins left="0.751388888888889" right="0.751388888888889" top="1" bottom="1" header="0.5" footer="0.5"/>
  <pageSetup paperSize="9" scale="91"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28"/>
  <sheetViews>
    <sheetView zoomScale="85" zoomScaleNormal="85" workbookViewId="0">
      <selection activeCell="M4" sqref="M4"/>
    </sheetView>
  </sheetViews>
  <sheetFormatPr defaultColWidth="9" defaultRowHeight="11.25"/>
  <cols>
    <col min="2" max="2" width="18.8777777777778" style="57" customWidth="1"/>
    <col min="3" max="3" width="21.1222222222222" style="58" customWidth="1"/>
    <col min="4" max="4" width="15.8777777777778" style="59" customWidth="1"/>
    <col min="5" max="5" width="14.1222222222222"/>
    <col min="6" max="6" width="17.5" style="1" customWidth="1"/>
    <col min="7" max="7" width="10.6222222222222" style="1"/>
    <col min="8" max="8" width="21.7555555555556" style="1" customWidth="1"/>
    <col min="9" max="9" width="24" style="1" customWidth="1"/>
    <col min="10" max="10" width="36.7555555555556" style="1" customWidth="1"/>
    <col min="11" max="11" width="9" style="1"/>
    <col min="12" max="12" width="15.3777777777778" style="1" customWidth="1"/>
    <col min="13" max="13" width="9" style="1"/>
  </cols>
  <sheetData>
    <row r="2" spans="1:13">
      <c r="A2" t="s">
        <v>140</v>
      </c>
    </row>
    <row r="3" spans="1:13">
      <c r="I3" s="1" t="s">
        <v>141</v>
      </c>
    </row>
    <row r="4" ht="22.5" spans="1:13">
      <c r="A4" s="60" t="s">
        <v>136</v>
      </c>
      <c r="B4" s="61" t="s">
        <v>13</v>
      </c>
      <c r="C4" s="62" t="s">
        <v>14</v>
      </c>
      <c r="D4" s="63" t="s">
        <v>21</v>
      </c>
      <c r="E4" s="60" t="s">
        <v>22</v>
      </c>
      <c r="F4" s="64" t="s">
        <v>23</v>
      </c>
      <c r="G4" s="64" t="s">
        <v>3</v>
      </c>
      <c r="H4" s="64" t="s">
        <v>27</v>
      </c>
      <c r="I4" s="64" t="s">
        <v>28</v>
      </c>
      <c r="J4" s="64" t="s">
        <v>24</v>
      </c>
      <c r="K4" s="64" t="s">
        <v>142</v>
      </c>
      <c r="L4" s="64" t="s">
        <v>26</v>
      </c>
      <c r="M4" s="64" t="s">
        <v>143</v>
      </c>
    </row>
    <row r="5" ht="22.5" spans="1:13">
      <c r="A5" s="60">
        <v>1</v>
      </c>
      <c r="B5" s="61" t="s">
        <v>30</v>
      </c>
      <c r="C5" s="62" t="s">
        <v>31</v>
      </c>
      <c r="D5" s="63">
        <v>569</v>
      </c>
      <c r="E5" s="65">
        <v>0.999996660045353</v>
      </c>
      <c r="F5" s="64">
        <v>351</v>
      </c>
      <c r="G5" s="64">
        <v>1000</v>
      </c>
      <c r="H5" s="64">
        <v>569</v>
      </c>
      <c r="I5" s="64">
        <v>207.92</v>
      </c>
      <c r="J5" s="64">
        <v>41.58</v>
      </c>
      <c r="K5" s="64">
        <v>0.3</v>
      </c>
      <c r="L5" s="64">
        <v>12.47</v>
      </c>
      <c r="M5" s="34" t="s">
        <v>144</v>
      </c>
    </row>
    <row r="6" ht="33.75" spans="1:13">
      <c r="A6" s="60">
        <v>2</v>
      </c>
      <c r="B6" s="61" t="s">
        <v>34</v>
      </c>
      <c r="C6" s="62" t="s">
        <v>35</v>
      </c>
      <c r="D6" s="63">
        <v>3874</v>
      </c>
      <c r="E6" s="65">
        <v>0.807157680625</v>
      </c>
      <c r="F6" s="64">
        <v>2091</v>
      </c>
      <c r="G6" s="64">
        <v>6000</v>
      </c>
      <c r="H6" s="64">
        <v>4800</v>
      </c>
      <c r="I6" s="64">
        <v>4799.8936</v>
      </c>
      <c r="J6" s="64">
        <v>747.26</v>
      </c>
      <c r="K6" s="64">
        <v>0.3</v>
      </c>
      <c r="L6" s="64">
        <v>224.18</v>
      </c>
      <c r="M6" s="42" t="s">
        <v>145</v>
      </c>
    </row>
    <row r="7" ht="33.75" spans="1:13">
      <c r="A7" s="60">
        <v>3</v>
      </c>
      <c r="B7" s="61" t="s">
        <v>38</v>
      </c>
      <c r="C7" s="62" t="s">
        <v>39</v>
      </c>
      <c r="D7" s="63">
        <v>1254</v>
      </c>
      <c r="E7" s="65">
        <v>0.635750354897587</v>
      </c>
      <c r="F7" s="64">
        <v>1254</v>
      </c>
      <c r="G7" s="64">
        <v>4000</v>
      </c>
      <c r="H7" s="64">
        <v>1972.4</v>
      </c>
      <c r="I7" s="64">
        <v>1972.4</v>
      </c>
      <c r="J7" s="64">
        <v>394.48</v>
      </c>
      <c r="K7" s="64">
        <v>0.3</v>
      </c>
      <c r="L7" s="64">
        <v>118.34</v>
      </c>
      <c r="M7" s="42" t="s">
        <v>144</v>
      </c>
    </row>
    <row r="8" ht="33.75" spans="1:13">
      <c r="A8" s="60">
        <v>4</v>
      </c>
      <c r="B8" s="61" t="s">
        <v>42</v>
      </c>
      <c r="C8" s="62" t="s">
        <v>43</v>
      </c>
      <c r="D8" s="63">
        <v>3587</v>
      </c>
      <c r="E8" s="65">
        <v>0.941643090049882</v>
      </c>
      <c r="F8" s="64">
        <v>3587</v>
      </c>
      <c r="G8" s="64">
        <v>5000</v>
      </c>
      <c r="H8" s="64">
        <v>3809</v>
      </c>
      <c r="I8" s="64">
        <v>3809</v>
      </c>
      <c r="J8" s="64">
        <v>761.8</v>
      </c>
      <c r="K8" s="64">
        <v>0.3</v>
      </c>
      <c r="L8" s="64">
        <v>228.54</v>
      </c>
      <c r="M8" s="42" t="s">
        <v>144</v>
      </c>
    </row>
    <row r="9" ht="22.5" spans="1:13">
      <c r="A9" s="60">
        <v>5</v>
      </c>
      <c r="B9" s="61" t="s">
        <v>50</v>
      </c>
      <c r="C9" s="62" t="s">
        <v>51</v>
      </c>
      <c r="D9" s="63">
        <v>2859</v>
      </c>
      <c r="E9" s="65">
        <v>0.506736200815314</v>
      </c>
      <c r="F9" s="64">
        <v>2780</v>
      </c>
      <c r="G9" s="64">
        <v>12000</v>
      </c>
      <c r="H9" s="64">
        <v>5642</v>
      </c>
      <c r="I9" s="64">
        <v>5641.9879</v>
      </c>
      <c r="J9" s="64">
        <v>1000</v>
      </c>
      <c r="K9" s="64">
        <v>0.3</v>
      </c>
      <c r="L9" s="64">
        <v>300</v>
      </c>
      <c r="M9" s="42" t="s">
        <v>144</v>
      </c>
    </row>
    <row r="10" ht="45" spans="1:13">
      <c r="A10" s="60">
        <v>6</v>
      </c>
      <c r="B10" s="61" t="s">
        <v>54</v>
      </c>
      <c r="C10" s="62" t="s">
        <v>55</v>
      </c>
      <c r="D10" s="63">
        <v>7691</v>
      </c>
      <c r="E10" s="65">
        <v>0.56074799846883</v>
      </c>
      <c r="F10" s="64">
        <v>7691</v>
      </c>
      <c r="G10" s="64">
        <v>49890</v>
      </c>
      <c r="H10" s="64">
        <v>13715</v>
      </c>
      <c r="I10" s="64">
        <v>13715</v>
      </c>
      <c r="J10" s="64">
        <v>1000</v>
      </c>
      <c r="K10" s="64">
        <v>0.3</v>
      </c>
      <c r="L10" s="64">
        <v>300</v>
      </c>
      <c r="M10" s="42" t="s">
        <v>145</v>
      </c>
    </row>
    <row r="11" ht="22.5" spans="1:13">
      <c r="A11" s="60">
        <v>7</v>
      </c>
      <c r="B11" s="61" t="s">
        <v>58</v>
      </c>
      <c r="C11" s="62" t="s">
        <v>59</v>
      </c>
      <c r="D11" s="63">
        <v>1888</v>
      </c>
      <c r="E11" s="65">
        <v>0.575472841240481</v>
      </c>
      <c r="F11" s="64">
        <v>1227</v>
      </c>
      <c r="G11" s="64">
        <v>5000</v>
      </c>
      <c r="H11" s="64">
        <v>3281.63</v>
      </c>
      <c r="I11" s="64">
        <v>3281.4834</v>
      </c>
      <c r="J11" s="64">
        <v>363.16</v>
      </c>
      <c r="K11" s="64">
        <v>0.3</v>
      </c>
      <c r="L11" s="64">
        <v>108.95</v>
      </c>
      <c r="M11" s="42" t="s">
        <v>146</v>
      </c>
    </row>
    <row r="12" ht="22.5" spans="1:13">
      <c r="A12" s="60">
        <v>8</v>
      </c>
      <c r="B12" s="61" t="s">
        <v>62</v>
      </c>
      <c r="C12" s="62" t="s">
        <v>63</v>
      </c>
      <c r="D12" s="63">
        <v>415</v>
      </c>
      <c r="E12" s="65">
        <v>1</v>
      </c>
      <c r="F12" s="64">
        <v>415</v>
      </c>
      <c r="G12" s="64">
        <v>500</v>
      </c>
      <c r="H12" s="64">
        <v>367</v>
      </c>
      <c r="I12" s="64">
        <v>367</v>
      </c>
      <c r="J12" s="64">
        <v>73.4</v>
      </c>
      <c r="K12" s="64">
        <v>0.3</v>
      </c>
      <c r="L12" s="64">
        <v>22.02</v>
      </c>
      <c r="M12" s="42" t="s">
        <v>146</v>
      </c>
    </row>
    <row r="13" ht="33.75" spans="1:13">
      <c r="A13" s="60">
        <v>9</v>
      </c>
      <c r="B13" s="61" t="s">
        <v>66</v>
      </c>
      <c r="C13" s="62" t="s">
        <v>67</v>
      </c>
      <c r="D13" s="63">
        <v>3666</v>
      </c>
      <c r="E13" s="65">
        <v>0.8450862108714</v>
      </c>
      <c r="F13" s="64">
        <v>3590</v>
      </c>
      <c r="G13" s="64">
        <v>5157</v>
      </c>
      <c r="H13" s="64">
        <v>4337.62</v>
      </c>
      <c r="I13" s="64">
        <v>4337.6124</v>
      </c>
      <c r="J13" s="64">
        <v>852.34</v>
      </c>
      <c r="K13" s="64">
        <v>0.3</v>
      </c>
      <c r="L13" s="64">
        <v>255.7</v>
      </c>
      <c r="M13" s="42" t="s">
        <v>146</v>
      </c>
    </row>
    <row r="14" ht="22.5" spans="1:13">
      <c r="A14" s="60">
        <v>10</v>
      </c>
      <c r="B14" s="61" t="s">
        <v>70</v>
      </c>
      <c r="C14" s="62" t="s">
        <v>71</v>
      </c>
      <c r="D14" s="63">
        <v>502</v>
      </c>
      <c r="E14" s="65">
        <v>0.501807</v>
      </c>
      <c r="F14" s="64">
        <v>502</v>
      </c>
      <c r="G14" s="64">
        <v>1000</v>
      </c>
      <c r="H14" s="64">
        <v>1000</v>
      </c>
      <c r="I14" s="64">
        <v>1000</v>
      </c>
      <c r="J14" s="64">
        <v>200</v>
      </c>
      <c r="K14" s="64">
        <v>0.3</v>
      </c>
      <c r="L14" s="64">
        <v>60</v>
      </c>
      <c r="M14" s="42" t="s">
        <v>146</v>
      </c>
    </row>
    <row r="15" ht="22.5" spans="1:13">
      <c r="A15" s="60">
        <v>11</v>
      </c>
      <c r="B15" s="61" t="s">
        <v>74</v>
      </c>
      <c r="C15" s="62" t="s">
        <v>75</v>
      </c>
      <c r="D15" s="63">
        <v>1614</v>
      </c>
      <c r="E15" s="65">
        <v>0.810226647921269</v>
      </c>
      <c r="F15" s="64">
        <v>1614</v>
      </c>
      <c r="G15" s="64">
        <v>1991.6</v>
      </c>
      <c r="H15" s="64">
        <v>1991.6</v>
      </c>
      <c r="I15" s="64">
        <v>1991.6</v>
      </c>
      <c r="J15" s="64">
        <v>398.32</v>
      </c>
      <c r="K15" s="64">
        <v>0.3</v>
      </c>
      <c r="L15" s="64">
        <v>119.5</v>
      </c>
      <c r="M15" s="42" t="s">
        <v>146</v>
      </c>
    </row>
    <row r="16" ht="22.5" spans="1:13">
      <c r="A16" s="60">
        <v>12</v>
      </c>
      <c r="B16" s="61" t="s">
        <v>78</v>
      </c>
      <c r="C16" s="62" t="s">
        <v>79</v>
      </c>
      <c r="D16" s="63">
        <v>5785</v>
      </c>
      <c r="E16" s="65">
        <v>0.658972595057402</v>
      </c>
      <c r="F16" s="64">
        <v>4152</v>
      </c>
      <c r="G16" s="64">
        <v>12355</v>
      </c>
      <c r="H16" s="64">
        <v>8778.38</v>
      </c>
      <c r="I16" s="64">
        <v>8778.3461</v>
      </c>
      <c r="J16" s="64">
        <v>1000</v>
      </c>
      <c r="K16" s="64">
        <v>0.3</v>
      </c>
      <c r="L16" s="64">
        <v>300</v>
      </c>
      <c r="M16" s="42" t="s">
        <v>145</v>
      </c>
    </row>
    <row r="17" ht="22.5" spans="1:13">
      <c r="A17" s="60">
        <v>13</v>
      </c>
      <c r="B17" s="61" t="s">
        <v>82</v>
      </c>
      <c r="C17" s="62" t="s">
        <v>83</v>
      </c>
      <c r="D17" s="63">
        <v>1765</v>
      </c>
      <c r="E17" s="65">
        <v>0.909685837628866</v>
      </c>
      <c r="F17" s="64">
        <v>1689</v>
      </c>
      <c r="G17" s="64">
        <v>3750</v>
      </c>
      <c r="H17" s="64">
        <v>1940</v>
      </c>
      <c r="I17" s="64">
        <v>1939.9924</v>
      </c>
      <c r="J17" s="64">
        <v>372.88</v>
      </c>
      <c r="K17" s="64">
        <v>0.3</v>
      </c>
      <c r="L17" s="64">
        <v>111.86</v>
      </c>
      <c r="M17" s="42" t="s">
        <v>146</v>
      </c>
    </row>
    <row r="18" ht="22.5" spans="1:13">
      <c r="A18" s="60">
        <v>14</v>
      </c>
      <c r="B18" s="61" t="s">
        <v>86</v>
      </c>
      <c r="C18" s="62" t="s">
        <v>87</v>
      </c>
      <c r="D18" s="63">
        <v>24939</v>
      </c>
      <c r="E18" s="65">
        <v>1</v>
      </c>
      <c r="F18" s="64">
        <v>9886</v>
      </c>
      <c r="G18" s="64">
        <v>40282</v>
      </c>
      <c r="H18" s="64">
        <v>15063</v>
      </c>
      <c r="I18" s="64">
        <v>15063</v>
      </c>
      <c r="J18" s="64">
        <v>1000</v>
      </c>
      <c r="K18" s="64">
        <v>0.6</v>
      </c>
      <c r="L18" s="64">
        <v>600</v>
      </c>
      <c r="M18" s="42" t="s">
        <v>146</v>
      </c>
    </row>
    <row r="19" ht="22.5" spans="1:13">
      <c r="A19" s="60">
        <v>15</v>
      </c>
      <c r="B19" s="61" t="s">
        <v>90</v>
      </c>
      <c r="C19" s="62" t="s">
        <v>91</v>
      </c>
      <c r="D19" s="63">
        <v>1772</v>
      </c>
      <c r="E19" s="65">
        <v>0.6802312408591</v>
      </c>
      <c r="F19" s="64">
        <v>1772</v>
      </c>
      <c r="G19" s="64">
        <v>4441</v>
      </c>
      <c r="H19" s="64">
        <v>2605.05</v>
      </c>
      <c r="I19" s="64">
        <v>2605.05</v>
      </c>
      <c r="J19" s="64">
        <v>521.01</v>
      </c>
      <c r="K19" s="64">
        <v>0.3</v>
      </c>
      <c r="L19" s="64">
        <v>156.3</v>
      </c>
      <c r="M19" s="42" t="s">
        <v>146</v>
      </c>
    </row>
    <row r="20" ht="33.75" spans="1:13">
      <c r="A20" s="60">
        <v>16</v>
      </c>
      <c r="B20" s="61" t="s">
        <v>94</v>
      </c>
      <c r="C20" s="62" t="s">
        <v>95</v>
      </c>
      <c r="D20" s="63">
        <v>4064</v>
      </c>
      <c r="E20" s="65">
        <v>0.578887849293116</v>
      </c>
      <c r="F20" s="64">
        <v>4064</v>
      </c>
      <c r="G20" s="64">
        <v>10477.85</v>
      </c>
      <c r="H20" s="64">
        <v>7020.25</v>
      </c>
      <c r="I20" s="64">
        <v>7020.25</v>
      </c>
      <c r="J20" s="64">
        <v>1000</v>
      </c>
      <c r="K20" s="64">
        <v>0.3</v>
      </c>
      <c r="L20" s="64">
        <v>300</v>
      </c>
      <c r="M20" s="42" t="s">
        <v>146</v>
      </c>
    </row>
    <row r="21" ht="33.75" spans="1:13">
      <c r="A21" s="60">
        <v>17</v>
      </c>
      <c r="B21" s="61" t="s">
        <v>102</v>
      </c>
      <c r="C21" s="62" t="s">
        <v>103</v>
      </c>
      <c r="D21" s="63">
        <v>19405</v>
      </c>
      <c r="E21" s="65">
        <v>0.782263642938403</v>
      </c>
      <c r="F21" s="64">
        <v>19318</v>
      </c>
      <c r="G21" s="64">
        <v>68680.87</v>
      </c>
      <c r="H21" s="64">
        <v>24805.58</v>
      </c>
      <c r="I21" s="64">
        <v>24805.58</v>
      </c>
      <c r="J21" s="64">
        <v>1000</v>
      </c>
      <c r="K21" s="64">
        <v>0.3</v>
      </c>
      <c r="L21" s="64">
        <v>300</v>
      </c>
      <c r="M21" s="42" t="s">
        <v>146</v>
      </c>
    </row>
    <row r="22" ht="22.5" spans="1:13">
      <c r="A22" s="60">
        <v>18</v>
      </c>
      <c r="B22" s="61" t="s">
        <v>106</v>
      </c>
      <c r="C22" s="62" t="s">
        <v>107</v>
      </c>
      <c r="D22" s="63">
        <v>2060</v>
      </c>
      <c r="E22" s="65">
        <v>0.960816272647548</v>
      </c>
      <c r="F22" s="64">
        <v>2060</v>
      </c>
      <c r="G22" s="64">
        <v>4315</v>
      </c>
      <c r="H22" s="64">
        <v>2143.72</v>
      </c>
      <c r="I22" s="64">
        <v>2143.72</v>
      </c>
      <c r="J22" s="64">
        <v>428.74</v>
      </c>
      <c r="K22" s="64">
        <v>0.6</v>
      </c>
      <c r="L22" s="64">
        <v>257.24</v>
      </c>
      <c r="M22" s="42" t="s">
        <v>146</v>
      </c>
    </row>
    <row r="23" ht="33.75" spans="1:13">
      <c r="A23" s="60">
        <v>19</v>
      </c>
      <c r="B23" s="61" t="s">
        <v>110</v>
      </c>
      <c r="C23" s="62" t="s">
        <v>111</v>
      </c>
      <c r="D23" s="63">
        <v>5359</v>
      </c>
      <c r="E23" s="65">
        <v>0.625926668730252</v>
      </c>
      <c r="F23" s="64">
        <v>5359</v>
      </c>
      <c r="G23" s="64">
        <v>18004</v>
      </c>
      <c r="H23" s="64">
        <v>8561.15</v>
      </c>
      <c r="I23" s="64">
        <v>8561.15</v>
      </c>
      <c r="J23" s="64">
        <v>1000</v>
      </c>
      <c r="K23" s="64">
        <v>0.3</v>
      </c>
      <c r="L23" s="64">
        <v>300</v>
      </c>
      <c r="M23" s="42" t="s">
        <v>146</v>
      </c>
    </row>
    <row r="24" ht="33.75" spans="1:13">
      <c r="A24" s="60">
        <v>20</v>
      </c>
      <c r="B24" s="61" t="s">
        <v>114</v>
      </c>
      <c r="C24" s="62" t="s">
        <v>115</v>
      </c>
      <c r="D24" s="63">
        <v>1471</v>
      </c>
      <c r="E24" s="65">
        <v>0.723805595472441</v>
      </c>
      <c r="F24" s="64">
        <v>1471</v>
      </c>
      <c r="G24" s="64">
        <v>4676</v>
      </c>
      <c r="H24" s="64">
        <v>2032</v>
      </c>
      <c r="I24" s="64">
        <v>2032</v>
      </c>
      <c r="J24" s="64">
        <v>406.4</v>
      </c>
      <c r="K24" s="64">
        <v>0.3</v>
      </c>
      <c r="L24" s="64">
        <v>121.92</v>
      </c>
      <c r="M24" s="42" t="s">
        <v>146</v>
      </c>
    </row>
    <row r="25" spans="1:13">
      <c r="A25" s="60">
        <v>21</v>
      </c>
      <c r="B25" s="61" t="s">
        <v>147</v>
      </c>
      <c r="C25" s="62" t="s">
        <v>148</v>
      </c>
      <c r="D25" s="63">
        <v>10305</v>
      </c>
      <c r="E25" s="65">
        <v>0.744413942061106</v>
      </c>
      <c r="F25" s="64">
        <v>10305</v>
      </c>
      <c r="G25" s="64">
        <v>22956.72</v>
      </c>
      <c r="H25" s="64">
        <v>13842.86</v>
      </c>
      <c r="I25" s="64">
        <v>13842.86</v>
      </c>
      <c r="J25" s="64">
        <v>1000</v>
      </c>
      <c r="K25" s="64">
        <v>0.3</v>
      </c>
      <c r="L25" s="64">
        <v>300</v>
      </c>
      <c r="M25" s="42" t="s">
        <v>146</v>
      </c>
    </row>
    <row r="26" ht="33.75" spans="1:13">
      <c r="A26" s="60">
        <v>22</v>
      </c>
      <c r="B26" s="61" t="s">
        <v>120</v>
      </c>
      <c r="C26" s="62" t="s">
        <v>121</v>
      </c>
      <c r="D26" s="63">
        <v>3439</v>
      </c>
      <c r="E26" s="65">
        <v>0.846958054125933</v>
      </c>
      <c r="F26" s="64">
        <v>3439</v>
      </c>
      <c r="G26" s="64">
        <v>5733</v>
      </c>
      <c r="H26" s="64">
        <v>4060.9</v>
      </c>
      <c r="I26" s="64">
        <v>4060.9</v>
      </c>
      <c r="J26" s="64">
        <v>812.18</v>
      </c>
      <c r="K26" s="64">
        <v>0.3</v>
      </c>
      <c r="L26" s="64">
        <v>243.65</v>
      </c>
      <c r="M26" s="42" t="s">
        <v>146</v>
      </c>
    </row>
    <row r="27" ht="22.5" spans="1:13">
      <c r="A27" s="60">
        <v>23</v>
      </c>
      <c r="B27" s="61" t="s">
        <v>129</v>
      </c>
      <c r="C27" s="62" t="s">
        <v>130</v>
      </c>
      <c r="D27" s="63">
        <v>3059</v>
      </c>
      <c r="E27" s="65">
        <v>0.955529779152219</v>
      </c>
      <c r="F27" s="64">
        <v>3059</v>
      </c>
      <c r="G27" s="64">
        <v>8259</v>
      </c>
      <c r="H27" s="64">
        <v>3201.3</v>
      </c>
      <c r="I27" s="64">
        <v>3201.3</v>
      </c>
      <c r="J27" s="64">
        <v>640.26</v>
      </c>
      <c r="K27" s="64">
        <v>0.6</v>
      </c>
      <c r="L27" s="64">
        <v>384.16</v>
      </c>
      <c r="M27" s="42" t="s">
        <v>146</v>
      </c>
    </row>
    <row r="28" spans="1:13">
      <c r="A28" s="60" t="s">
        <v>133</v>
      </c>
      <c r="B28" s="61"/>
      <c r="C28" s="62"/>
      <c r="D28" s="63">
        <v>111342</v>
      </c>
      <c r="E28" s="66"/>
      <c r="F28" s="64">
        <v>91676</v>
      </c>
      <c r="G28" s="64">
        <v>342742.04</v>
      </c>
      <c r="H28" s="64">
        <v>164549.75</v>
      </c>
      <c r="I28" s="64">
        <v>164549.3997</v>
      </c>
      <c r="J28" s="64">
        <v>15013.81</v>
      </c>
      <c r="K28" s="64"/>
      <c r="L28" s="64">
        <v>5124.83</v>
      </c>
    </row>
  </sheetData>
  <autoFilter xmlns:etc="http://www.wps.cn/officeDocument/2017/etCustomData" ref="A2:M28" etc:filterBottomFollowUsedRange="0">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2:Z34"/>
  <sheetViews>
    <sheetView workbookViewId="0">
      <pane ySplit="4" topLeftCell="A5" activePane="bottomLeft" state="frozen"/>
      <selection/>
      <selection pane="bottomLeft" activeCell="Z23" sqref="Z23:Z28"/>
    </sheetView>
  </sheetViews>
  <sheetFormatPr defaultColWidth="9.33333333333333" defaultRowHeight="11.25"/>
  <cols>
    <col min="1" max="2" width="17.3777777777778" style="31" customWidth="1"/>
    <col min="3" max="3" width="14.6666666666667" style="31" customWidth="1"/>
    <col min="4" max="5" width="21" style="32" customWidth="1"/>
    <col min="6" max="6" width="24" style="32" customWidth="1"/>
    <col min="7" max="9" width="18.3333333333333" style="32" customWidth="1"/>
    <col min="10" max="10" width="20" style="32" customWidth="1"/>
    <col min="11" max="11" width="20.1666666666667" style="32" customWidth="1"/>
    <col min="12" max="12" width="21.3333333333333" style="32" customWidth="1"/>
    <col min="13" max="13" width="20.5" style="32" customWidth="1"/>
    <col min="14" max="14" width="23" style="32" customWidth="1"/>
    <col min="15" max="15" width="24.4888888888889" style="32" customWidth="1"/>
    <col min="16" max="16" width="12.1666666666667" style="32" customWidth="1"/>
    <col min="17" max="17" width="23.3333333333333" style="32" customWidth="1"/>
    <col min="18" max="18" width="22.8333333333333" style="32" customWidth="1"/>
    <col min="19" max="19" width="15.3333333333333" style="32" customWidth="1"/>
    <col min="20" max="20" width="15.8333333333333" style="32" customWidth="1"/>
    <col min="21" max="21" width="30.8333333333333" style="32" customWidth="1"/>
    <col min="22" max="22" width="18.6888888888889" style="29" customWidth="1"/>
    <col min="23" max="23" width="18.2555555555556" style="29" customWidth="1"/>
    <col min="24" max="24" width="21.3333333333333" style="29" customWidth="1"/>
    <col min="25" max="25" width="62.3111111111111" style="32" customWidth="1"/>
    <col min="26" max="16384" width="9.33333333333333" style="32"/>
  </cols>
  <sheetData>
    <row r="2" spans="1:26">
      <c r="C2" s="32"/>
      <c r="V2" s="29" t="s">
        <v>0</v>
      </c>
    </row>
    <row r="3" s="27" customFormat="1" spans="1:26">
      <c r="A3" s="28"/>
      <c r="B3" s="28"/>
      <c r="C3" s="28"/>
      <c r="D3" s="27" t="s">
        <v>1</v>
      </c>
      <c r="E3" s="27" t="s">
        <v>2</v>
      </c>
      <c r="F3" s="27" t="s">
        <v>3</v>
      </c>
      <c r="G3" s="27" t="s">
        <v>4</v>
      </c>
      <c r="H3" s="27" t="s">
        <v>5</v>
      </c>
      <c r="I3" s="27" t="s">
        <v>6</v>
      </c>
      <c r="J3" s="27" t="s">
        <v>7</v>
      </c>
      <c r="K3" s="27" t="s">
        <v>8</v>
      </c>
      <c r="L3" s="27" t="s">
        <v>9</v>
      </c>
      <c r="M3" s="27" t="s">
        <v>10</v>
      </c>
      <c r="O3" s="27" t="s">
        <v>11</v>
      </c>
      <c r="V3" s="33" t="s">
        <v>12</v>
      </c>
      <c r="W3" s="33"/>
      <c r="X3" s="33"/>
    </row>
    <row r="4" s="28" customFormat="1" ht="32" customHeight="1" spans="1:26">
      <c r="A4" s="34" t="s">
        <v>13</v>
      </c>
      <c r="B4" s="34" t="s">
        <v>14</v>
      </c>
      <c r="C4" s="34" t="s">
        <v>15</v>
      </c>
      <c r="D4" s="34" t="s">
        <v>16</v>
      </c>
      <c r="E4" s="34" t="s">
        <v>17</v>
      </c>
      <c r="F4" s="34" t="s">
        <v>18</v>
      </c>
      <c r="G4" s="34" t="s">
        <v>16</v>
      </c>
      <c r="H4" s="34" t="s">
        <v>17</v>
      </c>
      <c r="I4" s="34" t="s">
        <v>19</v>
      </c>
      <c r="J4" s="34" t="s">
        <v>16</v>
      </c>
      <c r="K4" s="34" t="s">
        <v>17</v>
      </c>
      <c r="L4" s="34" t="s">
        <v>16</v>
      </c>
      <c r="M4" s="34" t="s">
        <v>17</v>
      </c>
      <c r="N4" s="34" t="s">
        <v>20</v>
      </c>
      <c r="O4" s="34" t="s">
        <v>21</v>
      </c>
      <c r="P4" s="34" t="s">
        <v>22</v>
      </c>
      <c r="Q4" s="34" t="s">
        <v>23</v>
      </c>
      <c r="R4" s="34" t="s">
        <v>24</v>
      </c>
      <c r="S4" s="34" t="s">
        <v>25</v>
      </c>
      <c r="T4" s="34" t="s">
        <v>26</v>
      </c>
      <c r="V4" s="35" t="s">
        <v>3</v>
      </c>
      <c r="W4" s="35" t="s">
        <v>27</v>
      </c>
      <c r="X4" s="35" t="s">
        <v>28</v>
      </c>
      <c r="Y4" s="34" t="s">
        <v>29</v>
      </c>
      <c r="Z4" s="28" t="s">
        <v>143</v>
      </c>
    </row>
    <row r="5" ht="45" spans="1:26">
      <c r="A5" s="36" t="s">
        <v>30</v>
      </c>
      <c r="B5" s="36" t="s">
        <v>31</v>
      </c>
      <c r="C5" s="36" t="s">
        <v>32</v>
      </c>
      <c r="D5" s="37">
        <f>SUMIFS([1]总表!$F:$F,[1]总表!$E:$E,D$4,[1]总表!$A:$A,$C5)</f>
        <v>5574806</v>
      </c>
      <c r="E5" s="37">
        <f>SUMIFS([1]总表!$F:$F,[1]总表!$E:$E,E$4,[1]总表!$A:$A,$C5)</f>
        <v>11020938.93</v>
      </c>
      <c r="F5" s="37">
        <f>SUMIFS([1]总表!$F:$F,[1]总表!$E:$E,F$4,[1]总表!$A:$A,$C5)</f>
        <v>5688681</v>
      </c>
      <c r="G5" s="37">
        <f>SUMIFS([1]总表!$F:$F,[1]总表!$E:$E,D$4,[1]总表!$A:$A,$C5,[1]总表!C:C,"拟核减")</f>
        <v>0</v>
      </c>
      <c r="H5" s="37">
        <f>SUMIFS([1]总表!$F:$F,[1]总表!$E:$E,E$4,[1]总表!$A:$A,$C5,[1]总表!C:C,"拟核减")</f>
        <v>0</v>
      </c>
      <c r="I5" s="37">
        <f>SUMIFS([1]总表!$F:$F,[1]总表!$A:$A,$C5,[1]总表!$E:$E,F$4,[1]总表!C:C,"拟核减")</f>
        <v>0</v>
      </c>
      <c r="J5" s="37">
        <f>SUMIFS([1]总表!$F:$F,[1]总表!$E:$E,J$4,[1]总表!$C:$C,"核减",[1]总表!$A:$A,$C5)</f>
        <v>3609536</v>
      </c>
      <c r="K5" s="37">
        <f>SUMIFS([1]总表!$F:$F,[1]总表!$E:$E,K$4,[1]总表!$C:$C,"核减",[1]总表!$A:$A,$C5)</f>
        <v>7508448.93</v>
      </c>
      <c r="L5" s="37">
        <f t="shared" ref="L5:L31" si="0">D5-G5-J5</f>
        <v>1965270</v>
      </c>
      <c r="M5" s="37">
        <f t="shared" ref="M5:M31" si="1">E5-H5-K5</f>
        <v>3512490</v>
      </c>
      <c r="N5" s="37">
        <f t="shared" ref="N5:N31" si="2">F5-I5</f>
        <v>5688681</v>
      </c>
      <c r="O5" s="37">
        <f t="shared" ref="O5:O31" si="3">MIN(N5,MAX((D5-G5),(E5-H5)))</f>
        <v>5688681</v>
      </c>
      <c r="P5" s="38">
        <f t="shared" ref="P5:P31" si="4">MIN(IF(ISERROR(O5/10000/W5),0,O5/10000/W5),1)</f>
        <v>0.999996660045353</v>
      </c>
      <c r="Q5" s="39">
        <f t="shared" ref="Q5:Q31" si="5">MIN(N5,MAX(L5:M5))</f>
        <v>3512490</v>
      </c>
      <c r="R5" s="37">
        <f t="shared" ref="R5:R31" si="6">ROUND(IF(P5&gt;=0.5,IF(X5&lt;5000,X5*0.2,1000),0),2)</f>
        <v>41.58</v>
      </c>
      <c r="S5" s="40">
        <v>0.3</v>
      </c>
      <c r="T5" s="37">
        <f t="shared" ref="T5:T31" si="7">ROUND(R5*S5,2)</f>
        <v>12.47</v>
      </c>
      <c r="U5" s="32" t="s">
        <v>32</v>
      </c>
      <c r="V5" s="41">
        <v>1000</v>
      </c>
      <c r="W5" s="41">
        <v>568.87</v>
      </c>
      <c r="X5" s="41">
        <f t="shared" ref="X5:X31" si="8">W5-MIN((G5+J5),(H5+K5))/10000</f>
        <v>207.9164</v>
      </c>
      <c r="Y5" s="36" t="s">
        <v>33</v>
      </c>
      <c r="Z5" s="34" t="s">
        <v>144</v>
      </c>
    </row>
    <row r="6" ht="45" spans="1:26">
      <c r="A6" s="36" t="s">
        <v>34</v>
      </c>
      <c r="B6" s="36" t="s">
        <v>35</v>
      </c>
      <c r="C6" s="36" t="s">
        <v>36</v>
      </c>
      <c r="D6" s="37">
        <f>SUMIFS([1]总表!$F:$F,[1]总表!$E:$E,D$4,[1]总表!$A:$A,$C6)</f>
        <v>46091994.24</v>
      </c>
      <c r="E6" s="37">
        <f>SUMIFS([1]总表!$F:$F,[1]总表!$E:$E,E$4,[1]总表!$A:$A,$C6)</f>
        <v>24319982.99</v>
      </c>
      <c r="F6" s="37">
        <f>SUMIFS([1]总表!$F:$F,[1]总表!$E:$E,F$4,[1]总表!$A:$A,$C6)</f>
        <v>46091994.24</v>
      </c>
      <c r="G6" s="37">
        <f>SUMIFS([1]总表!$F:$F,[1]总表!$E:$E,D$4,[1]总表!$A:$A,$C6,[1]总表!C:C,"拟核减")</f>
        <v>3104630.13</v>
      </c>
      <c r="H6" s="37">
        <f>SUMIFS([1]总表!$F:$F,[1]总表!$E:$E,E$4,[1]总表!$A:$A,$C6,[1]总表!C:C,"拟核减")</f>
        <v>2949398.62</v>
      </c>
      <c r="I6" s="37">
        <f>SUMIFS([1]总表!$F:$F,[1]总表!$A:$A,$C6,[1]总表!$E:$E,F$4,[1]总表!C:C,"拟核减")</f>
        <v>7348425.57</v>
      </c>
      <c r="J6" s="37">
        <f>SUMIFS([1]总表!$F:$F,[1]总表!$E:$E,J$4,[1]总表!$C:$C,"核减",[1]总表!$A:$A,$C6)</f>
        <v>22075836.38</v>
      </c>
      <c r="K6" s="37">
        <f>SUMIFS([1]总表!$F:$F,[1]总表!$E:$E,K$4,[1]总表!$C:$C,"核减",[1]总表!$A:$A,$C6)</f>
        <v>7687367.26</v>
      </c>
      <c r="L6" s="37">
        <f t="shared" si="0"/>
        <v>20911527.73</v>
      </c>
      <c r="M6" s="37">
        <f t="shared" si="1"/>
        <v>13683217.11</v>
      </c>
      <c r="N6" s="37">
        <f t="shared" si="2"/>
        <v>38743568.67</v>
      </c>
      <c r="O6" s="37">
        <f t="shared" si="3"/>
        <v>38743568.67</v>
      </c>
      <c r="P6" s="38">
        <f t="shared" si="4"/>
        <v>0.807157680625</v>
      </c>
      <c r="Q6" s="39">
        <f t="shared" si="5"/>
        <v>20911527.73</v>
      </c>
      <c r="R6" s="37">
        <f t="shared" si="6"/>
        <v>747.26</v>
      </c>
      <c r="S6" s="40">
        <v>0.3</v>
      </c>
      <c r="T6" s="37">
        <f t="shared" si="7"/>
        <v>224.18</v>
      </c>
      <c r="U6" s="32" t="s">
        <v>36</v>
      </c>
      <c r="V6" s="41">
        <v>6000</v>
      </c>
      <c r="W6" s="41">
        <v>4800</v>
      </c>
      <c r="X6" s="41">
        <f t="shared" si="8"/>
        <v>3736.323412</v>
      </c>
      <c r="Y6" s="36" t="s">
        <v>37</v>
      </c>
      <c r="Z6" s="42" t="s">
        <v>145</v>
      </c>
    </row>
    <row r="7" ht="45" spans="1:26">
      <c r="A7" s="36" t="s">
        <v>38</v>
      </c>
      <c r="B7" s="36" t="s">
        <v>39</v>
      </c>
      <c r="C7" s="36" t="s">
        <v>40</v>
      </c>
      <c r="D7" s="37">
        <f>SUMIFS([1]总表!$F:$F,[1]总表!$E:$E,D$4,[1]总表!$A:$A,$C7)</f>
        <v>2255800</v>
      </c>
      <c r="E7" s="37">
        <f>SUMIFS([1]总表!$F:$F,[1]总表!$E:$E,E$4,[1]总表!$A:$A,$C7)</f>
        <v>12539540</v>
      </c>
      <c r="F7" s="37">
        <f>SUMIFS([1]总表!$F:$F,[1]总表!$E:$E,F$4,[1]总表!$A:$A,$C7)</f>
        <v>24903883.41</v>
      </c>
      <c r="G7" s="37">
        <f>SUMIFS([1]总表!$F:$F,[1]总表!$E:$E,D$4,[1]总表!$A:$A,$C7,[1]总表!C:C,"拟核减")</f>
        <v>0</v>
      </c>
      <c r="H7" s="37">
        <f>SUMIFS([1]总表!$F:$F,[1]总表!$E:$E,E$4,[1]总表!$A:$A,$C7,[1]总表!C:C,"拟核减")</f>
        <v>0</v>
      </c>
      <c r="I7" s="37">
        <f>SUMIFS([1]总表!$F:$F,[1]总表!$A:$A,$C7,[1]总表!$E:$E,F$4,[1]总表!C:C,"拟核减")</f>
        <v>0</v>
      </c>
      <c r="J7" s="37">
        <f>SUMIFS([1]总表!$F:$F,[1]总表!$E:$E,J$4,[1]总表!$C:$C,"核减",[1]总表!$A:$A,$C7)</f>
        <v>0</v>
      </c>
      <c r="K7" s="37">
        <f>SUMIFS([1]总表!$F:$F,[1]总表!$E:$E,K$4,[1]总表!$C:$C,"核减",[1]总表!$A:$A,$C7)</f>
        <v>0</v>
      </c>
      <c r="L7" s="37">
        <f t="shared" si="0"/>
        <v>2255800</v>
      </c>
      <c r="M7" s="37">
        <f t="shared" si="1"/>
        <v>12539540</v>
      </c>
      <c r="N7" s="37">
        <f t="shared" si="2"/>
        <v>24903883.41</v>
      </c>
      <c r="O7" s="37">
        <f t="shared" si="3"/>
        <v>12539540</v>
      </c>
      <c r="P7" s="38">
        <f t="shared" si="4"/>
        <v>0.635750354897587</v>
      </c>
      <c r="Q7" s="39">
        <f t="shared" si="5"/>
        <v>12539540</v>
      </c>
      <c r="R7" s="37">
        <f t="shared" si="6"/>
        <v>394.48</v>
      </c>
      <c r="S7" s="40">
        <v>0.3</v>
      </c>
      <c r="T7" s="37">
        <f t="shared" si="7"/>
        <v>118.34</v>
      </c>
      <c r="U7" s="32" t="s">
        <v>40</v>
      </c>
      <c r="V7" s="41">
        <v>4000</v>
      </c>
      <c r="W7" s="41">
        <v>1972.4</v>
      </c>
      <c r="X7" s="41">
        <f t="shared" si="8"/>
        <v>1972.4</v>
      </c>
      <c r="Y7" s="36" t="s">
        <v>41</v>
      </c>
      <c r="Z7" s="42" t="s">
        <v>144</v>
      </c>
    </row>
    <row r="8" ht="45" spans="1:26">
      <c r="A8" s="36" t="s">
        <v>42</v>
      </c>
      <c r="B8" s="36" t="s">
        <v>43</v>
      </c>
      <c r="C8" s="36" t="s">
        <v>44</v>
      </c>
      <c r="D8" s="37">
        <f>SUMIFS([1]总表!$F:$F,[1]总表!$E:$E,D$4,[1]总表!$A:$A,$C8)</f>
        <v>11143128.32</v>
      </c>
      <c r="E8" s="37">
        <f>SUMIFS([1]总表!$F:$F,[1]总表!$E:$E,E$4,[1]总表!$A:$A,$C8)</f>
        <v>35867185.3</v>
      </c>
      <c r="F8" s="37">
        <f>SUMIFS([1]总表!$F:$F,[1]总表!$E:$E,F$4,[1]总表!$A:$A,$C8)</f>
        <v>42775284</v>
      </c>
      <c r="G8" s="37">
        <f>SUMIFS([1]总表!$F:$F,[1]总表!$E:$E,D$4,[1]总表!$A:$A,$C8,[1]总表!C:C,"拟核减")</f>
        <v>0</v>
      </c>
      <c r="H8" s="37">
        <f>SUMIFS([1]总表!$F:$F,[1]总表!$E:$E,E$4,[1]总表!$A:$A,$C8,[1]总表!C:C,"拟核减")</f>
        <v>0</v>
      </c>
      <c r="I8" s="37">
        <f>SUMIFS([1]总表!$F:$F,[1]总表!$A:$A,$C8,[1]总表!$E:$E,F$4,[1]总表!C:C,"拟核减")</f>
        <v>0</v>
      </c>
      <c r="J8" s="37">
        <f>SUMIFS([1]总表!$F:$F,[1]总表!$E:$E,J$4,[1]总表!$C:$C,"核减",[1]总表!$A:$A,$C8)</f>
        <v>27608.32</v>
      </c>
      <c r="K8" s="37">
        <f>SUMIFS([1]总表!$F:$F,[1]总表!$E:$E,K$4,[1]总表!$C:$C,"核减",[1]总表!$A:$A,$C8)</f>
        <v>0</v>
      </c>
      <c r="L8" s="37">
        <f t="shared" si="0"/>
        <v>11115520</v>
      </c>
      <c r="M8" s="37">
        <f t="shared" si="1"/>
        <v>35867185.3</v>
      </c>
      <c r="N8" s="37">
        <f t="shared" si="2"/>
        <v>42775284</v>
      </c>
      <c r="O8" s="37">
        <f t="shared" si="3"/>
        <v>35867185.3</v>
      </c>
      <c r="P8" s="38">
        <f t="shared" si="4"/>
        <v>0.941643090049882</v>
      </c>
      <c r="Q8" s="39">
        <f t="shared" si="5"/>
        <v>35867185.3</v>
      </c>
      <c r="R8" s="37">
        <f t="shared" si="6"/>
        <v>761.8</v>
      </c>
      <c r="S8" s="40">
        <v>0.3</v>
      </c>
      <c r="T8" s="37">
        <f t="shared" si="7"/>
        <v>228.54</v>
      </c>
      <c r="U8" s="32" t="s">
        <v>44</v>
      </c>
      <c r="V8" s="41">
        <v>5000</v>
      </c>
      <c r="W8" s="41">
        <v>3809</v>
      </c>
      <c r="X8" s="41">
        <f t="shared" si="8"/>
        <v>3809</v>
      </c>
      <c r="Y8" s="36" t="s">
        <v>45</v>
      </c>
      <c r="Z8" s="42" t="s">
        <v>144</v>
      </c>
    </row>
    <row r="9" ht="45" spans="1:26">
      <c r="A9" s="36" t="s">
        <v>46</v>
      </c>
      <c r="B9" s="36" t="s">
        <v>47</v>
      </c>
      <c r="C9" s="36"/>
      <c r="D9" s="37">
        <f>SUMIFS([1]总表!$F:$F,[1]总表!$E:$E,D$4,[1]总表!$A:$A,$C9)</f>
        <v>0</v>
      </c>
      <c r="E9" s="37">
        <f>SUMIFS([1]总表!$F:$F,[1]总表!$E:$E,E$4,[1]总表!$A:$A,$C9)</f>
        <v>0</v>
      </c>
      <c r="F9" s="37">
        <f>SUMIFS([1]总表!$F:$F,[1]总表!$E:$E,F$4,[1]总表!$A:$A,$C9)</f>
        <v>0</v>
      </c>
      <c r="G9" s="37">
        <f>SUMIFS([1]总表!$F:$F,[1]总表!$E:$E,D$4,[1]总表!$A:$A,$C9,[1]总表!C:C,"拟核减")</f>
        <v>0</v>
      </c>
      <c r="H9" s="37">
        <f>SUMIFS([1]总表!$F:$F,[1]总表!$E:$E,E$4,[1]总表!$A:$A,$C9,[1]总表!C:C,"拟核减")</f>
        <v>0</v>
      </c>
      <c r="I9" s="37">
        <f>SUMIFS([1]总表!$F:$F,[1]总表!$A:$A,$C9,[1]总表!$E:$E,F$4,[1]总表!C:C,"拟核减")</f>
        <v>0</v>
      </c>
      <c r="J9" s="37">
        <f>SUMIFS([1]总表!$F:$F,[1]总表!$E:$E,J$4,[1]总表!$C:$C,"核减",[1]总表!$A:$A,$C9)</f>
        <v>0</v>
      </c>
      <c r="K9" s="37">
        <f>SUMIFS([1]总表!$F:$F,[1]总表!$E:$E,K$4,[1]总表!$C:$C,"核减",[1]总表!$A:$A,$C9)</f>
        <v>0</v>
      </c>
      <c r="L9" s="37">
        <f t="shared" si="0"/>
        <v>0</v>
      </c>
      <c r="M9" s="37">
        <f t="shared" si="1"/>
        <v>0</v>
      </c>
      <c r="N9" s="37">
        <f t="shared" si="2"/>
        <v>0</v>
      </c>
      <c r="O9" s="37">
        <f t="shared" si="3"/>
        <v>0</v>
      </c>
      <c r="P9" s="38">
        <f t="shared" si="4"/>
        <v>0</v>
      </c>
      <c r="Q9" s="39">
        <f t="shared" si="5"/>
        <v>0</v>
      </c>
      <c r="R9" s="37">
        <f t="shared" si="6"/>
        <v>0</v>
      </c>
      <c r="S9" s="40">
        <v>0.3</v>
      </c>
      <c r="T9" s="37">
        <f t="shared" si="7"/>
        <v>0</v>
      </c>
      <c r="U9" s="32" t="s">
        <v>48</v>
      </c>
      <c r="V9" s="41">
        <v>1000</v>
      </c>
      <c r="W9" s="41">
        <v>1000</v>
      </c>
      <c r="X9" s="41">
        <f t="shared" si="8"/>
        <v>1000</v>
      </c>
      <c r="Y9" s="36" t="s">
        <v>49</v>
      </c>
      <c r="Z9" s="42"/>
    </row>
    <row r="10" ht="56.25" spans="1:26">
      <c r="A10" s="36" t="s">
        <v>50</v>
      </c>
      <c r="B10" s="36" t="s">
        <v>51</v>
      </c>
      <c r="C10" s="36" t="s">
        <v>52</v>
      </c>
      <c r="D10" s="37">
        <f>SUMIFS([1]总表!$F:$F,[1]总表!$E:$E,D$4,[1]总表!$A:$A,$C10)</f>
        <v>25353026.84</v>
      </c>
      <c r="E10" s="37">
        <f>SUMIFS([1]总表!$F:$F,[1]总表!$E:$E,E$4,[1]总表!$A:$A,$C10)</f>
        <v>30360848.59</v>
      </c>
      <c r="F10" s="37">
        <f>SUMIFS([1]总表!$F:$F,[1]总表!$E:$E,F$4,[1]总表!$A:$A,$C10)</f>
        <v>50898352.8</v>
      </c>
      <c r="G10" s="37">
        <f>SUMIFS([1]总表!$F:$F,[1]总表!$E:$E,D$4,[1]总表!$A:$A,$C10,[1]总表!C:C,"拟核减")</f>
        <v>731517</v>
      </c>
      <c r="H10" s="37">
        <f>SUMIFS([1]总表!$F:$F,[1]总表!$E:$E,E$4,[1]总表!$A:$A,$C10,[1]总表!C:C,"拟核减")</f>
        <v>1770792.14</v>
      </c>
      <c r="I10" s="37">
        <f>SUMIFS([1]总表!$F:$F,[1]总表!$A:$A,$C10,[1]总表!$E:$E,F$4,[1]总表!C:C,"拟核减")</f>
        <v>1444387</v>
      </c>
      <c r="J10" s="37">
        <f>SUMIFS([1]总表!$F:$F,[1]总表!$E:$E,J$4,[1]总表!$C:$C,"核减",[1]总表!$A:$A,$C10)</f>
        <v>483825</v>
      </c>
      <c r="K10" s="37">
        <f>SUMIFS([1]总表!$F:$F,[1]总表!$E:$E,K$4,[1]总表!$C:$C,"核减",[1]总表!$A:$A,$C10)</f>
        <v>789325</v>
      </c>
      <c r="L10" s="37">
        <f t="shared" si="0"/>
        <v>24137684.84</v>
      </c>
      <c r="M10" s="37">
        <f t="shared" si="1"/>
        <v>27800731.45</v>
      </c>
      <c r="N10" s="37">
        <f t="shared" si="2"/>
        <v>49453965.8</v>
      </c>
      <c r="O10" s="37">
        <f t="shared" si="3"/>
        <v>28590056.45</v>
      </c>
      <c r="P10" s="38">
        <f t="shared" si="4"/>
        <v>0.506736200815314</v>
      </c>
      <c r="Q10" s="39">
        <f t="shared" si="5"/>
        <v>27800731.45</v>
      </c>
      <c r="R10" s="37">
        <f t="shared" si="6"/>
        <v>1000</v>
      </c>
      <c r="S10" s="40">
        <v>0.3</v>
      </c>
      <c r="T10" s="37">
        <f t="shared" si="7"/>
        <v>300</v>
      </c>
      <c r="U10" s="32" t="s">
        <v>52</v>
      </c>
      <c r="V10" s="41">
        <v>12000</v>
      </c>
      <c r="W10" s="41">
        <v>5642</v>
      </c>
      <c r="X10" s="41">
        <f t="shared" si="8"/>
        <v>5520.4658</v>
      </c>
      <c r="Y10" s="36" t="s">
        <v>53</v>
      </c>
      <c r="Z10" s="42" t="s">
        <v>144</v>
      </c>
    </row>
    <row r="11" ht="56.25" spans="1:26">
      <c r="A11" s="36" t="s">
        <v>54</v>
      </c>
      <c r="B11" s="36" t="s">
        <v>55</v>
      </c>
      <c r="C11" s="36" t="s">
        <v>56</v>
      </c>
      <c r="D11" s="37">
        <f>SUMIFS([1]总表!$F:$F,[1]总表!$E:$E,D$4,[1]总表!$A:$A,$C11)</f>
        <v>76986587.99</v>
      </c>
      <c r="E11" s="37">
        <f>SUMIFS([1]总表!$F:$F,[1]总表!$E:$E,E$4,[1]总表!$A:$A,$C11)</f>
        <v>0</v>
      </c>
      <c r="F11" s="37">
        <f>SUMIFS([1]总表!$F:$F,[1]总表!$E:$E,F$4,[1]总表!$A:$A,$C11)</f>
        <v>368022383.98</v>
      </c>
      <c r="G11" s="37">
        <f>SUMIFS([1]总表!$F:$F,[1]总表!$E:$E,D$4,[1]总表!$A:$A,$C11,[1]总表!C:C,"拟核减")</f>
        <v>80000</v>
      </c>
      <c r="H11" s="37">
        <f>SUMIFS([1]总表!$F:$F,[1]总表!$E:$E,E$4,[1]总表!$A:$A,$C11,[1]总表!C:C,"拟核减")</f>
        <v>0</v>
      </c>
      <c r="I11" s="37">
        <f>SUMIFS([1]总表!$F:$F,[1]总表!$A:$A,$C11,[1]总表!$E:$E,F$4,[1]总表!C:C,"拟核减")</f>
        <v>400000</v>
      </c>
      <c r="J11" s="37">
        <f>SUMIFS([1]总表!$F:$F,[1]总表!$E:$E,J$4,[1]总表!$C:$C,"核减",[1]总表!$A:$A,$C11)</f>
        <v>0</v>
      </c>
      <c r="K11" s="37">
        <f>SUMIFS([1]总表!$F:$F,[1]总表!$E:$E,K$4,[1]总表!$C:$C,"核减",[1]总表!$A:$A,$C11)</f>
        <v>0</v>
      </c>
      <c r="L11" s="37">
        <f t="shared" si="0"/>
        <v>76906587.99</v>
      </c>
      <c r="M11" s="37">
        <f t="shared" si="1"/>
        <v>0</v>
      </c>
      <c r="N11" s="37">
        <f t="shared" si="2"/>
        <v>367622383.98</v>
      </c>
      <c r="O11" s="37">
        <f t="shared" si="3"/>
        <v>76906587.99</v>
      </c>
      <c r="P11" s="38">
        <f t="shared" si="4"/>
        <v>0.56074799846883</v>
      </c>
      <c r="Q11" s="39">
        <f t="shared" si="5"/>
        <v>76906587.99</v>
      </c>
      <c r="R11" s="37">
        <f t="shared" si="6"/>
        <v>1000</v>
      </c>
      <c r="S11" s="40">
        <v>0.3</v>
      </c>
      <c r="T11" s="37">
        <f t="shared" si="7"/>
        <v>300</v>
      </c>
      <c r="U11" s="32" t="s">
        <v>56</v>
      </c>
      <c r="V11" s="41">
        <v>49890</v>
      </c>
      <c r="W11" s="41">
        <v>13715</v>
      </c>
      <c r="X11" s="41">
        <f t="shared" si="8"/>
        <v>13715</v>
      </c>
      <c r="Y11" s="36" t="s">
        <v>57</v>
      </c>
      <c r="Z11" s="42" t="s">
        <v>145</v>
      </c>
    </row>
    <row r="12" s="29" customFormat="1" ht="45" spans="1:26">
      <c r="A12" s="43" t="s">
        <v>58</v>
      </c>
      <c r="B12" s="43" t="s">
        <v>59</v>
      </c>
      <c r="C12" s="43" t="s">
        <v>60</v>
      </c>
      <c r="D12" s="44">
        <f>SUMIFS([1]总表!$F:$F,[1]总表!$E:$E,D$4,[1]总表!$A:$A,$C12)</f>
        <v>37090526.19</v>
      </c>
      <c r="E12" s="44">
        <f>SUMIFS([1]总表!$F:$F,[1]总表!$E:$E,E$4,[1]总表!$A:$A,$C12)</f>
        <v>26926466</v>
      </c>
      <c r="F12" s="44">
        <f>SUMIFS([1]总表!$F:$F,[1]总表!$E:$E,F$4,[1]总表!$A:$A,$C12)</f>
        <v>37008174.19</v>
      </c>
      <c r="G12" s="37">
        <f>SUMIFS([1]总表!$F:$F,[1]总表!$E:$E,D$4,[1]总表!$A:$A,$C12,[1]总表!C:C,"拟核减")</f>
        <v>18205636.79</v>
      </c>
      <c r="H12" s="37">
        <f>SUMIFS([1]总表!$F:$F,[1]总表!$E:$E,E$4,[1]总表!$A:$A,$C12,[1]总表!C:C,"拟核减")</f>
        <v>13488682.28</v>
      </c>
      <c r="I12" s="44">
        <f>SUMIFS([1]总表!$F:$F,[1]总表!$A:$A,$C12,[1]总表!$E:$E,F$4,[1]总表!C:C,"拟核减")</f>
        <v>12265949</v>
      </c>
      <c r="J12" s="37">
        <f>SUMIFS([1]总表!$F:$F,[1]总表!$E:$E,J$4,[1]总表!$C:$C,"核减",[1]总表!$A:$A,$C12)</f>
        <v>10090900</v>
      </c>
      <c r="K12" s="37">
        <f>SUMIFS([1]总表!$F:$F,[1]总表!$E:$E,K$4,[1]总表!$C:$C,"核减",[1]总表!$A:$A,$C12)</f>
        <v>1169550</v>
      </c>
      <c r="L12" s="37">
        <f t="shared" si="0"/>
        <v>8793989.4</v>
      </c>
      <c r="M12" s="37">
        <f t="shared" si="1"/>
        <v>12268233.72</v>
      </c>
      <c r="N12" s="44">
        <f t="shared" si="2"/>
        <v>24742225.19</v>
      </c>
      <c r="O12" s="37">
        <f t="shared" si="3"/>
        <v>18884889.4</v>
      </c>
      <c r="P12" s="38">
        <f t="shared" si="4"/>
        <v>0.575472841240481</v>
      </c>
      <c r="Q12" s="39">
        <f t="shared" si="5"/>
        <v>12268233.72</v>
      </c>
      <c r="R12" s="37">
        <f t="shared" si="6"/>
        <v>363.16</v>
      </c>
      <c r="S12" s="40">
        <v>0.3</v>
      </c>
      <c r="T12" s="37">
        <f t="shared" si="7"/>
        <v>108.95</v>
      </c>
      <c r="U12" s="29" t="s">
        <v>60</v>
      </c>
      <c r="V12" s="41">
        <v>5000</v>
      </c>
      <c r="W12" s="41">
        <v>3281.63</v>
      </c>
      <c r="X12" s="41">
        <f t="shared" si="8"/>
        <v>1815.806772</v>
      </c>
      <c r="Y12" s="43" t="s">
        <v>61</v>
      </c>
      <c r="Z12" s="42" t="s">
        <v>146</v>
      </c>
    </row>
    <row r="13" ht="33.75" spans="1:26">
      <c r="A13" s="36" t="s">
        <v>62</v>
      </c>
      <c r="B13" s="36" t="s">
        <v>63</v>
      </c>
      <c r="C13" s="36" t="s">
        <v>64</v>
      </c>
      <c r="D13" s="37">
        <f>SUMIFS([1]总表!$F:$F,[1]总表!$E:$E,D$4,[1]总表!$A:$A,$C13)</f>
        <v>4147100</v>
      </c>
      <c r="E13" s="37">
        <f>SUMIFS([1]总表!$F:$F,[1]总表!$E:$E,E$4,[1]总表!$A:$A,$C13)</f>
        <v>3925244.52</v>
      </c>
      <c r="F13" s="37">
        <f>SUMIFS([1]总表!$F:$F,[1]总表!$E:$E,F$4,[1]总表!$A:$A,$C13)</f>
        <v>4147100</v>
      </c>
      <c r="G13" s="37">
        <f>SUMIFS([1]总表!$F:$F,[1]总表!$E:$E,D$4,[1]总表!$A:$A,$C13,[1]总表!C:C,"拟核减")</f>
        <v>0</v>
      </c>
      <c r="H13" s="37">
        <f>SUMIFS([1]总表!$F:$F,[1]总表!$E:$E,E$4,[1]总表!$A:$A,$C13,[1]总表!C:C,"拟核减")</f>
        <v>0</v>
      </c>
      <c r="I13" s="37">
        <f>SUMIFS([1]总表!$F:$F,[1]总表!$A:$A,$C13,[1]总表!$E:$E,F$4,[1]总表!C:C,"拟核减")</f>
        <v>0</v>
      </c>
      <c r="J13" s="37">
        <f>SUMIFS([1]总表!$F:$F,[1]总表!$E:$E,J$4,[1]总表!$C:$C,"核减",[1]总表!$A:$A,$C13)</f>
        <v>0</v>
      </c>
      <c r="K13" s="37">
        <f>SUMIFS([1]总表!$F:$F,[1]总表!$E:$E,K$4,[1]总表!$C:$C,"核减",[1]总表!$A:$A,$C13)</f>
        <v>0</v>
      </c>
      <c r="L13" s="37">
        <f t="shared" si="0"/>
        <v>4147100</v>
      </c>
      <c r="M13" s="37">
        <f t="shared" si="1"/>
        <v>3925244.52</v>
      </c>
      <c r="N13" s="37">
        <f t="shared" si="2"/>
        <v>4147100</v>
      </c>
      <c r="O13" s="37">
        <f t="shared" si="3"/>
        <v>4147100</v>
      </c>
      <c r="P13" s="38">
        <f t="shared" si="4"/>
        <v>1</v>
      </c>
      <c r="Q13" s="39">
        <f t="shared" si="5"/>
        <v>4147100</v>
      </c>
      <c r="R13" s="37">
        <f t="shared" si="6"/>
        <v>73.4</v>
      </c>
      <c r="S13" s="40">
        <v>0.3</v>
      </c>
      <c r="T13" s="37">
        <f t="shared" si="7"/>
        <v>22.02</v>
      </c>
      <c r="U13" s="32" t="s">
        <v>64</v>
      </c>
      <c r="V13" s="41">
        <v>500</v>
      </c>
      <c r="W13" s="41">
        <v>367</v>
      </c>
      <c r="X13" s="41">
        <f t="shared" si="8"/>
        <v>367</v>
      </c>
      <c r="Y13" s="36" t="s">
        <v>65</v>
      </c>
      <c r="Z13" s="42" t="s">
        <v>146</v>
      </c>
    </row>
    <row r="14" ht="33.75" spans="1:26">
      <c r="A14" s="36" t="s">
        <v>66</v>
      </c>
      <c r="B14" s="36" t="s">
        <v>67</v>
      </c>
      <c r="C14" s="36" t="s">
        <v>68</v>
      </c>
      <c r="D14" s="37">
        <f>SUMIFS([1]总表!$F:$F,[1]总表!$E:$E,D$4,[1]总表!$A:$A,$C14)</f>
        <v>34253971.59</v>
      </c>
      <c r="E14" s="37">
        <f>SUMIFS([1]总表!$F:$F,[1]总表!$E:$E,E$4,[1]总表!$A:$A,$C14)</f>
        <v>36656628.5</v>
      </c>
      <c r="F14" s="37">
        <f>SUMIFS([1]总表!$F:$F,[1]总表!$E:$E,F$4,[1]总表!$A:$A,$C14)</f>
        <v>47100000</v>
      </c>
      <c r="G14" s="37">
        <f>SUMIFS([1]总表!$F:$F,[1]总表!$E:$E,D$4,[1]总表!$A:$A,$C14,[1]总表!C:C,"拟核减")</f>
        <v>0</v>
      </c>
      <c r="H14" s="37">
        <f>SUMIFS([1]总表!$F:$F,[1]总表!$E:$E,E$4,[1]总表!$A:$A,$C14,[1]总表!C:C,"拟核减")</f>
        <v>0</v>
      </c>
      <c r="I14" s="37">
        <f>SUMIFS([1]总表!$F:$F,[1]总表!$A:$A,$C14,[1]总表!$E:$E,F$4,[1]总表!C:C,"拟核减")</f>
        <v>0</v>
      </c>
      <c r="J14" s="37">
        <f>SUMIFS([1]总表!$F:$F,[1]总表!$E:$E,J$4,[1]总表!$C:$C,"核减",[1]总表!$A:$A,$C14)</f>
        <v>2518863</v>
      </c>
      <c r="K14" s="37">
        <f>SUMIFS([1]总表!$F:$F,[1]总表!$E:$E,K$4,[1]总表!$C:$C,"核减",[1]总表!$A:$A,$C14)</f>
        <v>759000</v>
      </c>
      <c r="L14" s="37">
        <f t="shared" si="0"/>
        <v>31735108.59</v>
      </c>
      <c r="M14" s="37">
        <f t="shared" si="1"/>
        <v>35897628.5</v>
      </c>
      <c r="N14" s="37">
        <f t="shared" si="2"/>
        <v>47100000</v>
      </c>
      <c r="O14" s="37">
        <f t="shared" si="3"/>
        <v>36656628.5</v>
      </c>
      <c r="P14" s="38">
        <f t="shared" si="4"/>
        <v>0.8450862108714</v>
      </c>
      <c r="Q14" s="39">
        <f t="shared" si="5"/>
        <v>35897628.5</v>
      </c>
      <c r="R14" s="37">
        <f t="shared" si="6"/>
        <v>852.34</v>
      </c>
      <c r="S14" s="40">
        <v>0.3</v>
      </c>
      <c r="T14" s="37">
        <f t="shared" si="7"/>
        <v>255.7</v>
      </c>
      <c r="U14" s="32" t="s">
        <v>68</v>
      </c>
      <c r="V14" s="41">
        <v>5157</v>
      </c>
      <c r="W14" s="41">
        <v>4337.62</v>
      </c>
      <c r="X14" s="41">
        <f t="shared" si="8"/>
        <v>4261.72</v>
      </c>
      <c r="Y14" s="45" t="s">
        <v>69</v>
      </c>
      <c r="Z14" s="42" t="s">
        <v>146</v>
      </c>
    </row>
    <row r="15" ht="33.75" spans="1:26">
      <c r="A15" s="36" t="s">
        <v>70</v>
      </c>
      <c r="B15" s="36" t="s">
        <v>71</v>
      </c>
      <c r="C15" s="36" t="s">
        <v>72</v>
      </c>
      <c r="D15" s="37">
        <f>SUMIFS([1]总表!$F:$F,[1]总表!$E:$E,D$4,[1]总表!$A:$A,$C15)</f>
        <v>5018070</v>
      </c>
      <c r="E15" s="37">
        <f>SUMIFS([1]总表!$F:$F,[1]总表!$E:$E,E$4,[1]总表!$A:$A,$C15)</f>
        <v>4286190</v>
      </c>
      <c r="F15" s="37">
        <f>SUMIFS([1]总表!$F:$F,[1]总表!$E:$E,F$4,[1]总表!$A:$A,$C15)</f>
        <v>5232570</v>
      </c>
      <c r="G15" s="37">
        <f>SUMIFS([1]总表!$F:$F,[1]总表!$E:$E,D$4,[1]总表!$A:$A,$C15,[1]总表!C:C,"拟核减")</f>
        <v>0</v>
      </c>
      <c r="H15" s="37">
        <f>SUMIFS([1]总表!$F:$F,[1]总表!$E:$E,E$4,[1]总表!$A:$A,$C15,[1]总表!C:C,"拟核减")</f>
        <v>0</v>
      </c>
      <c r="I15" s="37">
        <f>SUMIFS([1]总表!$F:$F,[1]总表!$A:$A,$C15,[1]总表!$E:$E,F$4,[1]总表!C:C,"拟核减")</f>
        <v>0</v>
      </c>
      <c r="J15" s="37">
        <f>SUMIFS([1]总表!$F:$F,[1]总表!$E:$E,J$4,[1]总表!$C:$C,"核减",[1]总表!$A:$A,$C15)</f>
        <v>0</v>
      </c>
      <c r="K15" s="37">
        <f>SUMIFS([1]总表!$F:$F,[1]总表!$E:$E,K$4,[1]总表!$C:$C,"核减",[1]总表!$A:$A,$C15)</f>
        <v>0</v>
      </c>
      <c r="L15" s="37">
        <f t="shared" si="0"/>
        <v>5018070</v>
      </c>
      <c r="M15" s="37">
        <f t="shared" si="1"/>
        <v>4286190</v>
      </c>
      <c r="N15" s="37">
        <f t="shared" si="2"/>
        <v>5232570</v>
      </c>
      <c r="O15" s="37">
        <f t="shared" si="3"/>
        <v>5018070</v>
      </c>
      <c r="P15" s="38">
        <f t="shared" si="4"/>
        <v>0.501807</v>
      </c>
      <c r="Q15" s="39">
        <f t="shared" si="5"/>
        <v>5018070</v>
      </c>
      <c r="R15" s="37">
        <f t="shared" si="6"/>
        <v>200</v>
      </c>
      <c r="S15" s="40">
        <v>0.3</v>
      </c>
      <c r="T15" s="37">
        <f t="shared" si="7"/>
        <v>60</v>
      </c>
      <c r="U15" s="32" t="s">
        <v>72</v>
      </c>
      <c r="V15" s="41">
        <v>1000</v>
      </c>
      <c r="W15" s="41">
        <v>1000</v>
      </c>
      <c r="X15" s="41">
        <f t="shared" si="8"/>
        <v>1000</v>
      </c>
      <c r="Y15" s="45" t="s">
        <v>73</v>
      </c>
      <c r="Z15" s="42" t="s">
        <v>146</v>
      </c>
    </row>
    <row r="16" ht="33.75" spans="1:26">
      <c r="A16" s="36" t="s">
        <v>74</v>
      </c>
      <c r="B16" s="36" t="s">
        <v>75</v>
      </c>
      <c r="C16" s="36" t="s">
        <v>76</v>
      </c>
      <c r="D16" s="37">
        <f>SUMIFS([1]总表!$F:$F,[1]总表!$E:$E,D$4,[1]总表!$A:$A,$C16)</f>
        <v>16136473.92</v>
      </c>
      <c r="E16" s="37">
        <f>SUMIFS([1]总表!$F:$F,[1]总表!$E:$E,E$4,[1]总表!$A:$A,$C16)</f>
        <v>0</v>
      </c>
      <c r="F16" s="37">
        <f>SUMIFS([1]总表!$F:$F,[1]总表!$E:$E,F$4,[1]总表!$A:$A,$C16)</f>
        <v>16136473.92</v>
      </c>
      <c r="G16" s="37">
        <f>SUMIFS([1]总表!$F:$F,[1]总表!$E:$E,D$4,[1]总表!$A:$A,$C16,[1]总表!C:C,"拟核减")</f>
        <v>0</v>
      </c>
      <c r="H16" s="37">
        <f>SUMIFS([1]总表!$F:$F,[1]总表!$E:$E,E$4,[1]总表!$A:$A,$C16,[1]总表!C:C,"拟核减")</f>
        <v>0</v>
      </c>
      <c r="I16" s="37">
        <f>SUMIFS([1]总表!$F:$F,[1]总表!$A:$A,$C16,[1]总表!$E:$E,F$4,[1]总表!C:C,"拟核减")</f>
        <v>0</v>
      </c>
      <c r="J16" s="37">
        <f>SUMIFS([1]总表!$F:$F,[1]总表!$E:$E,J$4,[1]总表!$C:$C,"核减",[1]总表!$A:$A,$C16)</f>
        <v>0</v>
      </c>
      <c r="K16" s="37">
        <f>SUMIFS([1]总表!$F:$F,[1]总表!$E:$E,K$4,[1]总表!$C:$C,"核减",[1]总表!$A:$A,$C16)</f>
        <v>0</v>
      </c>
      <c r="L16" s="37">
        <f t="shared" si="0"/>
        <v>16136473.92</v>
      </c>
      <c r="M16" s="37">
        <f t="shared" si="1"/>
        <v>0</v>
      </c>
      <c r="N16" s="37">
        <f t="shared" si="2"/>
        <v>16136473.92</v>
      </c>
      <c r="O16" s="37">
        <f t="shared" si="3"/>
        <v>16136473.92</v>
      </c>
      <c r="P16" s="38">
        <f t="shared" si="4"/>
        <v>0.810226647921269</v>
      </c>
      <c r="Q16" s="39">
        <f t="shared" si="5"/>
        <v>16136473.92</v>
      </c>
      <c r="R16" s="37">
        <f t="shared" si="6"/>
        <v>398.32</v>
      </c>
      <c r="S16" s="40">
        <v>0.3</v>
      </c>
      <c r="T16" s="37">
        <f t="shared" si="7"/>
        <v>119.5</v>
      </c>
      <c r="U16" s="32" t="s">
        <v>76</v>
      </c>
      <c r="V16" s="41">
        <v>1991.6</v>
      </c>
      <c r="W16" s="41">
        <v>1991.6</v>
      </c>
      <c r="X16" s="41">
        <f t="shared" si="8"/>
        <v>1991.6</v>
      </c>
      <c r="Y16" s="36" t="s">
        <v>77</v>
      </c>
      <c r="Z16" s="42" t="s">
        <v>146</v>
      </c>
    </row>
    <row r="17" ht="67.5" spans="1:26">
      <c r="A17" s="36" t="s">
        <v>78</v>
      </c>
      <c r="B17" s="36" t="s">
        <v>79</v>
      </c>
      <c r="C17" s="36" t="s">
        <v>80</v>
      </c>
      <c r="D17" s="37">
        <f>SUMIFS([1]总表!$F:$F,[1]总表!$E:$E,D$4,[1]总表!$A:$A,$C17)</f>
        <v>44903195.99</v>
      </c>
      <c r="E17" s="37">
        <f>SUMIFS([1]总表!$F:$F,[1]总表!$E:$E,E$4,[1]总表!$A:$A,$C17)</f>
        <v>57890904.49</v>
      </c>
      <c r="F17" s="37">
        <f>SUMIFS([1]总表!$F:$F,[1]总表!$E:$E,F$4,[1]总表!$A:$A,$C17)</f>
        <v>79795770.74</v>
      </c>
      <c r="G17" s="37">
        <f>SUMIFS([1]总表!$F:$F,[1]总表!$E:$E,D$4,[1]总表!$A:$A,$C17,[1]总表!C:C,"拟核减")</f>
        <v>0</v>
      </c>
      <c r="H17" s="37">
        <f>SUMIFS([1]总表!$F:$F,[1]总表!$E:$E,E$4,[1]总表!$A:$A,$C17,[1]总表!C:C,"拟核减")</f>
        <v>43786</v>
      </c>
      <c r="I17" s="37">
        <f>SUMIFS([1]总表!$F:$F,[1]总表!$A:$A,$C17,[1]总表!$E:$E,F$4,[1]总表!C:C,"拟核减")</f>
        <v>46090</v>
      </c>
      <c r="J17" s="37">
        <f>SUMIFS([1]总表!$F:$F,[1]总表!$E:$E,J$4,[1]总表!$C:$C,"核减",[1]总表!$A:$A,$C17)</f>
        <v>3386670.89</v>
      </c>
      <c r="K17" s="37">
        <f>SUMIFS([1]总表!$F:$F,[1]总表!$E:$E,K$4,[1]总表!$C:$C,"核减",[1]总表!$A:$A,$C17)</f>
        <v>16600475.89</v>
      </c>
      <c r="L17" s="37">
        <f t="shared" si="0"/>
        <v>41516525.1</v>
      </c>
      <c r="M17" s="37">
        <f t="shared" si="1"/>
        <v>41246642.6</v>
      </c>
      <c r="N17" s="37">
        <f t="shared" si="2"/>
        <v>79749680.74</v>
      </c>
      <c r="O17" s="37">
        <f t="shared" si="3"/>
        <v>57847118.49</v>
      </c>
      <c r="P17" s="38">
        <f t="shared" si="4"/>
        <v>0.658972595057402</v>
      </c>
      <c r="Q17" s="39">
        <f t="shared" si="5"/>
        <v>41516525.1</v>
      </c>
      <c r="R17" s="37">
        <f t="shared" si="6"/>
        <v>1000</v>
      </c>
      <c r="S17" s="40">
        <v>0.3</v>
      </c>
      <c r="T17" s="37">
        <f t="shared" si="7"/>
        <v>300</v>
      </c>
      <c r="U17" s="32" t="s">
        <v>80</v>
      </c>
      <c r="V17" s="41">
        <v>12355</v>
      </c>
      <c r="W17" s="41">
        <v>8778.38</v>
      </c>
      <c r="X17" s="41">
        <f t="shared" si="8"/>
        <v>8439.712911</v>
      </c>
      <c r="Y17" s="36" t="s">
        <v>81</v>
      </c>
      <c r="Z17" s="42" t="s">
        <v>145</v>
      </c>
    </row>
    <row r="18" ht="45" spans="1:26">
      <c r="A18" s="36" t="s">
        <v>82</v>
      </c>
      <c r="B18" s="36" t="s">
        <v>83</v>
      </c>
      <c r="C18" s="36" t="s">
        <v>84</v>
      </c>
      <c r="D18" s="37">
        <f>SUMIFS([1]总表!$F:$F,[1]总表!$E:$E,D$4,[1]总表!$A:$A,$C18)</f>
        <v>17647905.25</v>
      </c>
      <c r="E18" s="37">
        <f>SUMIFS([1]总表!$F:$F,[1]总表!$E:$E,E$4,[1]总表!$A:$A,$C18)</f>
        <v>3678056.71</v>
      </c>
      <c r="F18" s="37">
        <f>SUMIFS([1]总表!$F:$F,[1]总表!$E:$E,F$4,[1]总表!$A:$A,$C18)</f>
        <v>24312978.98</v>
      </c>
      <c r="G18" s="37">
        <f>SUMIFS([1]总表!$F:$F,[1]总表!$E:$E,D$4,[1]总表!$A:$A,$C18,[1]总表!C:C,"拟核减")</f>
        <v>0</v>
      </c>
      <c r="H18" s="37">
        <f>SUMIFS([1]总表!$F:$F,[1]总表!$E:$E,E$4,[1]总表!$A:$A,$C18,[1]总表!C:C,"拟核减")</f>
        <v>0</v>
      </c>
      <c r="I18" s="37">
        <f>SUMIFS([1]总表!$F:$F,[1]总表!$A:$A,$C18,[1]总表!$E:$E,F$4,[1]总表!C:C,"拟核减")</f>
        <v>0</v>
      </c>
      <c r="J18" s="37">
        <f>SUMIFS([1]总表!$F:$F,[1]总表!$E:$E,J$4,[1]总表!$C:$C,"核减",[1]总表!$A:$A,$C18)</f>
        <v>756198.2</v>
      </c>
      <c r="K18" s="37">
        <f>SUMIFS([1]总表!$F:$F,[1]总表!$E:$E,K$4,[1]总表!$C:$C,"核减",[1]总表!$A:$A,$C18)</f>
        <v>2070198.2</v>
      </c>
      <c r="L18" s="37">
        <f t="shared" si="0"/>
        <v>16891707.05</v>
      </c>
      <c r="M18" s="37">
        <f t="shared" si="1"/>
        <v>1607858.51</v>
      </c>
      <c r="N18" s="37">
        <f t="shared" si="2"/>
        <v>24312978.98</v>
      </c>
      <c r="O18" s="37">
        <f t="shared" si="3"/>
        <v>17647905.25</v>
      </c>
      <c r="P18" s="38">
        <f t="shared" si="4"/>
        <v>0.909685837628866</v>
      </c>
      <c r="Q18" s="39">
        <f t="shared" si="5"/>
        <v>16891707.05</v>
      </c>
      <c r="R18" s="37">
        <f t="shared" si="6"/>
        <v>372.88</v>
      </c>
      <c r="S18" s="40">
        <v>0.3</v>
      </c>
      <c r="T18" s="37">
        <f t="shared" si="7"/>
        <v>111.86</v>
      </c>
      <c r="U18" s="32" t="s">
        <v>84</v>
      </c>
      <c r="V18" s="41">
        <v>3750</v>
      </c>
      <c r="W18" s="41">
        <v>1940</v>
      </c>
      <c r="X18" s="41">
        <f t="shared" si="8"/>
        <v>1864.38018</v>
      </c>
      <c r="Y18" s="36" t="s">
        <v>85</v>
      </c>
      <c r="Z18" s="42" t="s">
        <v>146</v>
      </c>
    </row>
    <row r="19" ht="51" customHeight="1" spans="1:26">
      <c r="A19" s="36" t="s">
        <v>86</v>
      </c>
      <c r="B19" s="36" t="s">
        <v>87</v>
      </c>
      <c r="C19" s="36" t="s">
        <v>88</v>
      </c>
      <c r="D19" s="37">
        <f>SUMIFS([1]总表!$F:$F,[1]总表!$E:$E,D$4,[1]总表!$A:$A,$C19)</f>
        <v>73158208.8</v>
      </c>
      <c r="E19" s="37">
        <f>SUMIFS([1]总表!$F:$F,[1]总表!$E:$E,E$4,[1]总表!$A:$A,$C19)</f>
        <v>249393610.07</v>
      </c>
      <c r="F19" s="37">
        <f>SUMIFS([1]总表!$F:$F,[1]总表!$E:$E,F$4,[1]总表!$A:$A,$C19)</f>
        <v>414239791.44</v>
      </c>
      <c r="G19" s="37">
        <f>SUMIFS([1]总表!$F:$F,[1]总表!$E:$E,D$4,[1]总表!$A:$A,$C19,[1]总表!C:C,"拟核减")</f>
        <v>0</v>
      </c>
      <c r="H19" s="37">
        <f>SUMIFS([1]总表!$F:$F,[1]总表!$E:$E,E$4,[1]总表!$A:$A,$C19,[1]总表!C:C,"拟核减")</f>
        <v>0</v>
      </c>
      <c r="I19" s="37">
        <f>SUMIFS([1]总表!$F:$F,[1]总表!$A:$A,$C19,[1]总表!$E:$E,F$4,[1]总表!C:C,"拟核减")</f>
        <v>0</v>
      </c>
      <c r="J19" s="37">
        <f>SUMIFS([1]总表!$F:$F,[1]总表!$E:$E,J$4,[1]总表!$C:$C,"核减",[1]总表!$A:$A,$C19)</f>
        <v>0</v>
      </c>
      <c r="K19" s="37">
        <f>SUMIFS([1]总表!$F:$F,[1]总表!$E:$E,K$4,[1]总表!$C:$C,"核减",[1]总表!$A:$A,$C19)</f>
        <v>150534103.83</v>
      </c>
      <c r="L19" s="37">
        <f t="shared" si="0"/>
        <v>73158208.8</v>
      </c>
      <c r="M19" s="37">
        <f t="shared" si="1"/>
        <v>98859506.24</v>
      </c>
      <c r="N19" s="37">
        <f t="shared" si="2"/>
        <v>414239791.44</v>
      </c>
      <c r="O19" s="37">
        <f t="shared" si="3"/>
        <v>249393610.07</v>
      </c>
      <c r="P19" s="38">
        <f t="shared" si="4"/>
        <v>1</v>
      </c>
      <c r="Q19" s="39">
        <f t="shared" si="5"/>
        <v>98859506.24</v>
      </c>
      <c r="R19" s="37">
        <f t="shared" si="6"/>
        <v>1000</v>
      </c>
      <c r="S19" s="46">
        <v>0.6</v>
      </c>
      <c r="T19" s="37">
        <f t="shared" si="7"/>
        <v>600</v>
      </c>
      <c r="U19" s="32" t="s">
        <v>88</v>
      </c>
      <c r="V19" s="41">
        <v>40282</v>
      </c>
      <c r="W19" s="41">
        <v>15063</v>
      </c>
      <c r="X19" s="41">
        <f t="shared" si="8"/>
        <v>15063</v>
      </c>
      <c r="Y19" s="36" t="s">
        <v>89</v>
      </c>
      <c r="Z19" s="42" t="s">
        <v>146</v>
      </c>
    </row>
    <row r="20" ht="33.75" spans="1:26">
      <c r="A20" s="36" t="s">
        <v>90</v>
      </c>
      <c r="B20" s="36" t="s">
        <v>91</v>
      </c>
      <c r="C20" s="36" t="s">
        <v>92</v>
      </c>
      <c r="D20" s="37">
        <f>SUMIFS([1]总表!$F:$F,[1]总表!$E:$E,D$4,[1]总表!$A:$A,$C20)</f>
        <v>17720363.94</v>
      </c>
      <c r="E20" s="37">
        <f>SUMIFS([1]总表!$F:$F,[1]总表!$E:$E,E$4,[1]总表!$A:$A,$C20)</f>
        <v>408608</v>
      </c>
      <c r="F20" s="37">
        <f>SUMIFS([1]总表!$F:$F,[1]总表!$E:$E,F$4,[1]总表!$A:$A,$C20)</f>
        <v>18578162.94</v>
      </c>
      <c r="G20" s="37">
        <f>SUMIFS([1]总表!$F:$F,[1]总表!$E:$E,D$4,[1]总表!$A:$A,$C20,[1]总表!C:C,"拟核减")</f>
        <v>0</v>
      </c>
      <c r="H20" s="37">
        <f>SUMIFS([1]总表!$F:$F,[1]总表!$E:$E,E$4,[1]总表!$A:$A,$C20,[1]总表!C:C,"拟核减")</f>
        <v>0</v>
      </c>
      <c r="I20" s="37">
        <f>SUMIFS([1]总表!$F:$F,[1]总表!$A:$A,$C20,[1]总表!$E:$E,F$4,[1]总表!C:C,"拟核减")</f>
        <v>0</v>
      </c>
      <c r="J20" s="37">
        <f>SUMIFS([1]总表!$F:$F,[1]总表!$E:$E,J$4,[1]总表!$C:$C,"核减",[1]总表!$A:$A,$C20)</f>
        <v>0</v>
      </c>
      <c r="K20" s="37">
        <f>SUMIFS([1]总表!$F:$F,[1]总表!$E:$E,K$4,[1]总表!$C:$C,"核减",[1]总表!$A:$A,$C20)</f>
        <v>0</v>
      </c>
      <c r="L20" s="37">
        <f t="shared" si="0"/>
        <v>17720363.94</v>
      </c>
      <c r="M20" s="37">
        <f t="shared" si="1"/>
        <v>408608</v>
      </c>
      <c r="N20" s="37">
        <f t="shared" si="2"/>
        <v>18578162.94</v>
      </c>
      <c r="O20" s="37">
        <f t="shared" si="3"/>
        <v>17720363.94</v>
      </c>
      <c r="P20" s="38">
        <f t="shared" si="4"/>
        <v>0.6802312408591</v>
      </c>
      <c r="Q20" s="39">
        <f t="shared" si="5"/>
        <v>17720363.94</v>
      </c>
      <c r="R20" s="37">
        <f t="shared" si="6"/>
        <v>521.01</v>
      </c>
      <c r="S20" s="40">
        <v>0.3</v>
      </c>
      <c r="T20" s="37">
        <f t="shared" si="7"/>
        <v>156.3</v>
      </c>
      <c r="U20" s="32" t="s">
        <v>92</v>
      </c>
      <c r="V20" s="41">
        <v>4441</v>
      </c>
      <c r="W20" s="41">
        <v>2605.05</v>
      </c>
      <c r="X20" s="41">
        <f t="shared" si="8"/>
        <v>2605.05</v>
      </c>
      <c r="Y20" s="36" t="s">
        <v>93</v>
      </c>
      <c r="Z20" s="42" t="s">
        <v>146</v>
      </c>
    </row>
    <row r="21" ht="56.25" spans="1:26">
      <c r="A21" s="36" t="s">
        <v>94</v>
      </c>
      <c r="B21" s="36" t="s">
        <v>95</v>
      </c>
      <c r="C21" s="36" t="s">
        <v>96</v>
      </c>
      <c r="D21" s="37">
        <f>SUMIFS([1]总表!$F:$F,[1]总表!$E:$E,D$4,[1]总表!$A:$A,$C21)</f>
        <v>40639374.24</v>
      </c>
      <c r="E21" s="37">
        <f>SUMIFS([1]总表!$F:$F,[1]总表!$E:$E,E$4,[1]总表!$A:$A,$C21)</f>
        <v>4950956</v>
      </c>
      <c r="F21" s="37">
        <f>SUMIFS([1]总表!$F:$F,[1]总表!$E:$E,F$4,[1]总表!$A:$A,$C21)</f>
        <v>41102674.24</v>
      </c>
      <c r="G21" s="37">
        <f>SUMIFS([1]总表!$F:$F,[1]总表!$E:$E,D$4,[1]总表!$A:$A,$C21,[1]总表!C:C,"拟核减")</f>
        <v>0</v>
      </c>
      <c r="H21" s="37">
        <f>SUMIFS([1]总表!$F:$F,[1]总表!$E:$E,E$4,[1]总表!$A:$A,$C21,[1]总表!C:C,"拟核减")</f>
        <v>0</v>
      </c>
      <c r="I21" s="37">
        <f>SUMIFS([1]总表!$F:$F,[1]总表!$A:$A,$C21,[1]总表!$E:$E,F$4,[1]总表!C:C,"拟核减")</f>
        <v>0</v>
      </c>
      <c r="J21" s="37">
        <f>SUMIFS([1]总表!$F:$F,[1]总表!$E:$E,J$4,[1]总表!$C:$C,"核减",[1]总表!$A:$A,$C21)</f>
        <v>0</v>
      </c>
      <c r="K21" s="37">
        <f>SUMIFS([1]总表!$F:$F,[1]总表!$E:$E,K$4,[1]总表!$C:$C,"核减",[1]总表!$A:$A,$C21)</f>
        <v>0</v>
      </c>
      <c r="L21" s="37">
        <f t="shared" si="0"/>
        <v>40639374.24</v>
      </c>
      <c r="M21" s="37">
        <f t="shared" si="1"/>
        <v>4950956</v>
      </c>
      <c r="N21" s="37">
        <f t="shared" si="2"/>
        <v>41102674.24</v>
      </c>
      <c r="O21" s="37">
        <f t="shared" si="3"/>
        <v>40639374.24</v>
      </c>
      <c r="P21" s="38">
        <f t="shared" si="4"/>
        <v>0.578887849293116</v>
      </c>
      <c r="Q21" s="39">
        <f t="shared" si="5"/>
        <v>40639374.24</v>
      </c>
      <c r="R21" s="37">
        <f t="shared" si="6"/>
        <v>1000</v>
      </c>
      <c r="S21" s="40">
        <v>0.3</v>
      </c>
      <c r="T21" s="37">
        <f t="shared" si="7"/>
        <v>300</v>
      </c>
      <c r="U21" s="32" t="s">
        <v>96</v>
      </c>
      <c r="V21" s="41">
        <v>10477.85</v>
      </c>
      <c r="W21" s="41">
        <v>7020.25</v>
      </c>
      <c r="X21" s="41">
        <f t="shared" si="8"/>
        <v>7020.25</v>
      </c>
      <c r="Y21" s="36" t="s">
        <v>97</v>
      </c>
      <c r="Z21" s="42" t="s">
        <v>146</v>
      </c>
    </row>
    <row r="22" s="29" customFormat="1" ht="67.5" spans="1:26">
      <c r="A22" s="43" t="s">
        <v>98</v>
      </c>
      <c r="B22" s="43" t="s">
        <v>99</v>
      </c>
      <c r="C22" s="43"/>
      <c r="D22" s="44">
        <f>SUMIFS([1]总表!$F:$F,[1]总表!$E:$E,D$4,[1]总表!$A:$A,$C22)</f>
        <v>0</v>
      </c>
      <c r="E22" s="44">
        <f>SUMIFS([1]总表!$F:$F,[1]总表!$E:$E,E$4,[1]总表!$A:$A,$C22)</f>
        <v>0</v>
      </c>
      <c r="F22" s="44">
        <f>SUMIFS([1]总表!$F:$F,[1]总表!$E:$E,F$4,[1]总表!$A:$A,$C22)</f>
        <v>0</v>
      </c>
      <c r="G22" s="37">
        <f>SUMIFS([1]总表!$F:$F,[1]总表!$E:$E,D$4,[1]总表!$A:$A,$C22,[1]总表!C:C,"拟核减")</f>
        <v>0</v>
      </c>
      <c r="H22" s="37">
        <f>SUMIFS([1]总表!$F:$F,[1]总表!$E:$E,E$4,[1]总表!$A:$A,$C22,[1]总表!C:C,"拟核减")</f>
        <v>0</v>
      </c>
      <c r="I22" s="44">
        <f>SUMIFS([1]总表!$F:$F,[1]总表!$A:$A,$C22,[1]总表!$E:$E,F$4,[1]总表!C:C,"拟核减")</f>
        <v>0</v>
      </c>
      <c r="J22" s="37">
        <f>SUMIFS([1]总表!$F:$F,[1]总表!$E:$E,J$4,[1]总表!$C:$C,"核减",[1]总表!$A:$A,$C22)</f>
        <v>0</v>
      </c>
      <c r="K22" s="37">
        <f>SUMIFS([1]总表!$F:$F,[1]总表!$E:$E,K$4,[1]总表!$C:$C,"核减",[1]总表!$A:$A,$C22)</f>
        <v>0</v>
      </c>
      <c r="L22" s="37">
        <f t="shared" si="0"/>
        <v>0</v>
      </c>
      <c r="M22" s="37">
        <f t="shared" si="1"/>
        <v>0</v>
      </c>
      <c r="N22" s="44">
        <f t="shared" si="2"/>
        <v>0</v>
      </c>
      <c r="O22" s="37">
        <f t="shared" si="3"/>
        <v>0</v>
      </c>
      <c r="P22" s="38">
        <f t="shared" si="4"/>
        <v>0</v>
      </c>
      <c r="Q22" s="39">
        <f t="shared" si="5"/>
        <v>0</v>
      </c>
      <c r="R22" s="37">
        <f t="shared" si="6"/>
        <v>0</v>
      </c>
      <c r="S22" s="40">
        <v>0.3</v>
      </c>
      <c r="T22" s="37">
        <f t="shared" si="7"/>
        <v>0</v>
      </c>
      <c r="U22" s="29" t="s">
        <v>100</v>
      </c>
      <c r="V22" s="41">
        <v>25372</v>
      </c>
      <c r="W22" s="41">
        <v>15524.19</v>
      </c>
      <c r="X22" s="41">
        <f t="shared" si="8"/>
        <v>15524.19</v>
      </c>
      <c r="Y22" s="43" t="s">
        <v>101</v>
      </c>
      <c r="Z22" s="47"/>
    </row>
    <row r="23" ht="101.25" spans="1:26">
      <c r="A23" s="36" t="s">
        <v>102</v>
      </c>
      <c r="B23" s="36" t="s">
        <v>103</v>
      </c>
      <c r="C23" s="36" t="s">
        <v>104</v>
      </c>
      <c r="D23" s="37">
        <f>SUMIFS([1]总表!$F:$F,[1]总表!$E:$E,D$4,[1]总表!$A:$A,$C23)</f>
        <v>197126568.68</v>
      </c>
      <c r="E23" s="37">
        <f>SUMIFS([1]总表!$F:$F,[1]总表!$E:$E,E$4,[1]总表!$A:$A,$C23)</f>
        <v>68784476.28</v>
      </c>
      <c r="F23" s="37">
        <f>SUMIFS([1]总表!$F:$F,[1]总表!$E:$E,F$4,[1]总表!$A:$A,$C23)</f>
        <v>197994908.88</v>
      </c>
      <c r="G23" s="37">
        <f>SUMIFS([1]总表!$F:$F,[1]总表!$E:$E,D$4,[1]总表!$A:$A,$C23,[1]总表!C:C,"拟核减")</f>
        <v>0</v>
      </c>
      <c r="H23" s="37">
        <f>SUMIFS([1]总表!$F:$F,[1]总表!$E:$E,E$4,[1]总表!$A:$A,$C23,[1]总表!C:C,"拟核减")</f>
        <v>0</v>
      </c>
      <c r="I23" s="37">
        <f>SUMIFS([1]总表!$F:$F,[1]总表!$A:$A,$C23,[1]总表!$E:$E,F$4,[1]总表!C:C,"拟核减")</f>
        <v>3949875.12</v>
      </c>
      <c r="J23" s="37">
        <f>SUMIFS([1]总表!$F:$F,[1]总表!$E:$E,J$4,[1]总表!$C:$C,"核减",[1]总表!$A:$A,$C23)</f>
        <v>3949875.12</v>
      </c>
      <c r="K23" s="37">
        <f>SUMIFS([1]总表!$F:$F,[1]总表!$E:$E,K$4,[1]总表!$C:$C,"核减",[1]总表!$A:$A,$C23)</f>
        <v>0</v>
      </c>
      <c r="L23" s="37">
        <f t="shared" si="0"/>
        <v>193176693.56</v>
      </c>
      <c r="M23" s="37">
        <f t="shared" si="1"/>
        <v>68784476.28</v>
      </c>
      <c r="N23" s="37">
        <f t="shared" si="2"/>
        <v>194045033.76</v>
      </c>
      <c r="O23" s="37">
        <f t="shared" si="3"/>
        <v>194045033.76</v>
      </c>
      <c r="P23" s="38">
        <f t="shared" si="4"/>
        <v>0.782263642938403</v>
      </c>
      <c r="Q23" s="39">
        <f t="shared" si="5"/>
        <v>193176693.56</v>
      </c>
      <c r="R23" s="37">
        <f t="shared" si="6"/>
        <v>1000</v>
      </c>
      <c r="S23" s="40">
        <v>0.3</v>
      </c>
      <c r="T23" s="37">
        <f t="shared" si="7"/>
        <v>300</v>
      </c>
      <c r="U23" s="32" t="s">
        <v>104</v>
      </c>
      <c r="V23" s="41">
        <v>68680.87</v>
      </c>
      <c r="W23" s="41">
        <v>24805.58</v>
      </c>
      <c r="X23" s="41">
        <f t="shared" si="8"/>
        <v>24805.58</v>
      </c>
      <c r="Y23" s="36" t="s">
        <v>105</v>
      </c>
      <c r="Z23" s="42" t="s">
        <v>146</v>
      </c>
    </row>
    <row r="24" ht="56.25" spans="1:26">
      <c r="A24" s="36" t="s">
        <v>106</v>
      </c>
      <c r="B24" s="36" t="s">
        <v>107</v>
      </c>
      <c r="C24" s="36" t="s">
        <v>108</v>
      </c>
      <c r="D24" s="37">
        <f>SUMIFS([1]总表!$F:$F,[1]总表!$E:$E,D$4,[1]总表!$A:$A,$C24)</f>
        <v>20597210.6</v>
      </c>
      <c r="E24" s="37">
        <f>SUMIFS([1]总表!$F:$F,[1]总表!$E:$E,E$4,[1]总表!$A:$A,$C24)</f>
        <v>2793504.64</v>
      </c>
      <c r="F24" s="37">
        <f>SUMIFS([1]总表!$F:$F,[1]总表!$E:$E,F$4,[1]总表!$A:$A,$C24)</f>
        <v>20597210.6</v>
      </c>
      <c r="G24" s="37">
        <f>SUMIFS([1]总表!$F:$F,[1]总表!$E:$E,D$4,[1]总表!$A:$A,$C24,[1]总表!C:C,"拟核减")</f>
        <v>0</v>
      </c>
      <c r="H24" s="37">
        <f>SUMIFS([1]总表!$F:$F,[1]总表!$E:$E,E$4,[1]总表!$A:$A,$C24,[1]总表!C:C,"拟核减")</f>
        <v>0</v>
      </c>
      <c r="I24" s="37">
        <f>SUMIFS([1]总表!$F:$F,[1]总表!$A:$A,$C24,[1]总表!$E:$E,F$4,[1]总表!C:C,"拟核减")</f>
        <v>0</v>
      </c>
      <c r="J24" s="37">
        <f>SUMIFS([1]总表!$F:$F,[1]总表!$E:$E,J$4,[1]总表!$C:$C,"核减",[1]总表!$A:$A,$C24)</f>
        <v>0</v>
      </c>
      <c r="K24" s="37">
        <f>SUMIFS([1]总表!$F:$F,[1]总表!$E:$E,K$4,[1]总表!$C:$C,"核减",[1]总表!$A:$A,$C24)</f>
        <v>0</v>
      </c>
      <c r="L24" s="37">
        <f t="shared" si="0"/>
        <v>20597210.6</v>
      </c>
      <c r="M24" s="37">
        <f t="shared" si="1"/>
        <v>2793504.64</v>
      </c>
      <c r="N24" s="37">
        <f t="shared" si="2"/>
        <v>20597210.6</v>
      </c>
      <c r="O24" s="37">
        <f t="shared" si="3"/>
        <v>20597210.6</v>
      </c>
      <c r="P24" s="38">
        <f t="shared" si="4"/>
        <v>0.960816272647548</v>
      </c>
      <c r="Q24" s="39">
        <f t="shared" si="5"/>
        <v>20597210.6</v>
      </c>
      <c r="R24" s="37">
        <f t="shared" si="6"/>
        <v>428.74</v>
      </c>
      <c r="S24" s="46">
        <v>0.6</v>
      </c>
      <c r="T24" s="37">
        <f t="shared" si="7"/>
        <v>257.24</v>
      </c>
      <c r="U24" s="32" t="s">
        <v>108</v>
      </c>
      <c r="V24" s="41">
        <v>4315</v>
      </c>
      <c r="W24" s="41">
        <v>2143.72</v>
      </c>
      <c r="X24" s="41">
        <f t="shared" si="8"/>
        <v>2143.72</v>
      </c>
      <c r="Y24" s="36" t="s">
        <v>109</v>
      </c>
      <c r="Z24" s="42" t="s">
        <v>146</v>
      </c>
    </row>
    <row r="25" ht="90" spans="1:26">
      <c r="A25" s="36" t="s">
        <v>110</v>
      </c>
      <c r="B25" s="36" t="s">
        <v>111</v>
      </c>
      <c r="C25" s="36" t="s">
        <v>112</v>
      </c>
      <c r="D25" s="37">
        <f>SUMIFS([1]总表!$F:$F,[1]总表!$E:$E,D$4,[1]总表!$A:$A,$C25)</f>
        <v>53586521</v>
      </c>
      <c r="E25" s="37">
        <f>SUMIFS([1]总表!$F:$F,[1]总表!$E:$E,E$4,[1]总表!$A:$A,$C25)</f>
        <v>9633492.94</v>
      </c>
      <c r="F25" s="37">
        <f>SUMIFS([1]总表!$F:$F,[1]总表!$E:$E,F$4,[1]总表!$A:$A,$C25)</f>
        <v>60367877</v>
      </c>
      <c r="G25" s="37">
        <f>SUMIFS([1]总表!$F:$F,[1]总表!$E:$E,D$4,[1]总表!$A:$A,$C25,[1]总表!C:C,"拟核减")</f>
        <v>0</v>
      </c>
      <c r="H25" s="37">
        <f>SUMIFS([1]总表!$F:$F,[1]总表!$E:$E,E$4,[1]总表!$A:$A,$C25,[1]总表!C:C,"拟核减")</f>
        <v>0</v>
      </c>
      <c r="I25" s="37">
        <f>SUMIFS([1]总表!$F:$F,[1]总表!$A:$A,$C25,[1]总表!$E:$E,F$4,[1]总表!C:C,"拟核减")</f>
        <v>0</v>
      </c>
      <c r="J25" s="37">
        <f>SUMIFS([1]总表!$F:$F,[1]总表!$E:$E,J$4,[1]总表!$C:$C,"核减",[1]总表!$A:$A,$C25)</f>
        <v>0</v>
      </c>
      <c r="K25" s="37">
        <f>SUMIFS([1]总表!$F:$F,[1]总表!$E:$E,K$4,[1]总表!$C:$C,"核减",[1]总表!$A:$A,$C25)</f>
        <v>0</v>
      </c>
      <c r="L25" s="37">
        <f t="shared" si="0"/>
        <v>53586521</v>
      </c>
      <c r="M25" s="37">
        <f t="shared" si="1"/>
        <v>9633492.94</v>
      </c>
      <c r="N25" s="37">
        <f t="shared" si="2"/>
        <v>60367877</v>
      </c>
      <c r="O25" s="37">
        <f t="shared" si="3"/>
        <v>53586521</v>
      </c>
      <c r="P25" s="38">
        <f t="shared" si="4"/>
        <v>0.625926668730252</v>
      </c>
      <c r="Q25" s="39">
        <f t="shared" si="5"/>
        <v>53586521</v>
      </c>
      <c r="R25" s="37">
        <f t="shared" si="6"/>
        <v>1000</v>
      </c>
      <c r="S25" s="40">
        <v>0.3</v>
      </c>
      <c r="T25" s="37">
        <f t="shared" si="7"/>
        <v>300</v>
      </c>
      <c r="U25" s="32" t="s">
        <v>112</v>
      </c>
      <c r="V25" s="41">
        <v>18004</v>
      </c>
      <c r="W25" s="41">
        <v>8561.15</v>
      </c>
      <c r="X25" s="41">
        <f t="shared" si="8"/>
        <v>8561.15</v>
      </c>
      <c r="Y25" s="36" t="s">
        <v>113</v>
      </c>
      <c r="Z25" s="42" t="s">
        <v>146</v>
      </c>
    </row>
    <row r="26" ht="56.25" spans="1:26">
      <c r="A26" s="36" t="s">
        <v>114</v>
      </c>
      <c r="B26" s="36" t="s">
        <v>115</v>
      </c>
      <c r="C26" s="36" t="s">
        <v>116</v>
      </c>
      <c r="D26" s="37">
        <f>SUMIFS([1]总表!$F:$F,[1]总表!$E:$E,D$4,[1]总表!$A:$A,$C26)</f>
        <v>14707729.7</v>
      </c>
      <c r="E26" s="37">
        <f>SUMIFS([1]总表!$F:$F,[1]总表!$E:$E,E$4,[1]总表!$A:$A,$C26)</f>
        <v>5969120.13</v>
      </c>
      <c r="F26" s="37">
        <f>SUMIFS([1]总表!$F:$F,[1]总表!$E:$E,F$4,[1]总表!$A:$A,$C26)</f>
        <v>22960794.31</v>
      </c>
      <c r="G26" s="37">
        <f>SUMIFS([1]总表!$F:$F,[1]总表!$E:$E,D$4,[1]总表!$A:$A,$C26,[1]总表!C:C,"拟核减")</f>
        <v>0</v>
      </c>
      <c r="H26" s="37">
        <f>SUMIFS([1]总表!$F:$F,[1]总表!$E:$E,E$4,[1]总表!$A:$A,$C26,[1]总表!C:C,"拟核减")</f>
        <v>0</v>
      </c>
      <c r="I26" s="37">
        <f>SUMIFS([1]总表!$F:$F,[1]总表!$A:$A,$C26,[1]总表!$E:$E,F$4,[1]总表!C:C,"拟核减")</f>
        <v>0</v>
      </c>
      <c r="J26" s="37">
        <f>SUMIFS([1]总表!$F:$F,[1]总表!$E:$E,J$4,[1]总表!$C:$C,"核减",[1]总表!$A:$A,$C26)</f>
        <v>0</v>
      </c>
      <c r="K26" s="37">
        <f>SUMIFS([1]总表!$F:$F,[1]总表!$E:$E,K$4,[1]总表!$C:$C,"核减",[1]总表!$A:$A,$C26)</f>
        <v>0</v>
      </c>
      <c r="L26" s="37">
        <f t="shared" si="0"/>
        <v>14707729.7</v>
      </c>
      <c r="M26" s="37">
        <f t="shared" si="1"/>
        <v>5969120.13</v>
      </c>
      <c r="N26" s="37">
        <f t="shared" si="2"/>
        <v>22960794.31</v>
      </c>
      <c r="O26" s="37">
        <f t="shared" si="3"/>
        <v>14707729.7</v>
      </c>
      <c r="P26" s="38">
        <f t="shared" si="4"/>
        <v>0.723805595472441</v>
      </c>
      <c r="Q26" s="39">
        <f t="shared" si="5"/>
        <v>14707729.7</v>
      </c>
      <c r="R26" s="37">
        <f t="shared" si="6"/>
        <v>406.4</v>
      </c>
      <c r="S26" s="40">
        <v>0.3</v>
      </c>
      <c r="T26" s="37">
        <f t="shared" si="7"/>
        <v>121.92</v>
      </c>
      <c r="U26" s="32" t="s">
        <v>116</v>
      </c>
      <c r="V26" s="41">
        <v>4676</v>
      </c>
      <c r="W26" s="41">
        <v>2032</v>
      </c>
      <c r="X26" s="41">
        <f t="shared" si="8"/>
        <v>2032</v>
      </c>
      <c r="Y26" s="36" t="s">
        <v>117</v>
      </c>
      <c r="Z26" s="42" t="s">
        <v>146</v>
      </c>
    </row>
    <row r="27" s="29" customFormat="1" ht="90" spans="1:26">
      <c r="A27" s="43"/>
      <c r="B27" s="43"/>
      <c r="C27" s="43" t="s">
        <v>118</v>
      </c>
      <c r="D27" s="44">
        <f>SUMIFS([1]总表!$F:$F,[1]总表!$E:$E,D$4,[1]总表!$A:$A,$C27)</f>
        <v>103048179.82</v>
      </c>
      <c r="E27" s="44">
        <f>SUMIFS([1]总表!$F:$F,[1]总表!$E:$E,E$4,[1]总表!$A:$A,$C27)</f>
        <v>7877459.39</v>
      </c>
      <c r="F27" s="44">
        <f>SUMIFS([1]总表!$F:$F,[1]总表!$E:$E,F$4,[1]总表!$A:$A,$C27)</f>
        <v>103053983.5</v>
      </c>
      <c r="G27" s="37">
        <f>SUMIFS([1]总表!$F:$F,[1]总表!$E:$E,D$4,[1]总表!$A:$A,$C27,[1]总表!C:C,"拟核减")</f>
        <v>0</v>
      </c>
      <c r="H27" s="37">
        <f>SUMIFS([1]总表!$F:$F,[1]总表!$E:$E,E$4,[1]总表!$A:$A,$C27,[1]总表!C:C,"拟核减")</f>
        <v>0</v>
      </c>
      <c r="I27" s="44">
        <f>SUMIFS([1]总表!$F:$F,[1]总表!$A:$A,$C27,[1]总表!$E:$E,F$4,[1]总表!C:C,"拟核减")</f>
        <v>0</v>
      </c>
      <c r="J27" s="37">
        <f>SUMIFS([1]总表!$F:$F,[1]总表!$E:$E,J$4,[1]总表!$C:$C,"核减",[1]总表!$A:$A,$C27)</f>
        <v>0</v>
      </c>
      <c r="K27" s="37">
        <f>SUMIFS([1]总表!$F:$F,[1]总表!$E:$E,K$4,[1]总表!$C:$C,"核减",[1]总表!$A:$A,$C27)</f>
        <v>0</v>
      </c>
      <c r="L27" s="37">
        <f t="shared" si="0"/>
        <v>103048179.82</v>
      </c>
      <c r="M27" s="37">
        <f t="shared" si="1"/>
        <v>7877459.39</v>
      </c>
      <c r="N27" s="44">
        <f t="shared" si="2"/>
        <v>103053983.5</v>
      </c>
      <c r="O27" s="37">
        <f t="shared" si="3"/>
        <v>103048179.82</v>
      </c>
      <c r="P27" s="38">
        <f t="shared" si="4"/>
        <v>0.744413942061106</v>
      </c>
      <c r="Q27" s="39">
        <f t="shared" si="5"/>
        <v>103048179.82</v>
      </c>
      <c r="R27" s="37">
        <f t="shared" si="6"/>
        <v>1000</v>
      </c>
      <c r="S27" s="40">
        <v>0.3</v>
      </c>
      <c r="T27" s="37">
        <f t="shared" si="7"/>
        <v>300</v>
      </c>
      <c r="U27" s="29" t="s">
        <v>118</v>
      </c>
      <c r="V27" s="41">
        <v>22956.72</v>
      </c>
      <c r="W27" s="41">
        <v>13842.86</v>
      </c>
      <c r="X27" s="41">
        <f t="shared" si="8"/>
        <v>13842.86</v>
      </c>
      <c r="Y27" s="43" t="s">
        <v>119</v>
      </c>
      <c r="Z27" s="42" t="s">
        <v>146</v>
      </c>
    </row>
    <row r="28" ht="78.75" spans="1:26">
      <c r="A28" s="36" t="s">
        <v>120</v>
      </c>
      <c r="B28" s="36" t="s">
        <v>121</v>
      </c>
      <c r="C28" s="36" t="s">
        <v>122</v>
      </c>
      <c r="D28" s="37">
        <f>SUMIFS([1]总表!$F:$F,[1]总表!$E:$E,D$4,[1]总表!$A:$A,$C28)</f>
        <v>34394119.62</v>
      </c>
      <c r="E28" s="37">
        <f>SUMIFS([1]总表!$F:$F,[1]总表!$E:$E,E$4,[1]总表!$A:$A,$C28)</f>
        <v>2300000</v>
      </c>
      <c r="F28" s="37">
        <f>SUMIFS([1]总表!$F:$F,[1]总表!$E:$E,F$4,[1]总表!$A:$A,$C28)</f>
        <v>40587807.82</v>
      </c>
      <c r="G28" s="37">
        <f>SUMIFS([1]总表!$F:$F,[1]总表!$E:$E,D$4,[1]总表!$A:$A,$C28,[1]总表!C:C,"拟核减")</f>
        <v>0</v>
      </c>
      <c r="H28" s="37">
        <f>SUMIFS([1]总表!$F:$F,[1]总表!$E:$E,E$4,[1]总表!$A:$A,$C28,[1]总表!C:C,"拟核减")</f>
        <v>0</v>
      </c>
      <c r="I28" s="37">
        <f>SUMIFS([1]总表!$F:$F,[1]总表!$A:$A,$C28,[1]总表!$E:$E,F$4,[1]总表!C:C,"拟核减")</f>
        <v>0</v>
      </c>
      <c r="J28" s="37">
        <f>SUMIFS([1]总表!$F:$F,[1]总表!$E:$E,J$4,[1]总表!$C:$C,"核减",[1]总表!$A:$A,$C28)</f>
        <v>0</v>
      </c>
      <c r="K28" s="37">
        <f>SUMIFS([1]总表!$F:$F,[1]总表!$E:$E,K$4,[1]总表!$C:$C,"核减",[1]总表!$A:$A,$C28)</f>
        <v>0</v>
      </c>
      <c r="L28" s="37">
        <f t="shared" si="0"/>
        <v>34394119.62</v>
      </c>
      <c r="M28" s="37">
        <f t="shared" si="1"/>
        <v>2300000</v>
      </c>
      <c r="N28" s="37">
        <f t="shared" si="2"/>
        <v>40587807.82</v>
      </c>
      <c r="O28" s="37">
        <f t="shared" si="3"/>
        <v>34394119.62</v>
      </c>
      <c r="P28" s="38">
        <f t="shared" si="4"/>
        <v>0.846958054125933</v>
      </c>
      <c r="Q28" s="39">
        <f t="shared" si="5"/>
        <v>34394119.62</v>
      </c>
      <c r="R28" s="37">
        <f t="shared" si="6"/>
        <v>812.18</v>
      </c>
      <c r="S28" s="40">
        <v>0.3</v>
      </c>
      <c r="T28" s="37">
        <f t="shared" si="7"/>
        <v>243.65</v>
      </c>
      <c r="U28" s="32" t="s">
        <v>122</v>
      </c>
      <c r="V28" s="41">
        <v>5733</v>
      </c>
      <c r="W28" s="41">
        <v>4060.9</v>
      </c>
      <c r="X28" s="41">
        <f t="shared" si="8"/>
        <v>4060.9</v>
      </c>
      <c r="Y28" s="36" t="s">
        <v>123</v>
      </c>
      <c r="Z28" s="42" t="s">
        <v>146</v>
      </c>
    </row>
    <row r="29" s="29" customFormat="1" ht="56.25" spans="1:26">
      <c r="A29" s="43"/>
      <c r="B29" s="43"/>
      <c r="C29" s="43"/>
      <c r="D29" s="44">
        <f>SUMIFS([1]总表!$F:$F,[1]总表!$E:$E,D$4,[1]总表!$A:$A,$C29)</f>
        <v>0</v>
      </c>
      <c r="E29" s="44">
        <f>SUMIFS([1]总表!$F:$F,[1]总表!$E:$E,E$4,[1]总表!$A:$A,$C29)</f>
        <v>0</v>
      </c>
      <c r="F29" s="44">
        <f>SUMIFS([1]总表!$F:$F,[1]总表!$E:$E,F$4,[1]总表!$A:$A,$C29)</f>
        <v>0</v>
      </c>
      <c r="G29" s="37">
        <f>SUMIFS([1]总表!$F:$F,[1]总表!$E:$E,D$4,[1]总表!$A:$A,$C29,[1]总表!C:C,"拟核减")</f>
        <v>0</v>
      </c>
      <c r="H29" s="37">
        <f>SUMIFS([1]总表!$F:$F,[1]总表!$E:$E,E$4,[1]总表!$A:$A,$C29,[1]总表!C:C,"拟核减")</f>
        <v>0</v>
      </c>
      <c r="I29" s="44">
        <f>SUMIFS([1]总表!$F:$F,[1]总表!$A:$A,$C29,[1]总表!$E:$E,F$4,[1]总表!C:C,"拟核减")</f>
        <v>0</v>
      </c>
      <c r="J29" s="37">
        <f>SUMIFS([1]总表!$F:$F,[1]总表!$E:$E,J$4,[1]总表!$C:$C,"核减",[1]总表!$A:$A,$C29)</f>
        <v>0</v>
      </c>
      <c r="K29" s="37">
        <f>SUMIFS([1]总表!$F:$F,[1]总表!$E:$E,K$4,[1]总表!$C:$C,"核减",[1]总表!$A:$A,$C29)</f>
        <v>0</v>
      </c>
      <c r="L29" s="37">
        <f t="shared" si="0"/>
        <v>0</v>
      </c>
      <c r="M29" s="37">
        <f t="shared" si="1"/>
        <v>0</v>
      </c>
      <c r="N29" s="44">
        <f t="shared" si="2"/>
        <v>0</v>
      </c>
      <c r="O29" s="37">
        <f t="shared" si="3"/>
        <v>0</v>
      </c>
      <c r="P29" s="38">
        <f t="shared" si="4"/>
        <v>0</v>
      </c>
      <c r="Q29" s="39">
        <f t="shared" si="5"/>
        <v>0</v>
      </c>
      <c r="R29" s="37">
        <f t="shared" si="6"/>
        <v>0</v>
      </c>
      <c r="S29" s="40">
        <v>0.3</v>
      </c>
      <c r="T29" s="37">
        <f t="shared" si="7"/>
        <v>0</v>
      </c>
      <c r="U29" s="29" t="s">
        <v>124</v>
      </c>
      <c r="V29" s="41">
        <v>16480</v>
      </c>
      <c r="W29" s="41">
        <v>8426.42</v>
      </c>
      <c r="X29" s="41">
        <f t="shared" si="8"/>
        <v>8426.42</v>
      </c>
      <c r="Y29" s="43" t="s">
        <v>125</v>
      </c>
      <c r="Z29" s="47"/>
    </row>
    <row r="30" s="29" customFormat="1" ht="34" customHeight="1" spans="1:26">
      <c r="A30" s="43" t="s">
        <v>126</v>
      </c>
      <c r="B30" s="43" t="s">
        <v>127</v>
      </c>
      <c r="C30" s="43"/>
      <c r="D30" s="44">
        <f>SUMIFS([1]总表!$F:$F,[1]总表!$E:$E,D$4,[1]总表!$A:$A,$C30)</f>
        <v>0</v>
      </c>
      <c r="E30" s="44">
        <f>SUMIFS([1]总表!$F:$F,[1]总表!$E:$E,E$4,[1]总表!$A:$A,$C30)</f>
        <v>0</v>
      </c>
      <c r="F30" s="44">
        <f>SUMIFS([1]总表!$F:$F,[1]总表!$E:$E,F$4,[1]总表!$A:$A,$C30)</f>
        <v>0</v>
      </c>
      <c r="G30" s="37">
        <f>SUMIFS([1]总表!$F:$F,[1]总表!$E:$E,D$4,[1]总表!$A:$A,$C30,[1]总表!C:C,"拟核减")</f>
        <v>0</v>
      </c>
      <c r="H30" s="37">
        <f>SUMIFS([1]总表!$F:$F,[1]总表!$E:$E,E$4,[1]总表!$A:$A,$C30,[1]总表!C:C,"拟核减")</f>
        <v>0</v>
      </c>
      <c r="I30" s="44">
        <f>SUMIFS([1]总表!$F:$F,[1]总表!$A:$A,$C30,[1]总表!$E:$E,F$4,[1]总表!C:C,"拟核减")</f>
        <v>0</v>
      </c>
      <c r="J30" s="37">
        <f>SUMIFS([1]总表!$F:$F,[1]总表!$E:$E,J$4,[1]总表!$C:$C,"核减",[1]总表!$A:$A,$C30)</f>
        <v>0</v>
      </c>
      <c r="K30" s="37">
        <f>SUMIFS([1]总表!$F:$F,[1]总表!$E:$E,K$4,[1]总表!$C:$C,"核减",[1]总表!$A:$A,$C30)</f>
        <v>0</v>
      </c>
      <c r="L30" s="37">
        <f t="shared" si="0"/>
        <v>0</v>
      </c>
      <c r="M30" s="37">
        <f t="shared" si="1"/>
        <v>0</v>
      </c>
      <c r="N30" s="44">
        <f t="shared" si="2"/>
        <v>0</v>
      </c>
      <c r="O30" s="37">
        <f t="shared" si="3"/>
        <v>0</v>
      </c>
      <c r="P30" s="38">
        <f t="shared" si="4"/>
        <v>0</v>
      </c>
      <c r="Q30" s="39">
        <f t="shared" si="5"/>
        <v>0</v>
      </c>
      <c r="R30" s="37">
        <f t="shared" si="6"/>
        <v>0</v>
      </c>
      <c r="S30" s="40">
        <v>0.3</v>
      </c>
      <c r="T30" s="37">
        <f t="shared" si="7"/>
        <v>0</v>
      </c>
      <c r="U30" s="29" t="s">
        <v>128</v>
      </c>
      <c r="V30" s="41">
        <v>4421</v>
      </c>
      <c r="W30" s="41">
        <v>4059.7</v>
      </c>
      <c r="X30" s="41">
        <f t="shared" si="8"/>
        <v>4059.7</v>
      </c>
      <c r="Y30" s="43"/>
      <c r="Z30" s="47"/>
    </row>
    <row r="31" ht="33.75" spans="1:26">
      <c r="A31" s="36" t="s">
        <v>129</v>
      </c>
      <c r="B31" s="36" t="s">
        <v>130</v>
      </c>
      <c r="C31" s="36" t="s">
        <v>131</v>
      </c>
      <c r="D31" s="37">
        <f>SUMIFS([1]总表!$F:$F,[1]总表!$E:$E,D$4,[1]总表!$A:$A,$C31)</f>
        <v>30589374.82</v>
      </c>
      <c r="E31" s="37">
        <f>SUMIFS([1]总表!$F:$F,[1]总表!$E:$E,E$4,[1]总表!$A:$A,$C31)</f>
        <v>7679046.08</v>
      </c>
      <c r="F31" s="37">
        <f>SUMIFS([1]总表!$F:$F,[1]总表!$E:$E,F$4,[1]总表!$A:$A,$C31)</f>
        <v>33408283.94</v>
      </c>
      <c r="G31" s="37">
        <f>SUMIFS([1]总表!$F:$F,[1]总表!$E:$E,D$4,[1]总表!$A:$A,$C31,[1]总表!C:C,"拟核减")</f>
        <v>0</v>
      </c>
      <c r="H31" s="37">
        <f>SUMIFS([1]总表!$F:$F,[1]总表!$E:$E,E$4,[1]总表!$A:$A,$C31,[1]总表!C:C,"拟核减")</f>
        <v>0</v>
      </c>
      <c r="I31" s="37">
        <f>SUMIFS([1]总表!$F:$F,[1]总表!$A:$A,$C31,[1]总表!$E:$E,F$4,[1]总表!C:C,"拟核减")</f>
        <v>0</v>
      </c>
      <c r="J31" s="37">
        <f>SUMIFS([1]总表!$F:$F,[1]总表!$E:$E,J$4,[1]总表!$C:$C,"核减",[1]总表!$A:$A,$C31)</f>
        <v>0</v>
      </c>
      <c r="K31" s="37">
        <f>SUMIFS([1]总表!$F:$F,[1]总表!$E:$E,K$4,[1]总表!$C:$C,"核减",[1]总表!$A:$A,$C31)</f>
        <v>0</v>
      </c>
      <c r="L31" s="37">
        <f t="shared" si="0"/>
        <v>30589374.82</v>
      </c>
      <c r="M31" s="37">
        <f t="shared" si="1"/>
        <v>7679046.08</v>
      </c>
      <c r="N31" s="37">
        <f t="shared" si="2"/>
        <v>33408283.94</v>
      </c>
      <c r="O31" s="37">
        <f t="shared" si="3"/>
        <v>30589374.82</v>
      </c>
      <c r="P31" s="38">
        <f t="shared" si="4"/>
        <v>0.955529779152219</v>
      </c>
      <c r="Q31" s="39">
        <f t="shared" si="5"/>
        <v>30589374.82</v>
      </c>
      <c r="R31" s="37">
        <f t="shared" si="6"/>
        <v>640.26</v>
      </c>
      <c r="S31" s="46">
        <v>0.6</v>
      </c>
      <c r="T31" s="37">
        <f t="shared" si="7"/>
        <v>384.16</v>
      </c>
      <c r="U31" s="32" t="s">
        <v>131</v>
      </c>
      <c r="V31" s="41">
        <v>8259</v>
      </c>
      <c r="W31" s="41">
        <v>3201.3</v>
      </c>
      <c r="X31" s="41">
        <f t="shared" si="8"/>
        <v>3201.3</v>
      </c>
      <c r="Y31" s="36" t="s">
        <v>132</v>
      </c>
      <c r="Z31" s="42" t="s">
        <v>146</v>
      </c>
    </row>
    <row r="32" s="30" customFormat="1" ht="27" customHeight="1" spans="1:26">
      <c r="A32" s="48" t="s">
        <v>133</v>
      </c>
      <c r="B32" s="49"/>
      <c r="C32" s="50"/>
      <c r="D32" s="51">
        <f t="shared" ref="D32:O32" si="9">SUM(D5:D31)</f>
        <v>912170237.55</v>
      </c>
      <c r="E32" s="51">
        <f t="shared" si="9"/>
        <v>607262259.56</v>
      </c>
      <c r="F32" s="51">
        <f t="shared" si="9"/>
        <v>1705005141.93</v>
      </c>
      <c r="G32" s="51">
        <f t="shared" si="9"/>
        <v>22121783.92</v>
      </c>
      <c r="H32" s="51">
        <f t="shared" si="9"/>
        <v>18252659.04</v>
      </c>
      <c r="I32" s="51">
        <f t="shared" si="9"/>
        <v>25454726.69</v>
      </c>
      <c r="J32" s="51">
        <f t="shared" si="9"/>
        <v>46899312.91</v>
      </c>
      <c r="K32" s="51">
        <f t="shared" si="9"/>
        <v>187118469.11</v>
      </c>
      <c r="L32" s="51">
        <f t="shared" si="9"/>
        <v>843149140.72</v>
      </c>
      <c r="M32" s="51">
        <f t="shared" si="9"/>
        <v>401891131.41</v>
      </c>
      <c r="N32" s="51">
        <f t="shared" si="9"/>
        <v>1679550415.24</v>
      </c>
      <c r="O32" s="51">
        <f t="shared" si="9"/>
        <v>1113395322.54</v>
      </c>
      <c r="P32" s="51"/>
      <c r="Q32" s="51">
        <f t="shared" ref="Q32:T32" si="10">SUM(Q5:Q31)</f>
        <v>916732874.3</v>
      </c>
      <c r="R32" s="51">
        <f t="shared" si="10"/>
        <v>15013.81</v>
      </c>
      <c r="S32" s="51"/>
      <c r="T32" s="51">
        <f t="shared" si="10"/>
        <v>5124.83</v>
      </c>
      <c r="V32" s="52">
        <f t="shared" ref="V32:X32" si="11">SUM(V5:V31)</f>
        <v>342742.04</v>
      </c>
      <c r="W32" s="52">
        <f t="shared" si="11"/>
        <v>164549.62</v>
      </c>
      <c r="X32" s="52">
        <f t="shared" si="11"/>
        <v>161047.445475</v>
      </c>
      <c r="Y32" s="53"/>
    </row>
    <row r="33" spans="4:24">
      <c r="D33" s="54"/>
      <c r="E33" s="54"/>
      <c r="F33" s="54"/>
      <c r="G33" s="54"/>
      <c r="H33" s="54"/>
      <c r="I33" s="54"/>
      <c r="J33" s="54"/>
      <c r="K33" s="54"/>
      <c r="L33" s="54"/>
      <c r="M33" s="54"/>
      <c r="V33" s="55"/>
      <c r="W33" s="55"/>
      <c r="X33" s="56"/>
    </row>
    <row r="34" spans="4:24">
      <c r="D34" s="54">
        <f t="shared" ref="D34:Q34" si="12">D32/100000000</f>
        <v>9.1217023755</v>
      </c>
      <c r="E34" s="54">
        <f t="shared" si="12"/>
        <v>6.0726225956</v>
      </c>
      <c r="F34" s="54">
        <f t="shared" si="12"/>
        <v>17.0500514193</v>
      </c>
      <c r="G34" s="54">
        <f t="shared" si="12"/>
        <v>0.2212178392</v>
      </c>
      <c r="H34" s="54">
        <f t="shared" si="12"/>
        <v>0.1825265904</v>
      </c>
      <c r="I34" s="54">
        <f t="shared" si="12"/>
        <v>0.2545472669</v>
      </c>
      <c r="J34" s="54">
        <f t="shared" si="12"/>
        <v>0.4689931291</v>
      </c>
      <c r="K34" s="54">
        <f t="shared" si="12"/>
        <v>1.8711846911</v>
      </c>
      <c r="L34" s="54">
        <f t="shared" si="12"/>
        <v>8.4314914072</v>
      </c>
      <c r="M34" s="54">
        <f t="shared" si="12"/>
        <v>4.0189113141</v>
      </c>
      <c r="N34" s="54">
        <f t="shared" si="12"/>
        <v>16.7955041524</v>
      </c>
      <c r="O34" s="54">
        <f t="shared" si="12"/>
        <v>11.1339532254</v>
      </c>
      <c r="P34" s="54">
        <f t="shared" si="12"/>
        <v>0</v>
      </c>
      <c r="Q34" s="54">
        <f t="shared" si="12"/>
        <v>9.167328743</v>
      </c>
      <c r="R34" s="54">
        <f t="shared" ref="R34:T34" si="13">R32/10000</f>
        <v>1.501381</v>
      </c>
      <c r="S34" s="54">
        <f t="shared" si="13"/>
        <v>0</v>
      </c>
      <c r="T34" s="54">
        <f t="shared" si="13"/>
        <v>0.512483</v>
      </c>
      <c r="U34" s="54"/>
      <c r="V34" s="54">
        <f t="shared" ref="V34:X34" si="14">V32/10000</f>
        <v>34.274204</v>
      </c>
      <c r="W34" s="54">
        <f t="shared" si="14"/>
        <v>16.454962</v>
      </c>
      <c r="X34" s="54">
        <f t="shared" si="14"/>
        <v>16.1047445475</v>
      </c>
    </row>
  </sheetData>
  <mergeCells count="1">
    <mergeCell ref="A32:C32"/>
  </mergeCells>
  <conditionalFormatting sqref="P5:P31">
    <cfRule type="cellIs" dxfId="0" priority="2" operator="greaterThan">
      <formula>0.9</formula>
    </cfRule>
  </conditionalFormatting>
  <conditionalFormatting sqref="S5:S31">
    <cfRule type="cellIs" dxfId="0" priority="1" operator="equal">
      <formula>0.6</formula>
    </cfRule>
  </conditionalFormatting>
  <conditionalFormatting sqref="P5:Q31">
    <cfRule type="cellIs" dxfId="1" priority="4" operator="lessThan">
      <formula>0.5</formula>
    </cfRule>
  </conditionalFormatting>
  <conditionalFormatting sqref="R5:T31">
    <cfRule type="cellIs" dxfId="1" priority="3" operator="equal">
      <formula>0</formula>
    </cfRule>
  </conditionalFormatting>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G103"/>
  <sheetViews>
    <sheetView topLeftCell="A19" workbookViewId="0">
      <selection activeCell="B37" sqref="B37"/>
    </sheetView>
  </sheetViews>
  <sheetFormatPr defaultColWidth="9.33333333333333" defaultRowHeight="11.25" outlineLevelCol="6"/>
  <cols>
    <col min="1" max="2" width="39.5"/>
    <col min="3" max="7" width="21.1666666666667"/>
  </cols>
  <sheetData>
    <row r="3" spans="1:7">
      <c r="A3" t="s">
        <v>149</v>
      </c>
      <c r="C3" t="s">
        <v>150</v>
      </c>
    </row>
    <row r="4" spans="1:7">
      <c r="A4" t="s">
        <v>151</v>
      </c>
      <c r="B4" t="s">
        <v>152</v>
      </c>
      <c r="C4" t="s">
        <v>16</v>
      </c>
      <c r="D4" t="s">
        <v>17</v>
      </c>
      <c r="E4" t="s">
        <v>18</v>
      </c>
      <c r="F4" t="s">
        <v>153</v>
      </c>
      <c r="G4" t="s">
        <v>154</v>
      </c>
    </row>
    <row r="5" spans="1:7">
      <c r="C5" s="26"/>
      <c r="D5" s="26"/>
      <c r="E5" s="26"/>
      <c r="F5" s="26"/>
      <c r="G5" s="26"/>
    </row>
    <row r="6" spans="1:7">
      <c r="B6" t="s">
        <v>96</v>
      </c>
      <c r="C6" s="26"/>
      <c r="D6" s="26"/>
      <c r="E6" s="26"/>
      <c r="F6" s="26"/>
      <c r="G6" s="26"/>
    </row>
    <row r="7" spans="1:7">
      <c r="A7" t="s">
        <v>155</v>
      </c>
      <c r="C7" s="26">
        <v>360462640.3</v>
      </c>
      <c r="D7" s="26">
        <v>232056952.71</v>
      </c>
      <c r="E7" s="26">
        <v>1189587378.65</v>
      </c>
      <c r="F7" s="26"/>
      <c r="G7" s="26">
        <v>1782106971.66</v>
      </c>
    </row>
    <row r="8" spans="1:7">
      <c r="B8" t="s">
        <v>32</v>
      </c>
      <c r="C8" s="26">
        <v>3609536</v>
      </c>
      <c r="D8" s="26">
        <v>7508448.93</v>
      </c>
      <c r="E8" s="26">
        <v>4128411</v>
      </c>
      <c r="F8" s="26"/>
      <c r="G8" s="26">
        <v>15246395.93</v>
      </c>
    </row>
    <row r="9" spans="1:7">
      <c r="B9" t="s">
        <v>36</v>
      </c>
      <c r="C9" s="26">
        <v>22894851.38</v>
      </c>
      <c r="D9" s="26">
        <v>8465431.51</v>
      </c>
      <c r="E9" s="26">
        <v>36768655.66</v>
      </c>
      <c r="F9" s="26"/>
      <c r="G9" s="26">
        <v>68128938.55</v>
      </c>
    </row>
    <row r="10" spans="1:7">
      <c r="B10" t="s">
        <v>48</v>
      </c>
      <c r="C10" s="26">
        <v>52946</v>
      </c>
      <c r="D10" s="26"/>
      <c r="E10" s="26"/>
      <c r="F10" s="26"/>
      <c r="G10" s="26">
        <v>52946</v>
      </c>
    </row>
    <row r="11" spans="1:7">
      <c r="B11" t="s">
        <v>56</v>
      </c>
      <c r="C11" s="26"/>
      <c r="D11" s="26"/>
      <c r="E11" s="26">
        <v>28800000</v>
      </c>
      <c r="F11" s="26"/>
      <c r="G11" s="26">
        <v>28800000</v>
      </c>
    </row>
    <row r="12" spans="1:7">
      <c r="B12" t="s">
        <v>60</v>
      </c>
      <c r="C12" s="26">
        <v>22590940.79</v>
      </c>
      <c r="D12" s="26">
        <v>6430847.1</v>
      </c>
      <c r="E12" s="26">
        <v>31384930.19</v>
      </c>
      <c r="F12" s="26"/>
      <c r="G12" s="26">
        <v>60406718.08</v>
      </c>
    </row>
    <row r="13" spans="1:7">
      <c r="B13" t="s">
        <v>68</v>
      </c>
      <c r="C13" s="26">
        <v>2518863</v>
      </c>
      <c r="D13" s="26">
        <v>759000</v>
      </c>
      <c r="E13" s="26">
        <v>47100000</v>
      </c>
      <c r="F13" s="26"/>
      <c r="G13" s="26">
        <v>50377863</v>
      </c>
    </row>
    <row r="14" spans="1:7">
      <c r="B14" t="s">
        <v>80</v>
      </c>
      <c r="C14" s="26">
        <v>3386670.89</v>
      </c>
      <c r="D14" s="26">
        <v>16600475.89</v>
      </c>
      <c r="E14" s="26">
        <v>30662152.84</v>
      </c>
      <c r="F14" s="26"/>
      <c r="G14" s="26">
        <v>50649299.62</v>
      </c>
    </row>
    <row r="15" spans="1:7">
      <c r="B15" t="s">
        <v>84</v>
      </c>
      <c r="C15" s="26">
        <v>756198.2</v>
      </c>
      <c r="D15" s="26">
        <v>2070198.2</v>
      </c>
      <c r="E15" s="26">
        <v>23705922.6</v>
      </c>
      <c r="F15" s="26"/>
      <c r="G15" s="26">
        <v>26532319</v>
      </c>
    </row>
    <row r="16" spans="1:7">
      <c r="B16" t="s">
        <v>88</v>
      </c>
      <c r="C16" s="26"/>
      <c r="D16" s="26">
        <v>150534103.83</v>
      </c>
      <c r="E16" s="26">
        <v>414239791.44</v>
      </c>
      <c r="F16" s="26"/>
      <c r="G16" s="26">
        <v>564773895.27</v>
      </c>
    </row>
    <row r="17" spans="1:7">
      <c r="B17" t="s">
        <v>92</v>
      </c>
      <c r="C17" s="26">
        <v>9262158</v>
      </c>
      <c r="D17" s="26"/>
      <c r="E17" s="26">
        <v>18129204.9</v>
      </c>
      <c r="F17" s="26"/>
      <c r="G17" s="26">
        <v>27391362.9</v>
      </c>
    </row>
    <row r="18" spans="1:7">
      <c r="B18" t="s">
        <v>96</v>
      </c>
      <c r="C18" s="26">
        <v>30175068</v>
      </c>
      <c r="D18" s="26">
        <v>2170956</v>
      </c>
      <c r="E18" s="26">
        <v>41102674.24</v>
      </c>
      <c r="F18" s="26"/>
      <c r="G18" s="26">
        <v>73448698.24</v>
      </c>
    </row>
    <row r="19" spans="1:7">
      <c r="B19" t="s">
        <v>100</v>
      </c>
      <c r="C19" s="26">
        <v>2375090.5</v>
      </c>
      <c r="D19" s="26">
        <v>2135022</v>
      </c>
      <c r="E19" s="26">
        <v>26255712.04</v>
      </c>
      <c r="F19" s="26"/>
      <c r="G19" s="26">
        <v>30765824.54</v>
      </c>
    </row>
    <row r="20" spans="1:7">
      <c r="B20" t="s">
        <v>104</v>
      </c>
      <c r="C20" s="26">
        <v>184288623.69</v>
      </c>
      <c r="D20" s="26">
        <v>33423140</v>
      </c>
      <c r="E20" s="26">
        <v>191631472.35</v>
      </c>
      <c r="F20" s="26"/>
      <c r="G20" s="26">
        <v>409343236.04</v>
      </c>
    </row>
    <row r="21" spans="1:7">
      <c r="B21" t="s">
        <v>108</v>
      </c>
      <c r="C21" s="26"/>
      <c r="D21" s="26"/>
      <c r="E21" s="26">
        <v>19862552.4</v>
      </c>
      <c r="F21" s="26"/>
      <c r="G21" s="26">
        <v>19862552.4</v>
      </c>
    </row>
    <row r="22" spans="1:7">
      <c r="B22" t="s">
        <v>112</v>
      </c>
      <c r="C22" s="26">
        <v>26794164.5</v>
      </c>
      <c r="D22" s="26"/>
      <c r="E22" s="26">
        <v>60222333</v>
      </c>
      <c r="F22" s="26"/>
      <c r="G22" s="26">
        <v>87016497.5</v>
      </c>
    </row>
    <row r="23" spans="1:7">
      <c r="B23" t="s">
        <v>116</v>
      </c>
      <c r="C23" s="26">
        <v>8070347</v>
      </c>
      <c r="D23" s="26"/>
      <c r="E23" s="26">
        <v>15615910.7</v>
      </c>
      <c r="F23" s="26"/>
      <c r="G23" s="26">
        <v>23686257.7</v>
      </c>
    </row>
    <row r="24" spans="1:7">
      <c r="B24" t="s">
        <v>118</v>
      </c>
      <c r="C24" s="26">
        <v>13430435.33</v>
      </c>
      <c r="D24" s="26"/>
      <c r="E24" s="26">
        <v>92013448.45</v>
      </c>
      <c r="F24" s="26"/>
      <c r="G24" s="26">
        <v>105443883.78</v>
      </c>
    </row>
    <row r="25" spans="1:7">
      <c r="B25" t="s">
        <v>122</v>
      </c>
      <c r="C25" s="26">
        <v>4612198.96</v>
      </c>
      <c r="D25" s="26"/>
      <c r="E25" s="26">
        <v>20683897.42</v>
      </c>
      <c r="F25" s="26"/>
      <c r="G25" s="26">
        <v>25296096.38</v>
      </c>
    </row>
    <row r="26" spans="1:7">
      <c r="B26" t="s">
        <v>124</v>
      </c>
      <c r="C26" s="26">
        <v>14437913.66</v>
      </c>
      <c r="D26" s="26">
        <v>946488</v>
      </c>
      <c r="E26" s="26">
        <v>36603067.62</v>
      </c>
      <c r="F26" s="26"/>
      <c r="G26" s="26">
        <v>51987469.28</v>
      </c>
    </row>
    <row r="27" spans="1:7">
      <c r="B27" t="s">
        <v>128</v>
      </c>
      <c r="C27" s="26">
        <v>278992</v>
      </c>
      <c r="D27" s="26">
        <v>5361.5</v>
      </c>
      <c r="E27" s="26">
        <v>18269757.86</v>
      </c>
      <c r="F27" s="26"/>
      <c r="G27" s="26">
        <v>18554111.36</v>
      </c>
    </row>
    <row r="28" spans="1:7">
      <c r="B28" t="s">
        <v>131</v>
      </c>
      <c r="C28" s="26">
        <v>10927642.4</v>
      </c>
      <c r="D28" s="26">
        <v>1007479.75</v>
      </c>
      <c r="E28" s="26">
        <v>32407483.94</v>
      </c>
      <c r="F28" s="26"/>
      <c r="G28" s="26">
        <v>44342606.09</v>
      </c>
    </row>
    <row r="29" spans="1:7">
      <c r="A29" t="s">
        <v>156</v>
      </c>
      <c r="C29" s="26">
        <v>630937903.92</v>
      </c>
      <c r="D29" s="26">
        <v>386956595.67</v>
      </c>
      <c r="E29" s="26">
        <v>627898935.21</v>
      </c>
      <c r="F29" s="26"/>
      <c r="G29" s="26">
        <v>1645793434.8</v>
      </c>
    </row>
    <row r="30" spans="1:7">
      <c r="B30" t="s">
        <v>32</v>
      </c>
      <c r="C30" s="26">
        <v>1965270</v>
      </c>
      <c r="D30" s="26">
        <v>3512490</v>
      </c>
      <c r="E30" s="26">
        <v>1560270</v>
      </c>
      <c r="F30" s="26"/>
      <c r="G30" s="26">
        <v>7038030</v>
      </c>
    </row>
    <row r="31" spans="1:7">
      <c r="B31" t="s">
        <v>36</v>
      </c>
      <c r="C31" s="26">
        <v>23197142.86</v>
      </c>
      <c r="D31" s="26">
        <v>15854551.48</v>
      </c>
      <c r="E31" s="26">
        <v>9323338.58</v>
      </c>
      <c r="F31" s="26"/>
      <c r="G31" s="26">
        <v>48375032.92</v>
      </c>
    </row>
    <row r="32" spans="1:7">
      <c r="B32" t="s">
        <v>40</v>
      </c>
      <c r="C32" s="26">
        <v>2255800</v>
      </c>
      <c r="D32" s="26">
        <v>12539540</v>
      </c>
      <c r="E32" s="26">
        <v>24903883.41</v>
      </c>
      <c r="F32" s="26"/>
      <c r="G32" s="26">
        <v>39699223.41</v>
      </c>
    </row>
    <row r="33" spans="2:7">
      <c r="B33" t="s">
        <v>44</v>
      </c>
      <c r="C33" s="26">
        <v>11143128.32</v>
      </c>
      <c r="D33" s="26">
        <v>35867185.3</v>
      </c>
      <c r="E33" s="26">
        <v>42775284</v>
      </c>
      <c r="F33" s="26"/>
      <c r="G33" s="26">
        <v>89785597.62</v>
      </c>
    </row>
    <row r="34" spans="2:7">
      <c r="B34" t="s">
        <v>48</v>
      </c>
      <c r="C34" s="26">
        <v>6734936.23</v>
      </c>
      <c r="D34" s="26"/>
      <c r="E34" s="26">
        <v>8153559.26</v>
      </c>
      <c r="F34" s="26"/>
      <c r="G34" s="26">
        <v>14888495.49</v>
      </c>
    </row>
    <row r="35" spans="2:7">
      <c r="B35" t="s">
        <v>52</v>
      </c>
      <c r="C35" s="26">
        <v>25353026.84</v>
      </c>
      <c r="D35" s="26">
        <v>30360848.59</v>
      </c>
      <c r="E35" s="26">
        <v>50898352.8</v>
      </c>
      <c r="F35" s="26"/>
      <c r="G35" s="26">
        <v>106612228.23</v>
      </c>
    </row>
    <row r="36" spans="2:7">
      <c r="B36" t="s">
        <v>56</v>
      </c>
      <c r="C36" s="26">
        <v>76986587.99</v>
      </c>
      <c r="D36" s="26"/>
      <c r="E36" s="26">
        <v>339222383.98</v>
      </c>
      <c r="F36" s="26"/>
      <c r="G36" s="26">
        <v>416208971.97</v>
      </c>
    </row>
    <row r="37" spans="2:7">
      <c r="B37" t="s">
        <v>60</v>
      </c>
      <c r="C37" s="26">
        <v>14499585.4</v>
      </c>
      <c r="D37" s="26">
        <v>20495618.9</v>
      </c>
      <c r="E37" s="26">
        <v>5623244</v>
      </c>
      <c r="F37" s="26"/>
      <c r="G37" s="26">
        <v>40618448.3</v>
      </c>
    </row>
    <row r="38" spans="2:7">
      <c r="B38" t="s">
        <v>64</v>
      </c>
      <c r="C38" s="26">
        <v>4147100</v>
      </c>
      <c r="D38" s="26">
        <v>3925244.52</v>
      </c>
      <c r="E38" s="26">
        <v>4147100</v>
      </c>
      <c r="F38" s="26"/>
      <c r="G38" s="26">
        <v>12219444.52</v>
      </c>
    </row>
    <row r="39" spans="2:7">
      <c r="B39" t="s">
        <v>68</v>
      </c>
      <c r="C39" s="26">
        <v>31735108.59</v>
      </c>
      <c r="D39" s="26">
        <v>35897628.5</v>
      </c>
      <c r="E39" s="26"/>
      <c r="F39" s="26"/>
      <c r="G39" s="26">
        <v>67632737.09</v>
      </c>
    </row>
    <row r="40" spans="2:7">
      <c r="B40" t="s">
        <v>72</v>
      </c>
      <c r="C40" s="26">
        <v>5018070</v>
      </c>
      <c r="D40" s="26">
        <v>4286190</v>
      </c>
      <c r="E40" s="26">
        <v>5232570</v>
      </c>
      <c r="F40" s="26"/>
      <c r="G40" s="26">
        <v>14536830</v>
      </c>
    </row>
    <row r="41" spans="2:7">
      <c r="B41" t="s">
        <v>76</v>
      </c>
      <c r="C41" s="26">
        <v>16136473.92</v>
      </c>
      <c r="D41" s="26"/>
      <c r="E41" s="26">
        <v>16136473.92</v>
      </c>
      <c r="F41" s="26"/>
      <c r="G41" s="26">
        <v>32272947.84</v>
      </c>
    </row>
    <row r="42" spans="2:7">
      <c r="B42" t="s">
        <v>80</v>
      </c>
      <c r="C42" s="26">
        <v>41516525.1</v>
      </c>
      <c r="D42" s="26">
        <v>41290428.6</v>
      </c>
      <c r="E42" s="26">
        <v>49133617.9</v>
      </c>
      <c r="F42" s="26"/>
      <c r="G42" s="26">
        <v>131940571.6</v>
      </c>
    </row>
    <row r="43" spans="2:7">
      <c r="B43" t="s">
        <v>84</v>
      </c>
      <c r="C43" s="26">
        <v>16891707.05</v>
      </c>
      <c r="D43" s="26">
        <v>1607858.51</v>
      </c>
      <c r="E43" s="26">
        <v>607056.38</v>
      </c>
      <c r="F43" s="26"/>
      <c r="G43" s="26">
        <v>19106621.94</v>
      </c>
    </row>
    <row r="44" spans="2:7">
      <c r="B44" t="s">
        <v>88</v>
      </c>
      <c r="C44" s="26">
        <v>73158208.8</v>
      </c>
      <c r="D44" s="26">
        <v>98859506.24</v>
      </c>
      <c r="E44" s="26"/>
      <c r="F44" s="26"/>
      <c r="G44" s="26">
        <v>172017715.04</v>
      </c>
    </row>
    <row r="45" spans="2:7">
      <c r="B45" t="s">
        <v>92</v>
      </c>
      <c r="C45" s="26">
        <v>8458205.94</v>
      </c>
      <c r="D45" s="26">
        <v>408608</v>
      </c>
      <c r="E45" s="26">
        <v>448958.04</v>
      </c>
      <c r="F45" s="26"/>
      <c r="G45" s="26">
        <v>9315771.98</v>
      </c>
    </row>
    <row r="46" spans="2:7">
      <c r="B46" t="s">
        <v>96</v>
      </c>
      <c r="C46" s="26">
        <v>10464306.24</v>
      </c>
      <c r="D46" s="26">
        <v>2780000</v>
      </c>
      <c r="E46" s="26"/>
      <c r="F46" s="26"/>
      <c r="G46" s="26">
        <v>13244306.24</v>
      </c>
    </row>
    <row r="47" spans="2:7">
      <c r="B47" t="s">
        <v>100</v>
      </c>
      <c r="C47" s="26">
        <v>21021845.84</v>
      </c>
      <c r="D47" s="26">
        <v>2990386.8</v>
      </c>
      <c r="E47" s="26">
        <v>450110</v>
      </c>
      <c r="F47" s="26"/>
      <c r="G47" s="26">
        <v>24462342.64</v>
      </c>
    </row>
    <row r="48" spans="2:7">
      <c r="B48" t="s">
        <v>104</v>
      </c>
      <c r="C48" s="26">
        <v>12837944.99</v>
      </c>
      <c r="D48" s="26">
        <v>35361336.28</v>
      </c>
      <c r="E48" s="26">
        <v>6363436.53</v>
      </c>
      <c r="F48" s="26"/>
      <c r="G48" s="26">
        <v>54562717.8</v>
      </c>
    </row>
    <row r="49" spans="1:7">
      <c r="B49" t="s">
        <v>108</v>
      </c>
      <c r="C49" s="26">
        <v>20597210.6</v>
      </c>
      <c r="D49" s="26">
        <v>2793504.64</v>
      </c>
      <c r="E49" s="26">
        <v>734658.2</v>
      </c>
      <c r="F49" s="26"/>
      <c r="G49" s="26">
        <v>24125373.44</v>
      </c>
    </row>
    <row r="50" spans="1:7">
      <c r="B50" t="s">
        <v>112</v>
      </c>
      <c r="C50" s="26">
        <v>26792356.5</v>
      </c>
      <c r="D50" s="26">
        <v>9633492.94</v>
      </c>
      <c r="E50" s="26">
        <v>145544</v>
      </c>
      <c r="F50" s="26"/>
      <c r="G50" s="26">
        <v>36571393.44</v>
      </c>
    </row>
    <row r="51" spans="1:7">
      <c r="B51" t="s">
        <v>116</v>
      </c>
      <c r="C51" s="26">
        <v>6637382.7</v>
      </c>
      <c r="D51" s="26">
        <v>5969120.13</v>
      </c>
      <c r="E51" s="26">
        <v>7344883.61</v>
      </c>
      <c r="F51" s="26"/>
      <c r="G51" s="26">
        <v>19951386.44</v>
      </c>
    </row>
    <row r="52" spans="1:7">
      <c r="B52" t="s">
        <v>118</v>
      </c>
      <c r="C52" s="26">
        <v>89617744.49</v>
      </c>
      <c r="D52" s="26">
        <v>7877459.39</v>
      </c>
      <c r="E52" s="26">
        <v>11040535.05</v>
      </c>
      <c r="F52" s="26"/>
      <c r="G52" s="26">
        <v>108535738.93</v>
      </c>
    </row>
    <row r="53" spans="1:7">
      <c r="B53" t="s">
        <v>122</v>
      </c>
      <c r="C53" s="26">
        <v>29781920.66</v>
      </c>
      <c r="D53" s="26">
        <v>2300000</v>
      </c>
      <c r="E53" s="26">
        <v>19903910.4</v>
      </c>
      <c r="F53" s="26"/>
      <c r="G53" s="26">
        <v>51985831.06</v>
      </c>
    </row>
    <row r="54" spans="1:7">
      <c r="B54" t="s">
        <v>124</v>
      </c>
      <c r="C54" s="26">
        <v>24503683.32</v>
      </c>
      <c r="D54" s="26">
        <v>5057868.42</v>
      </c>
      <c r="E54" s="26">
        <v>3547855.35</v>
      </c>
      <c r="F54" s="26"/>
      <c r="G54" s="26">
        <v>33109407.09</v>
      </c>
    </row>
    <row r="55" spans="1:7">
      <c r="B55" t="s">
        <v>128</v>
      </c>
      <c r="C55" s="26">
        <v>9824899.12</v>
      </c>
      <c r="D55" s="26">
        <v>616162.1</v>
      </c>
      <c r="E55" s="26">
        <v>19201109.8</v>
      </c>
      <c r="F55" s="26"/>
      <c r="G55" s="26">
        <v>29642171.02</v>
      </c>
    </row>
    <row r="56" spans="1:7">
      <c r="B56" t="s">
        <v>131</v>
      </c>
      <c r="C56" s="26">
        <v>19661732.42</v>
      </c>
      <c r="D56" s="26">
        <v>6671566.33</v>
      </c>
      <c r="E56" s="26">
        <v>1000800</v>
      </c>
      <c r="F56" s="26"/>
      <c r="G56" s="26">
        <v>27334098.75</v>
      </c>
    </row>
    <row r="57" spans="1:7">
      <c r="A57" t="s">
        <v>153</v>
      </c>
      <c r="C57" s="26"/>
      <c r="D57" s="26"/>
      <c r="E57" s="26"/>
      <c r="F57" s="26"/>
      <c r="G57" s="26"/>
    </row>
    <row r="58" spans="1:7">
      <c r="B58" t="s">
        <v>153</v>
      </c>
      <c r="C58" s="26"/>
      <c r="D58" s="26"/>
      <c r="E58" s="26"/>
      <c r="F58" s="26"/>
      <c r="G58" s="26"/>
    </row>
    <row r="59" spans="1:7">
      <c r="A59" t="s">
        <v>154</v>
      </c>
      <c r="C59" s="26">
        <v>991400544.22</v>
      </c>
      <c r="D59" s="26">
        <v>619013548.38</v>
      </c>
      <c r="E59" s="26">
        <v>1817486313.86</v>
      </c>
      <c r="F59" s="26"/>
      <c r="G59" s="26">
        <v>3427900406.46</v>
      </c>
    </row>
    <row r="73" spans="1:6">
      <c r="A73" t="s">
        <v>149</v>
      </c>
      <c r="B73" t="s">
        <v>150</v>
      </c>
    </row>
    <row r="74" spans="1:6">
      <c r="A74" t="s">
        <v>152</v>
      </c>
      <c r="B74" t="s">
        <v>16</v>
      </c>
      <c r="C74" t="s">
        <v>17</v>
      </c>
      <c r="D74" t="s">
        <v>18</v>
      </c>
      <c r="E74" t="s">
        <v>153</v>
      </c>
      <c r="F74" t="s">
        <v>154</v>
      </c>
    </row>
    <row r="75" spans="1:6">
      <c r="A75" t="s">
        <v>32</v>
      </c>
      <c r="B75" s="26">
        <v>5574806</v>
      </c>
      <c r="C75" s="26">
        <v>11020938.93</v>
      </c>
      <c r="D75" s="26">
        <v>5688681</v>
      </c>
      <c r="E75" s="26"/>
      <c r="F75" s="26">
        <v>22284425.93</v>
      </c>
    </row>
    <row r="76" spans="1:6">
      <c r="A76" t="s">
        <v>36</v>
      </c>
      <c r="B76" s="26">
        <v>46091994.24</v>
      </c>
      <c r="C76" s="26">
        <v>24319982.99</v>
      </c>
      <c r="D76" s="26">
        <v>46091994.24</v>
      </c>
      <c r="E76" s="26"/>
      <c r="F76" s="26">
        <v>116503971.47</v>
      </c>
    </row>
    <row r="77" spans="1:6">
      <c r="A77" t="s">
        <v>40</v>
      </c>
      <c r="B77" s="26">
        <v>2255800</v>
      </c>
      <c r="C77" s="26">
        <v>12539540</v>
      </c>
      <c r="D77" s="26">
        <v>24903883.41</v>
      </c>
      <c r="E77" s="26"/>
      <c r="F77" s="26">
        <v>39699223.41</v>
      </c>
    </row>
    <row r="78" spans="1:6">
      <c r="A78" t="s">
        <v>44</v>
      </c>
      <c r="B78" s="26">
        <v>11143128.32</v>
      </c>
      <c r="C78" s="26">
        <v>35867185.3</v>
      </c>
      <c r="D78" s="26">
        <v>42775284</v>
      </c>
      <c r="E78" s="26"/>
      <c r="F78" s="26">
        <v>89785597.62</v>
      </c>
    </row>
    <row r="79" spans="1:6">
      <c r="A79" t="s">
        <v>48</v>
      </c>
      <c r="B79" s="26">
        <v>6787882.23</v>
      </c>
      <c r="C79" s="26"/>
      <c r="D79" s="26">
        <v>8153559.26</v>
      </c>
      <c r="E79" s="26"/>
      <c r="F79" s="26">
        <v>14941441.49</v>
      </c>
    </row>
    <row r="80" spans="1:6">
      <c r="A80" t="s">
        <v>52</v>
      </c>
      <c r="B80" s="26">
        <v>25353026.84</v>
      </c>
      <c r="C80" s="26">
        <v>30360848.59</v>
      </c>
      <c r="D80" s="26">
        <v>50898352.8</v>
      </c>
      <c r="E80" s="26"/>
      <c r="F80" s="26">
        <v>106612228.23</v>
      </c>
    </row>
    <row r="81" spans="1:6">
      <c r="A81" t="s">
        <v>56</v>
      </c>
      <c r="B81" s="26">
        <v>76986587.99</v>
      </c>
      <c r="C81" s="26"/>
      <c r="D81" s="26">
        <v>368022383.98</v>
      </c>
      <c r="E81" s="26"/>
      <c r="F81" s="26">
        <v>445008971.97</v>
      </c>
    </row>
    <row r="82" spans="1:6">
      <c r="A82" t="s">
        <v>60</v>
      </c>
      <c r="B82" s="26">
        <v>37090526.19</v>
      </c>
      <c r="C82" s="26">
        <v>26926466</v>
      </c>
      <c r="D82" s="26">
        <v>37008174.19</v>
      </c>
      <c r="E82" s="26"/>
      <c r="F82" s="26">
        <v>101025166.38</v>
      </c>
    </row>
    <row r="83" spans="1:6">
      <c r="A83" t="s">
        <v>64</v>
      </c>
      <c r="B83" s="26">
        <v>4147100</v>
      </c>
      <c r="C83" s="26">
        <v>3925244.52</v>
      </c>
      <c r="D83" s="26">
        <v>4147100</v>
      </c>
      <c r="E83" s="26"/>
      <c r="F83" s="26">
        <v>12219444.52</v>
      </c>
    </row>
    <row r="84" spans="1:6">
      <c r="A84" t="s">
        <v>68</v>
      </c>
      <c r="B84" s="26">
        <v>34253971.59</v>
      </c>
      <c r="C84" s="26">
        <v>36656628.5</v>
      </c>
      <c r="D84" s="26">
        <v>47100000</v>
      </c>
      <c r="E84" s="26"/>
      <c r="F84" s="26">
        <v>118010600.09</v>
      </c>
    </row>
    <row r="85" spans="1:6">
      <c r="A85" t="s">
        <v>72</v>
      </c>
      <c r="B85" s="26">
        <v>5018070</v>
      </c>
      <c r="C85" s="26">
        <v>4286190</v>
      </c>
      <c r="D85" s="26">
        <v>5232570</v>
      </c>
      <c r="E85" s="26"/>
      <c r="F85" s="26">
        <v>14536830</v>
      </c>
    </row>
    <row r="86" spans="1:6">
      <c r="A86" t="s">
        <v>76</v>
      </c>
      <c r="B86" s="26">
        <v>16136473.92</v>
      </c>
      <c r="C86" s="26"/>
      <c r="D86" s="26">
        <v>16136473.92</v>
      </c>
      <c r="E86" s="26"/>
      <c r="F86" s="26">
        <v>32272947.84</v>
      </c>
    </row>
    <row r="87" spans="1:6">
      <c r="A87" t="s">
        <v>80</v>
      </c>
      <c r="B87" s="26">
        <v>44903195.99</v>
      </c>
      <c r="C87" s="26">
        <v>57890904.49</v>
      </c>
      <c r="D87" s="26">
        <v>79795770.74</v>
      </c>
      <c r="E87" s="26"/>
      <c r="F87" s="26">
        <v>182589871.22</v>
      </c>
    </row>
    <row r="88" spans="1:6">
      <c r="A88" t="s">
        <v>84</v>
      </c>
      <c r="B88" s="26">
        <v>17647905.25</v>
      </c>
      <c r="C88" s="26">
        <v>3678056.71</v>
      </c>
      <c r="D88" s="26">
        <v>24312978.98</v>
      </c>
      <c r="E88" s="26"/>
      <c r="F88" s="26">
        <v>45638940.94</v>
      </c>
    </row>
    <row r="89" spans="1:6">
      <c r="A89" t="s">
        <v>88</v>
      </c>
      <c r="B89" s="26">
        <v>73158208.8</v>
      </c>
      <c r="C89" s="26">
        <v>249393610.07</v>
      </c>
      <c r="D89" s="26">
        <v>414239791.44</v>
      </c>
      <c r="E89" s="26"/>
      <c r="F89" s="26">
        <v>736791610.31</v>
      </c>
    </row>
    <row r="90" spans="1:6">
      <c r="A90" t="s">
        <v>92</v>
      </c>
      <c r="B90" s="26">
        <v>17720363.94</v>
      </c>
      <c r="C90" s="26">
        <v>408608</v>
      </c>
      <c r="D90" s="26">
        <v>18578162.94</v>
      </c>
      <c r="E90" s="26"/>
      <c r="F90" s="26">
        <v>36707134.88</v>
      </c>
    </row>
    <row r="91" spans="1:6">
      <c r="A91" t="s">
        <v>96</v>
      </c>
      <c r="B91" s="26">
        <v>40639374.24</v>
      </c>
      <c r="C91" s="26">
        <v>4950956</v>
      </c>
      <c r="D91" s="26">
        <v>41102674.24</v>
      </c>
      <c r="E91" s="26"/>
      <c r="F91" s="26">
        <v>86693004.48</v>
      </c>
    </row>
    <row r="92" spans="1:6">
      <c r="A92" t="s">
        <v>100</v>
      </c>
      <c r="B92" s="26">
        <v>23396936.34</v>
      </c>
      <c r="C92" s="26">
        <v>5125408.8</v>
      </c>
      <c r="D92" s="26">
        <v>26705822.04</v>
      </c>
      <c r="E92" s="26"/>
      <c r="F92" s="26">
        <v>55228167.18</v>
      </c>
    </row>
    <row r="93" spans="1:6">
      <c r="A93" t="s">
        <v>104</v>
      </c>
      <c r="B93" s="26">
        <v>197126568.68</v>
      </c>
      <c r="C93" s="26">
        <v>68784476.28</v>
      </c>
      <c r="D93" s="26">
        <v>197994908.88</v>
      </c>
      <c r="E93" s="26"/>
      <c r="F93" s="26">
        <v>463905953.84</v>
      </c>
    </row>
    <row r="94" spans="1:6">
      <c r="A94" t="s">
        <v>108</v>
      </c>
      <c r="B94" s="26">
        <v>20597210.6</v>
      </c>
      <c r="C94" s="26">
        <v>2793504.64</v>
      </c>
      <c r="D94" s="26">
        <v>20597210.6</v>
      </c>
      <c r="E94" s="26"/>
      <c r="F94" s="26">
        <v>43987925.84</v>
      </c>
    </row>
    <row r="95" spans="1:6">
      <c r="A95" t="s">
        <v>112</v>
      </c>
      <c r="B95" s="26">
        <v>53586521</v>
      </c>
      <c r="C95" s="26">
        <v>9633492.94</v>
      </c>
      <c r="D95" s="26">
        <v>60367877</v>
      </c>
      <c r="E95" s="26"/>
      <c r="F95" s="26">
        <v>123587890.94</v>
      </c>
    </row>
    <row r="96" spans="1:6">
      <c r="A96" t="s">
        <v>116</v>
      </c>
      <c r="B96" s="26">
        <v>14707729.7</v>
      </c>
      <c r="C96" s="26">
        <v>5969120.13</v>
      </c>
      <c r="D96" s="26">
        <v>22960794.31</v>
      </c>
      <c r="E96" s="26"/>
      <c r="F96" s="26">
        <v>43637644.14</v>
      </c>
    </row>
    <row r="97" spans="1:6">
      <c r="A97" t="s">
        <v>118</v>
      </c>
      <c r="B97" s="26">
        <v>103048179.82</v>
      </c>
      <c r="C97" s="26">
        <v>7877459.39</v>
      </c>
      <c r="D97" s="26">
        <v>103053983.5</v>
      </c>
      <c r="E97" s="26"/>
      <c r="F97" s="26">
        <v>213979622.71</v>
      </c>
    </row>
    <row r="98" spans="1:6">
      <c r="A98" t="s">
        <v>122</v>
      </c>
      <c r="B98" s="26">
        <v>34394119.62</v>
      </c>
      <c r="C98" s="26">
        <v>2300000</v>
      </c>
      <c r="D98" s="26">
        <v>40587807.82</v>
      </c>
      <c r="E98" s="26"/>
      <c r="F98" s="26">
        <v>77281927.44</v>
      </c>
    </row>
    <row r="99" spans="1:6">
      <c r="A99" t="s">
        <v>124</v>
      </c>
      <c r="B99" s="26">
        <v>38941596.98</v>
      </c>
      <c r="C99" s="26">
        <v>6004356.42</v>
      </c>
      <c r="D99" s="26">
        <v>40150922.97</v>
      </c>
      <c r="E99" s="26"/>
      <c r="F99" s="26">
        <v>85096876.37</v>
      </c>
    </row>
    <row r="100" spans="1:6">
      <c r="A100" t="s">
        <v>128</v>
      </c>
      <c r="B100" s="26">
        <v>10103891.12</v>
      </c>
      <c r="C100" s="26">
        <v>621523.6</v>
      </c>
      <c r="D100" s="26">
        <v>37470867.66</v>
      </c>
      <c r="E100" s="26"/>
      <c r="F100" s="26">
        <v>48196282.38</v>
      </c>
    </row>
    <row r="101" spans="1:6">
      <c r="A101" t="s">
        <v>131</v>
      </c>
      <c r="B101" s="26">
        <v>30589374.82</v>
      </c>
      <c r="C101" s="26">
        <v>7679046.08</v>
      </c>
      <c r="D101" s="26">
        <v>33408283.94</v>
      </c>
      <c r="E101" s="26"/>
      <c r="F101" s="26">
        <v>71676704.84</v>
      </c>
    </row>
    <row r="102" spans="1:6">
      <c r="A102" t="s">
        <v>153</v>
      </c>
      <c r="B102" s="26"/>
      <c r="C102" s="26"/>
      <c r="D102" s="26"/>
      <c r="E102" s="26"/>
      <c r="F102" s="26"/>
    </row>
    <row r="103" spans="1:6">
      <c r="A103" t="s">
        <v>154</v>
      </c>
      <c r="B103" s="26">
        <v>991400544.22</v>
      </c>
      <c r="C103" s="26">
        <v>619013548.38</v>
      </c>
      <c r="D103" s="26">
        <v>1817486313.86</v>
      </c>
      <c r="E103" s="26"/>
      <c r="F103" s="26">
        <v>3427900406.46</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29"/>
  <sheetViews>
    <sheetView workbookViewId="0">
      <selection activeCell="C29" sqref="C29"/>
    </sheetView>
  </sheetViews>
  <sheetFormatPr defaultColWidth="9.33333333333333" defaultRowHeight="11.25" outlineLevelCol="5"/>
  <cols>
    <col min="1" max="1" width="22.3333333333333"/>
    <col min="2" max="2" width="23.5"/>
    <col min="3" max="5" width="17.6666666666667"/>
    <col min="6" max="6" width="18.8333333333333"/>
  </cols>
  <sheetData>
    <row r="3" spans="1:6">
      <c r="A3" t="s">
        <v>149</v>
      </c>
      <c r="C3" t="s">
        <v>150</v>
      </c>
    </row>
    <row r="4" spans="1:6">
      <c r="A4" t="s">
        <v>152</v>
      </c>
      <c r="B4" t="s">
        <v>157</v>
      </c>
      <c r="C4" t="s">
        <v>16</v>
      </c>
      <c r="D4" t="s">
        <v>18</v>
      </c>
      <c r="E4" t="s">
        <v>17</v>
      </c>
      <c r="F4" t="s">
        <v>154</v>
      </c>
    </row>
    <row r="5" spans="1:6">
      <c r="A5" t="s">
        <v>36</v>
      </c>
      <c r="C5" s="26">
        <v>46091994.24</v>
      </c>
      <c r="D5" s="26">
        <v>46091994.24</v>
      </c>
      <c r="E5" s="26">
        <v>24319982.99</v>
      </c>
      <c r="F5" s="26">
        <v>116503971.47</v>
      </c>
    </row>
    <row r="6" spans="1:6">
      <c r="B6" t="s">
        <v>158</v>
      </c>
      <c r="C6" s="26">
        <v>340000</v>
      </c>
      <c r="D6" s="26">
        <v>340000</v>
      </c>
      <c r="E6" s="26">
        <v>323000</v>
      </c>
      <c r="F6" s="26">
        <v>1003000</v>
      </c>
    </row>
    <row r="7" spans="1:6">
      <c r="B7" t="s">
        <v>159</v>
      </c>
      <c r="C7" s="26">
        <v>21121393.68</v>
      </c>
      <c r="D7" s="26"/>
      <c r="E7" s="26"/>
      <c r="F7" s="26">
        <v>21121393.68</v>
      </c>
    </row>
    <row r="8" spans="1:6">
      <c r="B8" t="s">
        <v>160</v>
      </c>
      <c r="C8" s="26">
        <v>7387160.43</v>
      </c>
      <c r="D8" s="26"/>
      <c r="E8" s="26"/>
      <c r="F8" s="26">
        <v>7387160.43</v>
      </c>
    </row>
    <row r="9" spans="1:6">
      <c r="B9" t="s">
        <v>161</v>
      </c>
      <c r="C9" s="26">
        <v>4417810</v>
      </c>
      <c r="D9" s="26">
        <v>6125460</v>
      </c>
      <c r="E9" s="26">
        <v>4243222</v>
      </c>
      <c r="F9" s="26">
        <v>14786492</v>
      </c>
    </row>
    <row r="10" spans="1:6">
      <c r="B10" t="s">
        <v>162</v>
      </c>
      <c r="C10" s="26"/>
      <c r="D10" s="26">
        <v>6060000</v>
      </c>
      <c r="E10" s="26"/>
      <c r="F10" s="26">
        <v>6060000</v>
      </c>
    </row>
    <row r="11" spans="1:6">
      <c r="B11" t="s">
        <v>163</v>
      </c>
      <c r="C11" s="26">
        <v>1816204.56</v>
      </c>
      <c r="D11" s="26"/>
      <c r="E11" s="26"/>
      <c r="F11" s="26">
        <v>1816204.56</v>
      </c>
    </row>
    <row r="12" spans="1:6">
      <c r="B12" t="s">
        <v>164</v>
      </c>
      <c r="C12" s="26">
        <v>819015</v>
      </c>
      <c r="D12" s="26">
        <v>819015</v>
      </c>
      <c r="E12" s="26"/>
      <c r="F12" s="26">
        <v>1638030</v>
      </c>
    </row>
    <row r="13" spans="1:6">
      <c r="B13" t="s">
        <v>165</v>
      </c>
      <c r="C13" s="26">
        <v>469410.57</v>
      </c>
      <c r="D13" s="26">
        <v>469410.57</v>
      </c>
      <c r="E13" s="26"/>
      <c r="F13" s="26">
        <v>938821.14</v>
      </c>
    </row>
    <row r="14" spans="1:6">
      <c r="B14" t="s">
        <v>166</v>
      </c>
      <c r="C14" s="26"/>
      <c r="D14" s="26"/>
      <c r="E14" s="26">
        <v>778064.25</v>
      </c>
      <c r="F14" s="26">
        <v>778064.25</v>
      </c>
    </row>
    <row r="15" spans="1:6">
      <c r="B15" t="s">
        <v>167</v>
      </c>
      <c r="C15" s="26"/>
      <c r="D15" s="26"/>
      <c r="E15" s="26">
        <v>7017802.37</v>
      </c>
      <c r="F15" s="26">
        <v>7017802.37</v>
      </c>
    </row>
    <row r="16" spans="1:6">
      <c r="B16" t="s">
        <v>168</v>
      </c>
      <c r="C16" s="26"/>
      <c r="D16" s="26"/>
      <c r="E16" s="26">
        <v>445940.04</v>
      </c>
      <c r="F16" s="26">
        <v>445940.04</v>
      </c>
    </row>
    <row r="17" spans="1:6">
      <c r="B17" t="s">
        <v>169</v>
      </c>
      <c r="C17" s="26"/>
      <c r="D17" s="26"/>
      <c r="E17" s="26">
        <v>1725394.33</v>
      </c>
      <c r="F17" s="26">
        <v>1725394.33</v>
      </c>
    </row>
    <row r="18" spans="1:6">
      <c r="B18" t="s">
        <v>170</v>
      </c>
      <c r="C18" s="26"/>
      <c r="D18" s="26">
        <v>19095840</v>
      </c>
      <c r="E18" s="26"/>
      <c r="F18" s="26">
        <v>19095840</v>
      </c>
    </row>
    <row r="19" spans="1:6">
      <c r="B19" t="s">
        <v>171</v>
      </c>
      <c r="C19" s="26"/>
      <c r="D19" s="26">
        <v>304560</v>
      </c>
      <c r="E19" s="26">
        <v>196560</v>
      </c>
      <c r="F19" s="26">
        <v>501120</v>
      </c>
    </row>
    <row r="20" spans="1:6">
      <c r="B20" t="s">
        <v>172</v>
      </c>
      <c r="C20" s="26"/>
      <c r="D20" s="26">
        <v>285000</v>
      </c>
      <c r="E20" s="26">
        <v>171000</v>
      </c>
      <c r="F20" s="26">
        <v>456000</v>
      </c>
    </row>
    <row r="21" spans="1:6">
      <c r="B21" t="s">
        <v>173</v>
      </c>
      <c r="C21" s="26">
        <v>234000</v>
      </c>
      <c r="D21" s="26">
        <v>1035000</v>
      </c>
      <c r="E21" s="26">
        <v>427500</v>
      </c>
      <c r="F21" s="26">
        <v>1696500</v>
      </c>
    </row>
    <row r="22" spans="1:6">
      <c r="B22" t="s">
        <v>174</v>
      </c>
      <c r="C22" s="26"/>
      <c r="D22" s="26">
        <v>190000</v>
      </c>
      <c r="E22" s="26"/>
      <c r="F22" s="26">
        <v>190000</v>
      </c>
    </row>
    <row r="23" spans="1:6">
      <c r="B23" t="s">
        <v>153</v>
      </c>
      <c r="C23" s="26">
        <v>9487000</v>
      </c>
      <c r="D23" s="26">
        <v>10814425.58</v>
      </c>
      <c r="E23" s="26">
        <v>8991500</v>
      </c>
      <c r="F23" s="26">
        <v>29292925.58</v>
      </c>
    </row>
    <row r="24" spans="1:6">
      <c r="B24" t="s">
        <v>175</v>
      </c>
      <c r="C24" s="26"/>
      <c r="D24" s="26">
        <v>553283.090000004</v>
      </c>
      <c r="E24" s="26"/>
      <c r="F24" s="26">
        <v>553283.090000004</v>
      </c>
    </row>
    <row r="25" spans="1:6">
      <c r="A25" t="s">
        <v>154</v>
      </c>
      <c r="C25" s="26">
        <v>46091994.24</v>
      </c>
      <c r="D25" s="26">
        <v>46091994.24</v>
      </c>
      <c r="E25" s="26">
        <v>24319982.99</v>
      </c>
      <c r="F25" s="26">
        <v>116503971.47</v>
      </c>
    </row>
    <row r="29" spans="1:6">
      <c r="C29">
        <f>GETPIVOTDATA("金额",$A$3,"类别","发票")-GETPIVOTDATA("金额",$A$3,"类别","合同")</f>
        <v>0</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3"/>
  <dimension ref="A1:J2134"/>
  <sheetViews>
    <sheetView workbookViewId="0">
      <selection activeCell="H1915" sqref="H1915"/>
    </sheetView>
  </sheetViews>
  <sheetFormatPr defaultColWidth="9.33333333333333" defaultRowHeight="11.25"/>
  <cols>
    <col min="1" max="1" width="39.5" customWidth="1"/>
    <col min="2" max="3" width="13.3333333333333" customWidth="1"/>
    <col min="4" max="4" width="13.3333333333333" style="1" customWidth="1"/>
    <col min="5" max="5" width="13.3333333333333" customWidth="1"/>
    <col min="6" max="6" width="22.5" style="2" customWidth="1"/>
    <col min="7" max="7" width="44.1666666666667" customWidth="1"/>
    <col min="8" max="8" width="58.5" customWidth="1"/>
    <col min="9" max="9" width="12"/>
    <col min="10" max="10" width="17.6666666666667"/>
  </cols>
  <sheetData>
    <row r="1" spans="1:10">
      <c r="A1" s="3" t="s">
        <v>152</v>
      </c>
      <c r="B1" s="4" t="s">
        <v>151</v>
      </c>
      <c r="C1" s="4" t="s">
        <v>176</v>
      </c>
      <c r="D1" s="5" t="s">
        <v>177</v>
      </c>
      <c r="E1" s="4" t="s">
        <v>150</v>
      </c>
      <c r="F1" s="6" t="s">
        <v>178</v>
      </c>
      <c r="G1" s="7" t="s">
        <v>157</v>
      </c>
      <c r="H1" s="4" t="s">
        <v>179</v>
      </c>
      <c r="I1" s="4" t="s">
        <v>180</v>
      </c>
      <c r="J1" t="s">
        <v>181</v>
      </c>
    </row>
    <row r="2" hidden="1" spans="1:10">
      <c r="A2" s="3" t="s">
        <v>32</v>
      </c>
      <c r="B2" s="4" t="str">
        <f t="shared" ref="B2:B65" si="0">LEFT(D2,4)</f>
        <v>2024</v>
      </c>
      <c r="C2" s="4"/>
      <c r="D2" s="7" t="s">
        <v>182</v>
      </c>
      <c r="E2" s="4" t="s">
        <v>18</v>
      </c>
      <c r="F2" s="8">
        <v>10100</v>
      </c>
      <c r="G2" s="7"/>
      <c r="H2" s="4" t="s">
        <v>183</v>
      </c>
      <c r="I2" s="9">
        <v>0.13</v>
      </c>
    </row>
    <row r="3" hidden="1" spans="1:10">
      <c r="A3" s="3" t="s">
        <v>32</v>
      </c>
      <c r="B3" s="4" t="str">
        <f t="shared" si="0"/>
        <v>2024</v>
      </c>
      <c r="C3" s="4" t="s">
        <v>184</v>
      </c>
      <c r="D3" s="7" t="s">
        <v>185</v>
      </c>
      <c r="E3" s="4" t="s">
        <v>17</v>
      </c>
      <c r="F3" s="8">
        <v>50000</v>
      </c>
      <c r="G3" s="7" t="s">
        <v>186</v>
      </c>
      <c r="H3" s="4"/>
      <c r="I3" s="4"/>
    </row>
    <row r="4" hidden="1" spans="1:10">
      <c r="A4" s="3" t="s">
        <v>32</v>
      </c>
      <c r="B4" s="4" t="str">
        <f t="shared" si="0"/>
        <v>2024</v>
      </c>
      <c r="C4" s="4" t="s">
        <v>184</v>
      </c>
      <c r="D4" s="7" t="s">
        <v>187</v>
      </c>
      <c r="E4" s="4" t="s">
        <v>16</v>
      </c>
      <c r="F4" s="8">
        <v>10100</v>
      </c>
      <c r="G4" s="7"/>
      <c r="H4" s="4" t="s">
        <v>188</v>
      </c>
      <c r="I4" s="4"/>
    </row>
    <row r="5" hidden="1" spans="1:10">
      <c r="A5" s="3" t="s">
        <v>32</v>
      </c>
      <c r="B5" s="4" t="str">
        <f t="shared" si="0"/>
        <v>2024</v>
      </c>
      <c r="C5" s="4" t="s">
        <v>184</v>
      </c>
      <c r="D5" s="7" t="s">
        <v>189</v>
      </c>
      <c r="E5" s="4" t="s">
        <v>17</v>
      </c>
      <c r="F5" s="8">
        <v>214000</v>
      </c>
      <c r="G5" s="7" t="s">
        <v>190</v>
      </c>
      <c r="H5" s="4"/>
      <c r="I5" s="4"/>
    </row>
    <row r="6" hidden="1" spans="1:10">
      <c r="A6" s="3" t="s">
        <v>32</v>
      </c>
      <c r="B6" s="4" t="str">
        <f t="shared" si="0"/>
        <v>2024</v>
      </c>
      <c r="C6" s="4"/>
      <c r="D6" s="7" t="s">
        <v>191</v>
      </c>
      <c r="E6" s="4" t="s">
        <v>18</v>
      </c>
      <c r="F6" s="8">
        <v>230000</v>
      </c>
      <c r="G6" s="7"/>
      <c r="H6" s="4" t="s">
        <v>192</v>
      </c>
      <c r="I6" s="9">
        <v>0.13</v>
      </c>
    </row>
    <row r="7" hidden="1" spans="1:10">
      <c r="A7" s="3" t="s">
        <v>32</v>
      </c>
      <c r="B7" s="4" t="str">
        <f t="shared" si="0"/>
        <v>2024</v>
      </c>
      <c r="C7" s="4" t="s">
        <v>184</v>
      </c>
      <c r="D7" s="7" t="s">
        <v>193</v>
      </c>
      <c r="E7" s="4" t="s">
        <v>16</v>
      </c>
      <c r="F7" s="8">
        <v>230000</v>
      </c>
      <c r="G7" s="7"/>
      <c r="H7" s="4"/>
      <c r="I7" s="4"/>
    </row>
    <row r="8" hidden="1" spans="1:10">
      <c r="A8" s="3" t="s">
        <v>32</v>
      </c>
      <c r="B8" s="4" t="str">
        <f t="shared" si="0"/>
        <v>2024</v>
      </c>
      <c r="C8" s="4" t="s">
        <v>184</v>
      </c>
      <c r="D8" s="7" t="s">
        <v>189</v>
      </c>
      <c r="E8" s="4" t="s">
        <v>17</v>
      </c>
      <c r="F8" s="8">
        <v>1000000</v>
      </c>
      <c r="G8" s="7" t="s">
        <v>190</v>
      </c>
      <c r="H8" s="4"/>
      <c r="I8" s="4"/>
    </row>
    <row r="9" hidden="1" spans="1:10">
      <c r="A9" s="3" t="s">
        <v>32</v>
      </c>
      <c r="B9" s="4" t="str">
        <f t="shared" si="0"/>
        <v>2024</v>
      </c>
      <c r="C9" s="4" t="s">
        <v>184</v>
      </c>
      <c r="D9" s="7" t="s">
        <v>194</v>
      </c>
      <c r="E9" s="4" t="s">
        <v>16</v>
      </c>
      <c r="F9" s="8">
        <v>16353</v>
      </c>
      <c r="G9" s="7"/>
      <c r="H9" s="4"/>
      <c r="I9" s="4"/>
    </row>
    <row r="10" hidden="1" spans="1:10">
      <c r="A10" s="3" t="s">
        <v>32</v>
      </c>
      <c r="B10" s="4" t="str">
        <f t="shared" si="0"/>
        <v>2024</v>
      </c>
      <c r="C10" s="4" t="s">
        <v>184</v>
      </c>
      <c r="D10" s="7" t="s">
        <v>195</v>
      </c>
      <c r="E10" s="4" t="s">
        <v>17</v>
      </c>
      <c r="F10" s="8">
        <v>29353</v>
      </c>
      <c r="G10" s="7" t="s">
        <v>196</v>
      </c>
      <c r="H10" s="4"/>
      <c r="I10" s="4"/>
    </row>
    <row r="11" hidden="1" spans="1:10">
      <c r="A11" s="3" t="s">
        <v>32</v>
      </c>
      <c r="B11" s="4" t="str">
        <f t="shared" si="0"/>
        <v>2024</v>
      </c>
      <c r="C11" s="4" t="s">
        <v>184</v>
      </c>
      <c r="D11" s="7" t="s">
        <v>197</v>
      </c>
      <c r="E11" s="4" t="s">
        <v>17</v>
      </c>
      <c r="F11" s="8">
        <v>104321</v>
      </c>
      <c r="G11" s="7" t="s">
        <v>198</v>
      </c>
      <c r="H11" s="4"/>
      <c r="I11" s="4"/>
    </row>
    <row r="12" hidden="1" spans="1:10">
      <c r="A12" s="3" t="s">
        <v>32</v>
      </c>
      <c r="B12" s="4" t="str">
        <f t="shared" si="0"/>
        <v>2024</v>
      </c>
      <c r="C12" s="4" t="s">
        <v>184</v>
      </c>
      <c r="D12" s="7" t="s">
        <v>197</v>
      </c>
      <c r="E12" s="4" t="s">
        <v>17</v>
      </c>
      <c r="F12" s="8">
        <v>102479</v>
      </c>
      <c r="G12" s="7" t="s">
        <v>198</v>
      </c>
      <c r="H12" s="4"/>
      <c r="I12" s="4"/>
    </row>
    <row r="13" hidden="1" spans="1:10">
      <c r="A13" s="3" t="s">
        <v>32</v>
      </c>
      <c r="B13" s="4" t="str">
        <f t="shared" si="0"/>
        <v>2024</v>
      </c>
      <c r="C13" s="4" t="s">
        <v>184</v>
      </c>
      <c r="D13" s="7" t="s">
        <v>197</v>
      </c>
      <c r="E13" s="4" t="s">
        <v>17</v>
      </c>
      <c r="F13" s="8">
        <v>105200</v>
      </c>
      <c r="G13" s="7" t="s">
        <v>198</v>
      </c>
      <c r="H13" s="4"/>
      <c r="I13" s="4"/>
    </row>
    <row r="14" hidden="1" spans="1:10">
      <c r="A14" s="3" t="s">
        <v>32</v>
      </c>
      <c r="B14" s="4" t="str">
        <f t="shared" si="0"/>
        <v>2024</v>
      </c>
      <c r="C14" s="4"/>
      <c r="D14" s="7" t="s">
        <v>199</v>
      </c>
      <c r="E14" s="4" t="s">
        <v>18</v>
      </c>
      <c r="F14" s="8">
        <v>130228</v>
      </c>
      <c r="G14" s="7"/>
      <c r="H14" s="4" t="s">
        <v>200</v>
      </c>
      <c r="I14" s="9">
        <v>0.13</v>
      </c>
    </row>
    <row r="15" hidden="1" spans="1:10">
      <c r="A15" s="3" t="s">
        <v>32</v>
      </c>
      <c r="B15" s="4" t="str">
        <f t="shared" si="0"/>
        <v>2024</v>
      </c>
      <c r="C15" s="4" t="s">
        <v>184</v>
      </c>
      <c r="D15" s="7" t="s">
        <v>201</v>
      </c>
      <c r="E15" s="4" t="s">
        <v>17</v>
      </c>
      <c r="F15" s="8">
        <v>500000</v>
      </c>
      <c r="G15" s="7" t="s">
        <v>202</v>
      </c>
      <c r="H15" s="4"/>
      <c r="I15" s="4"/>
    </row>
    <row r="16" hidden="1" spans="1:10">
      <c r="A16" s="3" t="s">
        <v>32</v>
      </c>
      <c r="B16" s="4" t="str">
        <f t="shared" si="0"/>
        <v>2024</v>
      </c>
      <c r="C16" s="4" t="s">
        <v>184</v>
      </c>
      <c r="D16" s="7" t="s">
        <v>203</v>
      </c>
      <c r="E16" s="4" t="s">
        <v>17</v>
      </c>
      <c r="F16" s="8">
        <v>1000000</v>
      </c>
      <c r="G16" s="7" t="s">
        <v>204</v>
      </c>
      <c r="H16" s="4"/>
      <c r="I16" s="4"/>
    </row>
    <row r="17" hidden="1" spans="1:9">
      <c r="A17" s="3" t="s">
        <v>32</v>
      </c>
      <c r="B17" s="4" t="str">
        <f t="shared" si="0"/>
        <v>2024</v>
      </c>
      <c r="C17" s="4" t="s">
        <v>184</v>
      </c>
      <c r="D17" s="7" t="s">
        <v>201</v>
      </c>
      <c r="E17" s="4" t="s">
        <v>17</v>
      </c>
      <c r="F17" s="8">
        <v>800000</v>
      </c>
      <c r="G17" s="7" t="s">
        <v>202</v>
      </c>
      <c r="H17" s="4"/>
      <c r="I17" s="4"/>
    </row>
    <row r="18" hidden="1" spans="1:9">
      <c r="A18" s="3" t="s">
        <v>32</v>
      </c>
      <c r="B18" s="4" t="str">
        <f t="shared" si="0"/>
        <v>2024</v>
      </c>
      <c r="C18" s="4"/>
      <c r="D18" s="7" t="s">
        <v>205</v>
      </c>
      <c r="E18" s="4" t="s">
        <v>18</v>
      </c>
      <c r="F18" s="8">
        <v>383000</v>
      </c>
      <c r="G18" s="7"/>
      <c r="H18" s="4" t="s">
        <v>206</v>
      </c>
      <c r="I18" s="9">
        <v>0.13</v>
      </c>
    </row>
    <row r="19" hidden="1" spans="1:9">
      <c r="A19" s="3" t="s">
        <v>32</v>
      </c>
      <c r="B19" s="4" t="str">
        <f t="shared" si="0"/>
        <v>2024</v>
      </c>
      <c r="C19" s="4" t="s">
        <v>184</v>
      </c>
      <c r="D19" s="7" t="s">
        <v>207</v>
      </c>
      <c r="E19" s="4" t="s">
        <v>16</v>
      </c>
      <c r="F19" s="8">
        <v>383000</v>
      </c>
      <c r="G19" s="7"/>
      <c r="H19" s="4"/>
      <c r="I19" s="4"/>
    </row>
    <row r="20" hidden="1" spans="1:9">
      <c r="A20" s="3" t="s">
        <v>32</v>
      </c>
      <c r="B20" s="4" t="str">
        <f t="shared" si="0"/>
        <v>2024</v>
      </c>
      <c r="C20" s="4" t="s">
        <v>184</v>
      </c>
      <c r="D20" s="7" t="s">
        <v>208</v>
      </c>
      <c r="E20" s="4" t="s">
        <v>17</v>
      </c>
      <c r="F20" s="8">
        <v>700000</v>
      </c>
      <c r="G20" s="7" t="s">
        <v>209</v>
      </c>
      <c r="H20" s="4"/>
      <c r="I20" s="4"/>
    </row>
    <row r="21" hidden="1" spans="1:9">
      <c r="A21" s="3" t="s">
        <v>32</v>
      </c>
      <c r="B21" s="4" t="str">
        <f t="shared" si="0"/>
        <v>2024</v>
      </c>
      <c r="C21" s="4"/>
      <c r="D21" s="7" t="s">
        <v>210</v>
      </c>
      <c r="E21" s="4" t="s">
        <v>18</v>
      </c>
      <c r="F21" s="8">
        <v>46483</v>
      </c>
      <c r="G21" s="7"/>
      <c r="H21" s="4" t="s">
        <v>211</v>
      </c>
      <c r="I21" s="9">
        <v>0.13</v>
      </c>
    </row>
    <row r="22" hidden="1" spans="1:9">
      <c r="A22" s="3" t="s">
        <v>32</v>
      </c>
      <c r="B22" s="4" t="str">
        <f t="shared" si="0"/>
        <v>2024</v>
      </c>
      <c r="C22" s="4" t="s">
        <v>184</v>
      </c>
      <c r="D22" s="7" t="s">
        <v>212</v>
      </c>
      <c r="E22" s="4" t="s">
        <v>16</v>
      </c>
      <c r="F22" s="8">
        <v>46483</v>
      </c>
      <c r="G22" s="7"/>
      <c r="H22" s="4"/>
      <c r="I22" s="4"/>
    </row>
    <row r="23" hidden="1" spans="1:9">
      <c r="A23" s="3" t="s">
        <v>32</v>
      </c>
      <c r="B23" s="4" t="str">
        <f t="shared" si="0"/>
        <v>2024</v>
      </c>
      <c r="C23" s="4"/>
      <c r="D23" s="7" t="s">
        <v>210</v>
      </c>
      <c r="E23" s="4" t="s">
        <v>18</v>
      </c>
      <c r="F23" s="8">
        <v>378000</v>
      </c>
      <c r="G23" s="7"/>
      <c r="H23" s="4" t="s">
        <v>213</v>
      </c>
      <c r="I23" s="9">
        <v>0.13</v>
      </c>
    </row>
    <row r="24" hidden="1" spans="1:9">
      <c r="A24" s="3" t="s">
        <v>32</v>
      </c>
      <c r="B24" s="4" t="str">
        <f t="shared" si="0"/>
        <v>2024</v>
      </c>
      <c r="C24" s="4" t="s">
        <v>184</v>
      </c>
      <c r="D24" s="7" t="s">
        <v>207</v>
      </c>
      <c r="E24" s="4" t="s">
        <v>16</v>
      </c>
      <c r="F24" s="8">
        <v>378000</v>
      </c>
      <c r="G24" s="7"/>
      <c r="H24" s="4"/>
      <c r="I24" s="4"/>
    </row>
    <row r="25" hidden="1" spans="1:9">
      <c r="A25" s="3" t="s">
        <v>32</v>
      </c>
      <c r="B25" s="4" t="str">
        <f t="shared" si="0"/>
        <v>2024</v>
      </c>
      <c r="C25" s="4" t="s">
        <v>184</v>
      </c>
      <c r="D25" s="7" t="s">
        <v>214</v>
      </c>
      <c r="E25" s="4" t="s">
        <v>17</v>
      </c>
      <c r="F25" s="8">
        <v>500000</v>
      </c>
      <c r="G25" s="7" t="s">
        <v>186</v>
      </c>
      <c r="H25" s="4"/>
      <c r="I25" s="4"/>
    </row>
    <row r="26" hidden="1" spans="1:9">
      <c r="A26" s="3" t="s">
        <v>32</v>
      </c>
      <c r="B26" s="4" t="str">
        <f t="shared" si="0"/>
        <v>2024</v>
      </c>
      <c r="C26" s="4"/>
      <c r="D26" s="7" t="s">
        <v>215</v>
      </c>
      <c r="E26" s="4" t="s">
        <v>18</v>
      </c>
      <c r="F26" s="8">
        <v>90000</v>
      </c>
      <c r="G26" s="7"/>
      <c r="H26" s="4" t="s">
        <v>216</v>
      </c>
      <c r="I26" s="9">
        <v>0.13</v>
      </c>
    </row>
    <row r="27" hidden="1" spans="1:9">
      <c r="A27" s="3" t="s">
        <v>32</v>
      </c>
      <c r="B27" s="4" t="str">
        <f t="shared" si="0"/>
        <v>2024</v>
      </c>
      <c r="C27" s="4" t="s">
        <v>184</v>
      </c>
      <c r="D27" s="7" t="s">
        <v>217</v>
      </c>
      <c r="E27" s="4" t="s">
        <v>16</v>
      </c>
      <c r="F27" s="8">
        <v>90000</v>
      </c>
      <c r="G27" s="7"/>
      <c r="H27" s="4"/>
      <c r="I27" s="4"/>
    </row>
    <row r="28" hidden="1" spans="1:9">
      <c r="A28" s="3" t="s">
        <v>32</v>
      </c>
      <c r="B28" s="4" t="str">
        <f t="shared" si="0"/>
        <v>2024</v>
      </c>
      <c r="C28" s="4" t="s">
        <v>184</v>
      </c>
      <c r="D28" s="7" t="s">
        <v>218</v>
      </c>
      <c r="E28" s="4" t="s">
        <v>17</v>
      </c>
      <c r="F28" s="8">
        <v>58500</v>
      </c>
      <c r="G28" s="7"/>
      <c r="H28" s="4"/>
      <c r="I28" s="4"/>
    </row>
    <row r="29" hidden="1" spans="1:9">
      <c r="A29" s="3" t="s">
        <v>32</v>
      </c>
      <c r="B29" s="4" t="str">
        <f t="shared" si="0"/>
        <v>2024</v>
      </c>
      <c r="C29" s="4" t="s">
        <v>184</v>
      </c>
      <c r="D29" s="7" t="s">
        <v>219</v>
      </c>
      <c r="E29" s="4" t="s">
        <v>17</v>
      </c>
      <c r="F29" s="8">
        <v>17926.29</v>
      </c>
      <c r="G29" s="7"/>
      <c r="H29" s="4"/>
      <c r="I29" s="4"/>
    </row>
    <row r="30" hidden="1" spans="1:9">
      <c r="A30" s="3" t="s">
        <v>32</v>
      </c>
      <c r="B30" s="4" t="str">
        <f t="shared" si="0"/>
        <v>2024</v>
      </c>
      <c r="C30" s="4" t="s">
        <v>184</v>
      </c>
      <c r="D30" s="7" t="s">
        <v>219</v>
      </c>
      <c r="E30" s="4" t="s">
        <v>17</v>
      </c>
      <c r="F30" s="8">
        <v>3775</v>
      </c>
      <c r="G30" s="7"/>
      <c r="H30" s="4"/>
      <c r="I30" s="4"/>
    </row>
    <row r="31" hidden="1" spans="1:9">
      <c r="A31" s="3" t="s">
        <v>32</v>
      </c>
      <c r="B31" s="4" t="str">
        <f t="shared" si="0"/>
        <v>2024</v>
      </c>
      <c r="C31" s="4" t="s">
        <v>184</v>
      </c>
      <c r="D31" s="7" t="s">
        <v>219</v>
      </c>
      <c r="E31" s="4" t="s">
        <v>17</v>
      </c>
      <c r="F31" s="8">
        <v>3625</v>
      </c>
      <c r="G31" s="7"/>
      <c r="H31" s="4"/>
      <c r="I31" s="4"/>
    </row>
    <row r="32" hidden="1" spans="1:9">
      <c r="A32" s="3" t="s">
        <v>32</v>
      </c>
      <c r="B32" s="4" t="str">
        <f t="shared" si="0"/>
        <v>2024</v>
      </c>
      <c r="C32" s="4" t="s">
        <v>184</v>
      </c>
      <c r="D32" s="7" t="s">
        <v>219</v>
      </c>
      <c r="E32" s="4" t="s">
        <v>17</v>
      </c>
      <c r="F32" s="8">
        <v>881.09</v>
      </c>
      <c r="G32" s="7"/>
      <c r="H32" s="4"/>
      <c r="I32" s="4"/>
    </row>
    <row r="33" hidden="1" spans="1:9">
      <c r="A33" s="3" t="s">
        <v>32</v>
      </c>
      <c r="B33" s="4" t="str">
        <f t="shared" si="0"/>
        <v>2024</v>
      </c>
      <c r="C33" s="4" t="s">
        <v>184</v>
      </c>
      <c r="D33" s="7" t="s">
        <v>219</v>
      </c>
      <c r="E33" s="4" t="s">
        <v>17</v>
      </c>
      <c r="F33" s="8">
        <v>360.33</v>
      </c>
      <c r="G33" s="7"/>
      <c r="H33" s="4"/>
      <c r="I33" s="4"/>
    </row>
    <row r="34" hidden="1" spans="1:9">
      <c r="A34" s="3" t="s">
        <v>32</v>
      </c>
      <c r="B34" s="4" t="str">
        <f t="shared" si="0"/>
        <v>2024</v>
      </c>
      <c r="C34" s="4" t="s">
        <v>184</v>
      </c>
      <c r="D34" s="7" t="s">
        <v>219</v>
      </c>
      <c r="E34" s="4" t="s">
        <v>17</v>
      </c>
      <c r="F34" s="8">
        <v>350</v>
      </c>
      <c r="G34" s="7"/>
      <c r="H34" s="4"/>
      <c r="I34" s="4"/>
    </row>
    <row r="35" hidden="1" spans="1:9">
      <c r="A35" s="3" t="s">
        <v>32</v>
      </c>
      <c r="B35" s="4" t="str">
        <f t="shared" si="0"/>
        <v>2024</v>
      </c>
      <c r="C35" s="4" t="s">
        <v>184</v>
      </c>
      <c r="D35" s="7" t="s">
        <v>219</v>
      </c>
      <c r="E35" s="4" t="s">
        <v>17</v>
      </c>
      <c r="F35" s="8">
        <v>82.2</v>
      </c>
      <c r="G35" s="7"/>
      <c r="H35" s="4"/>
      <c r="I35" s="4"/>
    </row>
    <row r="36" hidden="1" spans="1:9">
      <c r="A36" s="3" t="s">
        <v>32</v>
      </c>
      <c r="B36" s="4" t="str">
        <f t="shared" si="0"/>
        <v>2024</v>
      </c>
      <c r="C36" s="4"/>
      <c r="D36" s="7" t="s">
        <v>220</v>
      </c>
      <c r="E36" s="4" t="s">
        <v>18</v>
      </c>
      <c r="F36" s="8">
        <v>110000</v>
      </c>
      <c r="G36" s="7"/>
      <c r="H36" s="4" t="s">
        <v>192</v>
      </c>
      <c r="I36" s="9">
        <v>0.13</v>
      </c>
    </row>
    <row r="37" hidden="1" spans="1:9">
      <c r="A37" s="3" t="s">
        <v>32</v>
      </c>
      <c r="B37" s="4" t="str">
        <f t="shared" si="0"/>
        <v>2024</v>
      </c>
      <c r="C37" s="4" t="s">
        <v>184</v>
      </c>
      <c r="D37" s="7" t="s">
        <v>193</v>
      </c>
      <c r="E37" s="4" t="s">
        <v>16</v>
      </c>
      <c r="F37" s="8">
        <v>110000</v>
      </c>
      <c r="G37" s="7"/>
      <c r="H37" s="4"/>
      <c r="I37" s="4"/>
    </row>
    <row r="38" hidden="1" spans="1:9">
      <c r="A38" s="3" t="s">
        <v>32</v>
      </c>
      <c r="B38" s="4" t="str">
        <f t="shared" si="0"/>
        <v>2024</v>
      </c>
      <c r="C38" s="4"/>
      <c r="D38" s="7" t="s">
        <v>221</v>
      </c>
      <c r="E38" s="4" t="s">
        <v>18</v>
      </c>
      <c r="F38" s="8">
        <v>63000</v>
      </c>
      <c r="G38" s="7"/>
      <c r="H38" s="4" t="s">
        <v>222</v>
      </c>
      <c r="I38" s="9">
        <v>0.13</v>
      </c>
    </row>
    <row r="39" hidden="1" spans="1:9">
      <c r="A39" s="3" t="s">
        <v>32</v>
      </c>
      <c r="B39" s="4" t="str">
        <f t="shared" si="0"/>
        <v>2024</v>
      </c>
      <c r="C39" s="4" t="s">
        <v>184</v>
      </c>
      <c r="D39" s="7" t="s">
        <v>223</v>
      </c>
      <c r="E39" s="4" t="s">
        <v>16</v>
      </c>
      <c r="F39" s="8">
        <v>63000</v>
      </c>
      <c r="G39" s="7"/>
      <c r="H39" s="4"/>
      <c r="I39" s="4"/>
    </row>
    <row r="40" hidden="1" spans="1:9">
      <c r="A40" s="3" t="s">
        <v>32</v>
      </c>
      <c r="B40" s="4" t="str">
        <f t="shared" si="0"/>
        <v>2024</v>
      </c>
      <c r="C40" s="4" t="s">
        <v>184</v>
      </c>
      <c r="D40" s="7" t="s">
        <v>224</v>
      </c>
      <c r="E40" s="4" t="s">
        <v>17</v>
      </c>
      <c r="F40" s="8">
        <v>100000</v>
      </c>
      <c r="G40" s="7"/>
      <c r="H40" s="4"/>
      <c r="I40" s="4"/>
    </row>
    <row r="41" hidden="1" spans="1:9">
      <c r="A41" s="3" t="s">
        <v>32</v>
      </c>
      <c r="B41" s="4" t="str">
        <f t="shared" si="0"/>
        <v>2024</v>
      </c>
      <c r="C41" s="4"/>
      <c r="D41" s="7" t="s">
        <v>225</v>
      </c>
      <c r="E41" s="4" t="s">
        <v>18</v>
      </c>
      <c r="F41" s="8">
        <v>105600</v>
      </c>
      <c r="G41" s="7"/>
      <c r="H41" s="4" t="s">
        <v>226</v>
      </c>
      <c r="I41" s="9">
        <v>0.13</v>
      </c>
    </row>
    <row r="42" hidden="1" spans="1:9">
      <c r="A42" s="3" t="s">
        <v>32</v>
      </c>
      <c r="B42" s="4" t="str">
        <f t="shared" si="0"/>
        <v>2024</v>
      </c>
      <c r="C42" s="4" t="s">
        <v>184</v>
      </c>
      <c r="D42" s="7" t="s">
        <v>227</v>
      </c>
      <c r="E42" s="4" t="s">
        <v>16</v>
      </c>
      <c r="F42" s="8">
        <v>105600</v>
      </c>
      <c r="G42" s="7"/>
      <c r="H42" s="4"/>
      <c r="I42" s="4"/>
    </row>
    <row r="43" hidden="1" spans="1:9">
      <c r="A43" s="3" t="s">
        <v>32</v>
      </c>
      <c r="B43" s="4" t="str">
        <f t="shared" si="0"/>
        <v>2025</v>
      </c>
      <c r="C43" s="4"/>
      <c r="D43" s="7" t="s">
        <v>228</v>
      </c>
      <c r="E43" s="4" t="s">
        <v>17</v>
      </c>
      <c r="F43" s="8">
        <v>1000000</v>
      </c>
      <c r="G43" s="7"/>
      <c r="H43" s="4"/>
      <c r="I43" s="4"/>
    </row>
    <row r="44" hidden="1" spans="1:9">
      <c r="A44" s="3" t="s">
        <v>32</v>
      </c>
      <c r="B44" s="4" t="str">
        <f t="shared" si="0"/>
        <v>2024</v>
      </c>
      <c r="C44" s="4"/>
      <c r="D44" s="7" t="s">
        <v>229</v>
      </c>
      <c r="E44" s="4" t="s">
        <v>18</v>
      </c>
      <c r="F44" s="8">
        <v>455000</v>
      </c>
      <c r="G44" s="7"/>
      <c r="H44" s="4" t="s">
        <v>230</v>
      </c>
      <c r="I44" s="9">
        <v>0.13</v>
      </c>
    </row>
    <row r="45" hidden="1" spans="1:9">
      <c r="A45" s="3" t="s">
        <v>32</v>
      </c>
      <c r="B45" s="4" t="str">
        <f t="shared" si="0"/>
        <v>2024</v>
      </c>
      <c r="C45" s="4" t="s">
        <v>184</v>
      </c>
      <c r="D45" s="7" t="s">
        <v>231</v>
      </c>
      <c r="E45" s="4" t="s">
        <v>16</v>
      </c>
      <c r="F45" s="8">
        <v>455000</v>
      </c>
      <c r="G45" s="7"/>
      <c r="H45" s="4"/>
      <c r="I45" s="4"/>
    </row>
    <row r="46" hidden="1" spans="1:9">
      <c r="A46" s="3" t="s">
        <v>32</v>
      </c>
      <c r="B46" s="4" t="str">
        <f t="shared" si="0"/>
        <v>2024</v>
      </c>
      <c r="C46" s="4" t="s">
        <v>184</v>
      </c>
      <c r="D46" s="7" t="s">
        <v>232</v>
      </c>
      <c r="E46" s="4" t="s">
        <v>17</v>
      </c>
      <c r="F46" s="8">
        <v>279450</v>
      </c>
      <c r="G46" s="7"/>
      <c r="H46" s="4"/>
      <c r="I46" s="4"/>
    </row>
    <row r="47" hidden="1" spans="1:9">
      <c r="A47" s="3" t="s">
        <v>32</v>
      </c>
      <c r="B47" s="4" t="str">
        <f t="shared" si="0"/>
        <v>2024</v>
      </c>
      <c r="C47" s="4" t="s">
        <v>184</v>
      </c>
      <c r="D47" s="7" t="s">
        <v>233</v>
      </c>
      <c r="E47" s="4" t="s">
        <v>17</v>
      </c>
      <c r="F47" s="8">
        <v>54142.06</v>
      </c>
      <c r="G47" s="7"/>
      <c r="H47" s="4"/>
      <c r="I47" s="4"/>
    </row>
    <row r="48" hidden="1" spans="1:9">
      <c r="A48" s="3" t="s">
        <v>32</v>
      </c>
      <c r="B48" s="4" t="str">
        <f t="shared" si="0"/>
        <v>2024</v>
      </c>
      <c r="C48" s="4" t="s">
        <v>184</v>
      </c>
      <c r="D48" s="7" t="s">
        <v>233</v>
      </c>
      <c r="E48" s="4" t="s">
        <v>17</v>
      </c>
      <c r="F48" s="8">
        <v>52702.7</v>
      </c>
      <c r="G48" s="7"/>
      <c r="H48" s="4"/>
      <c r="I48" s="4"/>
    </row>
    <row r="49" hidden="1" spans="1:9">
      <c r="A49" s="3" t="s">
        <v>32</v>
      </c>
      <c r="B49" s="4" t="str">
        <f t="shared" si="0"/>
        <v>2024</v>
      </c>
      <c r="C49" s="4" t="s">
        <v>184</v>
      </c>
      <c r="D49" s="7" t="s">
        <v>233</v>
      </c>
      <c r="E49" s="4" t="s">
        <v>17</v>
      </c>
      <c r="F49" s="8">
        <v>20150</v>
      </c>
      <c r="G49" s="7"/>
      <c r="H49" s="4"/>
      <c r="I49" s="4"/>
    </row>
    <row r="50" hidden="1" spans="1:9">
      <c r="A50" s="3" t="s">
        <v>32</v>
      </c>
      <c r="B50" s="4" t="str">
        <f t="shared" si="0"/>
        <v>2024</v>
      </c>
      <c r="C50" s="4" t="s">
        <v>184</v>
      </c>
      <c r="D50" s="7" t="s">
        <v>233</v>
      </c>
      <c r="E50" s="4" t="s">
        <v>17</v>
      </c>
      <c r="F50" s="8">
        <v>8360</v>
      </c>
      <c r="G50" s="7"/>
      <c r="H50" s="4"/>
      <c r="I50" s="4"/>
    </row>
    <row r="51" hidden="1" spans="1:9">
      <c r="A51" s="3" t="s">
        <v>32</v>
      </c>
      <c r="B51" s="4" t="str">
        <f t="shared" si="0"/>
        <v>2024</v>
      </c>
      <c r="C51" s="4" t="s">
        <v>184</v>
      </c>
      <c r="D51" s="7" t="s">
        <v>233</v>
      </c>
      <c r="E51" s="4" t="s">
        <v>17</v>
      </c>
      <c r="F51" s="8">
        <v>1145.24</v>
      </c>
      <c r="G51" s="7"/>
      <c r="H51" s="4"/>
      <c r="I51" s="4"/>
    </row>
    <row r="52" hidden="1" spans="1:9">
      <c r="A52" s="3" t="s">
        <v>32</v>
      </c>
      <c r="B52" s="4" t="str">
        <f t="shared" si="0"/>
        <v>2025</v>
      </c>
      <c r="C52" s="4"/>
      <c r="D52" s="7" t="s">
        <v>234</v>
      </c>
      <c r="E52" s="4" t="s">
        <v>18</v>
      </c>
      <c r="F52" s="8">
        <v>268000</v>
      </c>
      <c r="G52" s="7"/>
      <c r="H52" s="4" t="s">
        <v>235</v>
      </c>
      <c r="I52" s="9">
        <v>0.13</v>
      </c>
    </row>
    <row r="53" hidden="1" spans="1:9">
      <c r="A53" s="3" t="s">
        <v>32</v>
      </c>
      <c r="B53" s="4" t="str">
        <f t="shared" si="0"/>
        <v>2025</v>
      </c>
      <c r="C53" s="4"/>
      <c r="D53" s="7" t="s">
        <v>236</v>
      </c>
      <c r="E53" s="4" t="s">
        <v>16</v>
      </c>
      <c r="F53" s="8">
        <v>268000</v>
      </c>
      <c r="G53" s="7"/>
      <c r="H53" s="4"/>
      <c r="I53" s="4"/>
    </row>
    <row r="54" hidden="1" spans="1:9">
      <c r="A54" s="3" t="s">
        <v>32</v>
      </c>
      <c r="B54" s="4" t="str">
        <f t="shared" si="0"/>
        <v>2025</v>
      </c>
      <c r="C54" s="4"/>
      <c r="D54" s="7" t="s">
        <v>237</v>
      </c>
      <c r="E54" s="4" t="s">
        <v>17</v>
      </c>
      <c r="F54" s="8">
        <v>174200</v>
      </c>
      <c r="G54" s="7"/>
      <c r="H54" s="4"/>
      <c r="I54" s="4"/>
    </row>
    <row r="55" hidden="1" spans="1:9">
      <c r="A55" s="3" t="s">
        <v>32</v>
      </c>
      <c r="B55" s="4" t="str">
        <f t="shared" si="0"/>
        <v>2025</v>
      </c>
      <c r="C55" s="4"/>
      <c r="D55" s="7" t="s">
        <v>238</v>
      </c>
      <c r="E55" s="4" t="s">
        <v>17</v>
      </c>
      <c r="F55" s="8">
        <v>80400</v>
      </c>
      <c r="G55" s="7"/>
      <c r="H55" s="4"/>
      <c r="I55" s="4"/>
    </row>
    <row r="56" hidden="1" spans="1:9">
      <c r="A56" s="3" t="s">
        <v>32</v>
      </c>
      <c r="B56" s="4" t="str">
        <f t="shared" si="0"/>
        <v>2025</v>
      </c>
      <c r="C56" s="4"/>
      <c r="D56" s="7" t="s">
        <v>239</v>
      </c>
      <c r="E56" s="4" t="s">
        <v>18</v>
      </c>
      <c r="F56" s="8">
        <v>69230</v>
      </c>
      <c r="G56" s="7"/>
      <c r="H56" s="4" t="s">
        <v>240</v>
      </c>
      <c r="I56" s="9">
        <v>0.13</v>
      </c>
    </row>
    <row r="57" hidden="1" spans="1:9">
      <c r="A57" s="3" t="s">
        <v>32</v>
      </c>
      <c r="B57" s="4" t="str">
        <f t="shared" si="0"/>
        <v>2025</v>
      </c>
      <c r="C57" s="4"/>
      <c r="D57" s="7" t="s">
        <v>241</v>
      </c>
      <c r="E57" s="4" t="s">
        <v>16</v>
      </c>
      <c r="F57" s="8">
        <v>69230</v>
      </c>
      <c r="G57" s="7"/>
      <c r="H57" s="4"/>
      <c r="I57" s="4"/>
    </row>
    <row r="58" hidden="1" spans="1:9">
      <c r="A58" s="3" t="s">
        <v>32</v>
      </c>
      <c r="B58" s="4" t="str">
        <f t="shared" si="0"/>
        <v>2025</v>
      </c>
      <c r="C58" s="4"/>
      <c r="D58" s="7" t="s">
        <v>242</v>
      </c>
      <c r="E58" s="4" t="s">
        <v>17</v>
      </c>
      <c r="F58" s="8">
        <v>94600</v>
      </c>
      <c r="G58" s="7" t="s">
        <v>186</v>
      </c>
      <c r="H58" s="4"/>
      <c r="I58" s="4"/>
    </row>
    <row r="59" hidden="1" spans="1:9">
      <c r="A59" s="3" t="s">
        <v>32</v>
      </c>
      <c r="B59" s="4" t="str">
        <f t="shared" si="0"/>
        <v>2024</v>
      </c>
      <c r="C59" s="4"/>
      <c r="D59" s="7" t="s">
        <v>243</v>
      </c>
      <c r="E59" s="4" t="s">
        <v>18</v>
      </c>
      <c r="F59" s="8">
        <v>405000</v>
      </c>
      <c r="G59" s="7"/>
      <c r="H59" s="4" t="s">
        <v>244</v>
      </c>
      <c r="I59" s="9">
        <v>0.13</v>
      </c>
    </row>
    <row r="60" hidden="1" spans="1:9">
      <c r="A60" s="3" t="s">
        <v>32</v>
      </c>
      <c r="B60" s="4" t="str">
        <f t="shared" si="0"/>
        <v>2025</v>
      </c>
      <c r="C60" s="4"/>
      <c r="D60" s="7" t="s">
        <v>245</v>
      </c>
      <c r="E60" s="4" t="s">
        <v>16</v>
      </c>
      <c r="F60" s="8">
        <v>405000</v>
      </c>
      <c r="G60" s="7"/>
      <c r="H60" s="4"/>
      <c r="I60" s="4"/>
    </row>
    <row r="61" hidden="1" spans="1:9">
      <c r="A61" s="3" t="s">
        <v>32</v>
      </c>
      <c r="B61" s="4" t="str">
        <f t="shared" si="0"/>
        <v>2025</v>
      </c>
      <c r="C61" s="4"/>
      <c r="D61" s="7" t="s">
        <v>246</v>
      </c>
      <c r="E61" s="4" t="s">
        <v>17</v>
      </c>
      <c r="F61" s="8">
        <v>800000</v>
      </c>
      <c r="G61" s="7" t="s">
        <v>186</v>
      </c>
      <c r="H61" s="4"/>
      <c r="I61" s="4"/>
    </row>
    <row r="62" hidden="1" spans="1:9">
      <c r="A62" s="3" t="s">
        <v>32</v>
      </c>
      <c r="B62" s="4" t="str">
        <f t="shared" si="0"/>
        <v>2025</v>
      </c>
      <c r="C62" s="4"/>
      <c r="D62" s="7" t="s">
        <v>247</v>
      </c>
      <c r="E62" s="4" t="s">
        <v>18</v>
      </c>
      <c r="F62" s="8">
        <v>220000</v>
      </c>
      <c r="G62" s="7"/>
      <c r="H62" s="4" t="s">
        <v>248</v>
      </c>
      <c r="I62" s="9">
        <v>0.13</v>
      </c>
    </row>
    <row r="63" hidden="1" spans="1:9">
      <c r="A63" s="3" t="s">
        <v>32</v>
      </c>
      <c r="B63" s="4" t="str">
        <f t="shared" si="0"/>
        <v>2025</v>
      </c>
      <c r="C63" s="4"/>
      <c r="D63" s="7" t="s">
        <v>249</v>
      </c>
      <c r="E63" s="4" t="s">
        <v>16</v>
      </c>
      <c r="F63" s="8">
        <v>220000</v>
      </c>
      <c r="G63" s="7"/>
      <c r="H63" s="4"/>
      <c r="I63" s="4"/>
    </row>
    <row r="64" hidden="1" spans="1:9">
      <c r="A64" s="3" t="s">
        <v>32</v>
      </c>
      <c r="B64" s="4" t="str">
        <f t="shared" si="0"/>
        <v>2025</v>
      </c>
      <c r="C64" s="4"/>
      <c r="D64" s="7" t="s">
        <v>250</v>
      </c>
      <c r="E64" s="4" t="s">
        <v>17</v>
      </c>
      <c r="F64" s="8">
        <v>149120</v>
      </c>
      <c r="G64" s="7"/>
      <c r="H64" s="4"/>
      <c r="I64" s="4"/>
    </row>
    <row r="65" hidden="1" spans="1:9">
      <c r="A65" s="3" t="s">
        <v>32</v>
      </c>
      <c r="B65" s="4" t="str">
        <f t="shared" si="0"/>
        <v>2025</v>
      </c>
      <c r="C65" s="4"/>
      <c r="D65" s="7" t="s">
        <v>251</v>
      </c>
      <c r="E65" s="4" t="s">
        <v>17</v>
      </c>
      <c r="F65" s="8">
        <v>59880</v>
      </c>
      <c r="G65" s="7"/>
      <c r="H65" s="4"/>
      <c r="I65" s="4"/>
    </row>
    <row r="66" hidden="1" spans="1:9">
      <c r="A66" s="3" t="s">
        <v>32</v>
      </c>
      <c r="B66" s="4" t="str">
        <f t="shared" ref="B66:B129" si="1">LEFT(D66,4)</f>
        <v>2025</v>
      </c>
      <c r="C66" s="4"/>
      <c r="D66" s="7" t="s">
        <v>252</v>
      </c>
      <c r="E66" s="4" t="s">
        <v>18</v>
      </c>
      <c r="F66" s="8">
        <v>615000</v>
      </c>
      <c r="G66" s="7"/>
      <c r="H66" s="4" t="s">
        <v>253</v>
      </c>
      <c r="I66" s="9">
        <v>0.13</v>
      </c>
    </row>
    <row r="67" hidden="1" spans="1:9">
      <c r="A67" s="3" t="s">
        <v>32</v>
      </c>
      <c r="B67" s="4" t="str">
        <f t="shared" si="1"/>
        <v>2025</v>
      </c>
      <c r="C67" s="4"/>
      <c r="D67" s="7" t="s">
        <v>254</v>
      </c>
      <c r="E67" s="4" t="s">
        <v>16</v>
      </c>
      <c r="F67" s="8">
        <v>615000</v>
      </c>
      <c r="G67" s="7"/>
      <c r="H67" s="4"/>
      <c r="I67" s="4"/>
    </row>
    <row r="68" hidden="1" spans="1:9">
      <c r="A68" s="3" t="s">
        <v>32</v>
      </c>
      <c r="B68" s="4" t="str">
        <f t="shared" si="1"/>
        <v>2025</v>
      </c>
      <c r="C68" s="4"/>
      <c r="D68" s="7" t="s">
        <v>255</v>
      </c>
      <c r="E68" s="4" t="s">
        <v>17</v>
      </c>
      <c r="F68" s="8">
        <v>3750</v>
      </c>
      <c r="G68" s="7"/>
      <c r="H68" s="4"/>
      <c r="I68" s="4"/>
    </row>
    <row r="69" hidden="1" spans="1:9">
      <c r="A69" s="3" t="s">
        <v>32</v>
      </c>
      <c r="B69" s="4" t="str">
        <f t="shared" si="1"/>
        <v>2025</v>
      </c>
      <c r="C69" s="4"/>
      <c r="D69" s="7" t="s">
        <v>255</v>
      </c>
      <c r="E69" s="4" t="s">
        <v>17</v>
      </c>
      <c r="F69" s="8">
        <v>55000</v>
      </c>
      <c r="G69" s="7"/>
      <c r="H69" s="4"/>
      <c r="I69" s="4"/>
    </row>
    <row r="70" hidden="1" spans="1:9">
      <c r="A70" s="3" t="s">
        <v>32</v>
      </c>
      <c r="B70" s="4" t="str">
        <f t="shared" si="1"/>
        <v>2025</v>
      </c>
      <c r="C70" s="4"/>
      <c r="D70" s="7" t="s">
        <v>255</v>
      </c>
      <c r="E70" s="4" t="s">
        <v>17</v>
      </c>
      <c r="F70" s="8">
        <v>76500</v>
      </c>
      <c r="G70" s="7"/>
      <c r="H70" s="4"/>
      <c r="I70" s="4"/>
    </row>
    <row r="71" hidden="1" spans="1:9">
      <c r="A71" s="3" t="s">
        <v>32</v>
      </c>
      <c r="B71" s="4" t="str">
        <f t="shared" si="1"/>
        <v>2025</v>
      </c>
      <c r="C71" s="4"/>
      <c r="D71" s="7" t="s">
        <v>255</v>
      </c>
      <c r="E71" s="4" t="s">
        <v>17</v>
      </c>
      <c r="F71" s="8">
        <v>80000</v>
      </c>
      <c r="G71" s="7"/>
      <c r="H71" s="4"/>
      <c r="I71" s="4"/>
    </row>
    <row r="72" hidden="1" spans="1:9">
      <c r="A72" s="3" t="s">
        <v>32</v>
      </c>
      <c r="B72" s="4" t="str">
        <f t="shared" si="1"/>
        <v>2025</v>
      </c>
      <c r="C72" s="4"/>
      <c r="D72" s="7" t="s">
        <v>255</v>
      </c>
      <c r="E72" s="4" t="s">
        <v>17</v>
      </c>
      <c r="F72" s="8">
        <v>10500</v>
      </c>
      <c r="G72" s="7"/>
      <c r="H72" s="4"/>
      <c r="I72" s="4"/>
    </row>
    <row r="73" hidden="1" spans="1:9">
      <c r="A73" s="3" t="s">
        <v>32</v>
      </c>
      <c r="B73" s="4" t="str">
        <f t="shared" si="1"/>
        <v>2025</v>
      </c>
      <c r="C73" s="4"/>
      <c r="D73" s="7" t="s">
        <v>256</v>
      </c>
      <c r="E73" s="4" t="s">
        <v>17</v>
      </c>
      <c r="F73" s="8">
        <v>174000</v>
      </c>
      <c r="G73" s="7"/>
      <c r="H73" s="4"/>
      <c r="I73" s="4"/>
    </row>
    <row r="74" hidden="1" spans="1:9">
      <c r="A74" s="3" t="s">
        <v>32</v>
      </c>
      <c r="B74" s="4" t="str">
        <f t="shared" si="1"/>
        <v>2025</v>
      </c>
      <c r="C74" s="4"/>
      <c r="D74" s="7" t="s">
        <v>257</v>
      </c>
      <c r="E74" s="4" t="s">
        <v>17</v>
      </c>
      <c r="F74" s="8">
        <v>184500</v>
      </c>
      <c r="G74" s="7"/>
      <c r="H74" s="4"/>
      <c r="I74" s="4"/>
    </row>
    <row r="75" hidden="1" spans="1:9">
      <c r="A75" s="3" t="s">
        <v>32</v>
      </c>
      <c r="B75" s="4" t="str">
        <f t="shared" si="1"/>
        <v>2024</v>
      </c>
      <c r="C75" s="4"/>
      <c r="D75" s="7" t="s">
        <v>258</v>
      </c>
      <c r="E75" s="4" t="s">
        <v>18</v>
      </c>
      <c r="F75" s="8">
        <v>262000</v>
      </c>
      <c r="G75" s="7"/>
      <c r="H75" s="4" t="s">
        <v>259</v>
      </c>
      <c r="I75" s="9">
        <v>0.13</v>
      </c>
    </row>
    <row r="76" hidden="1" spans="1:9">
      <c r="A76" s="3" t="s">
        <v>32</v>
      </c>
      <c r="B76" s="4" t="str">
        <f t="shared" si="1"/>
        <v>2024</v>
      </c>
      <c r="C76" s="4" t="s">
        <v>184</v>
      </c>
      <c r="D76" s="7" t="s">
        <v>260</v>
      </c>
      <c r="E76" s="4" t="s">
        <v>16</v>
      </c>
      <c r="F76" s="8">
        <v>262000</v>
      </c>
      <c r="G76" s="7"/>
      <c r="H76" s="4"/>
      <c r="I76" s="4"/>
    </row>
    <row r="77" hidden="1" spans="1:9">
      <c r="A77" s="3" t="s">
        <v>32</v>
      </c>
      <c r="B77" s="4" t="str">
        <f t="shared" si="1"/>
        <v>2024</v>
      </c>
      <c r="C77" s="4" t="s">
        <v>184</v>
      </c>
      <c r="D77" s="7" t="s">
        <v>261</v>
      </c>
      <c r="E77" s="4" t="s">
        <v>17</v>
      </c>
      <c r="F77" s="8">
        <v>102000</v>
      </c>
      <c r="G77" s="7" t="s">
        <v>262</v>
      </c>
      <c r="H77" s="4"/>
      <c r="I77" s="4"/>
    </row>
    <row r="78" hidden="1" spans="1:9">
      <c r="A78" s="3" t="s">
        <v>32</v>
      </c>
      <c r="B78" s="4" t="str">
        <f t="shared" si="1"/>
        <v>2024</v>
      </c>
      <c r="C78" s="4" t="s">
        <v>184</v>
      </c>
      <c r="D78" s="7" t="s">
        <v>261</v>
      </c>
      <c r="E78" s="4" t="s">
        <v>17</v>
      </c>
      <c r="F78" s="8">
        <v>41700</v>
      </c>
      <c r="G78" s="7" t="s">
        <v>262</v>
      </c>
      <c r="H78" s="4"/>
      <c r="I78" s="4"/>
    </row>
    <row r="79" hidden="1" spans="1:9">
      <c r="A79" s="3" t="s">
        <v>32</v>
      </c>
      <c r="B79" s="4" t="str">
        <f t="shared" si="1"/>
        <v>2024</v>
      </c>
      <c r="C79" s="4" t="s">
        <v>184</v>
      </c>
      <c r="D79" s="7" t="s">
        <v>261</v>
      </c>
      <c r="E79" s="4" t="s">
        <v>17</v>
      </c>
      <c r="F79" s="8">
        <v>147946.02</v>
      </c>
      <c r="G79" s="7" t="s">
        <v>262</v>
      </c>
      <c r="H79" s="4"/>
      <c r="I79" s="4"/>
    </row>
    <row r="80" hidden="1" spans="1:9">
      <c r="A80" s="3" t="s">
        <v>32</v>
      </c>
      <c r="B80" s="4" t="str">
        <f t="shared" si="1"/>
        <v>2025</v>
      </c>
      <c r="C80" s="4"/>
      <c r="D80" s="7" t="s">
        <v>252</v>
      </c>
      <c r="E80" s="4" t="s">
        <v>18</v>
      </c>
      <c r="F80" s="8">
        <v>218000</v>
      </c>
      <c r="G80" s="7"/>
      <c r="H80" s="4" t="s">
        <v>263</v>
      </c>
      <c r="I80" s="9">
        <v>0.13</v>
      </c>
    </row>
    <row r="81" hidden="1" spans="1:10">
      <c r="A81" s="3" t="s">
        <v>32</v>
      </c>
      <c r="B81" s="4" t="str">
        <f t="shared" si="1"/>
        <v>2025</v>
      </c>
      <c r="C81" s="4"/>
      <c r="D81" s="7" t="s">
        <v>264</v>
      </c>
      <c r="E81" s="4" t="s">
        <v>16</v>
      </c>
      <c r="F81" s="8">
        <v>218000</v>
      </c>
      <c r="G81" s="7"/>
      <c r="H81" s="4"/>
      <c r="I81" s="4"/>
    </row>
    <row r="82" hidden="1" spans="1:10">
      <c r="A82" s="3" t="s">
        <v>32</v>
      </c>
      <c r="B82" s="4" t="str">
        <f t="shared" si="1"/>
        <v>2025</v>
      </c>
      <c r="C82" s="4"/>
      <c r="D82" s="7" t="s">
        <v>265</v>
      </c>
      <c r="E82" s="4" t="s">
        <v>17</v>
      </c>
      <c r="F82" s="8">
        <v>400000</v>
      </c>
      <c r="G82" s="7" t="s">
        <v>186</v>
      </c>
      <c r="H82" s="4"/>
      <c r="I82" s="4"/>
    </row>
    <row r="83" hidden="1" spans="1:10">
      <c r="A83" s="3" t="s">
        <v>32</v>
      </c>
      <c r="B83" s="4" t="str">
        <f t="shared" si="1"/>
        <v>2024</v>
      </c>
      <c r="C83" s="4"/>
      <c r="D83" s="7" t="s">
        <v>266</v>
      </c>
      <c r="E83" s="4" t="s">
        <v>18</v>
      </c>
      <c r="F83" s="8">
        <v>950000</v>
      </c>
      <c r="G83" s="7" t="s">
        <v>267</v>
      </c>
      <c r="H83" s="4" t="s">
        <v>268</v>
      </c>
      <c r="I83" s="9" t="s">
        <v>269</v>
      </c>
      <c r="J83" t="s">
        <v>270</v>
      </c>
    </row>
    <row r="84" hidden="1" spans="1:10">
      <c r="A84" s="3" t="s">
        <v>32</v>
      </c>
      <c r="B84" s="4" t="str">
        <f t="shared" si="1"/>
        <v>2024</v>
      </c>
      <c r="C84" s="4" t="s">
        <v>184</v>
      </c>
      <c r="D84" s="7" t="s">
        <v>271</v>
      </c>
      <c r="E84" s="4" t="s">
        <v>16</v>
      </c>
      <c r="F84" s="8">
        <v>950000</v>
      </c>
      <c r="G84" s="7"/>
      <c r="H84" s="4"/>
      <c r="I84" s="4"/>
    </row>
    <row r="85" hidden="1" spans="1:10">
      <c r="A85" s="3" t="s">
        <v>32</v>
      </c>
      <c r="B85" s="4" t="str">
        <f t="shared" si="1"/>
        <v>2024</v>
      </c>
      <c r="C85" s="4" t="s">
        <v>184</v>
      </c>
      <c r="D85" s="7" t="s">
        <v>272</v>
      </c>
      <c r="E85" s="4" t="s">
        <v>17</v>
      </c>
      <c r="F85" s="8">
        <v>500000</v>
      </c>
      <c r="G85" s="7" t="s">
        <v>186</v>
      </c>
      <c r="H85" s="4"/>
      <c r="I85" s="4"/>
    </row>
    <row r="86" hidden="1" spans="1:10">
      <c r="A86" s="3" t="s">
        <v>32</v>
      </c>
      <c r="B86" s="4" t="str">
        <f t="shared" si="1"/>
        <v>2024</v>
      </c>
      <c r="C86" s="4" t="s">
        <v>184</v>
      </c>
      <c r="D86" s="7" t="s">
        <v>273</v>
      </c>
      <c r="E86" s="4" t="s">
        <v>17</v>
      </c>
      <c r="F86" s="8">
        <v>500000</v>
      </c>
      <c r="G86" s="7" t="s">
        <v>186</v>
      </c>
      <c r="H86" s="4"/>
      <c r="I86" s="4"/>
    </row>
    <row r="87" hidden="1" spans="1:10">
      <c r="A87" s="3" t="s">
        <v>32</v>
      </c>
      <c r="B87" s="4" t="str">
        <f t="shared" si="1"/>
        <v>2025</v>
      </c>
      <c r="C87" s="4"/>
      <c r="D87" s="7" t="s">
        <v>274</v>
      </c>
      <c r="E87" s="4" t="s">
        <v>18</v>
      </c>
      <c r="F87" s="8">
        <v>170040</v>
      </c>
      <c r="G87" s="7" t="s">
        <v>267</v>
      </c>
      <c r="H87" s="4" t="s">
        <v>275</v>
      </c>
      <c r="I87" s="10">
        <v>0.09</v>
      </c>
      <c r="J87" s="4" t="s">
        <v>276</v>
      </c>
    </row>
    <row r="88" hidden="1" spans="1:10">
      <c r="A88" s="3" t="s">
        <v>32</v>
      </c>
      <c r="B88" s="4" t="str">
        <f t="shared" si="1"/>
        <v>2025</v>
      </c>
      <c r="C88" s="4"/>
      <c r="D88" s="7" t="s">
        <v>277</v>
      </c>
      <c r="E88" s="4" t="s">
        <v>16</v>
      </c>
      <c r="F88" s="8">
        <v>170040</v>
      </c>
      <c r="G88" s="7"/>
      <c r="H88" s="4"/>
      <c r="I88" s="4"/>
    </row>
    <row r="89" hidden="1" spans="1:10">
      <c r="A89" s="3" t="s">
        <v>32</v>
      </c>
      <c r="B89" s="4" t="str">
        <f t="shared" si="1"/>
        <v>2025</v>
      </c>
      <c r="C89" s="4"/>
      <c r="D89" s="7" t="s">
        <v>278</v>
      </c>
      <c r="E89" s="4" t="s">
        <v>17</v>
      </c>
      <c r="F89" s="8">
        <v>170040</v>
      </c>
      <c r="G89" s="7"/>
      <c r="H89" s="4"/>
      <c r="I89" s="4"/>
    </row>
    <row r="90" hidden="1" spans="1:10">
      <c r="A90" s="3" t="s">
        <v>32</v>
      </c>
      <c r="B90" s="4" t="str">
        <f t="shared" si="1"/>
        <v>2024</v>
      </c>
      <c r="C90" s="4"/>
      <c r="D90" s="7" t="s">
        <v>279</v>
      </c>
      <c r="E90" s="4" t="s">
        <v>18</v>
      </c>
      <c r="F90" s="8">
        <v>510000</v>
      </c>
      <c r="G90" s="7"/>
      <c r="H90" s="4" t="s">
        <v>280</v>
      </c>
      <c r="I90" s="4"/>
    </row>
    <row r="91" hidden="1" spans="1:10">
      <c r="A91" s="3" t="s">
        <v>32</v>
      </c>
      <c r="B91" s="4" t="str">
        <f t="shared" si="1"/>
        <v>2024</v>
      </c>
      <c r="C91" s="4" t="s">
        <v>184</v>
      </c>
      <c r="D91" s="7" t="s">
        <v>281</v>
      </c>
      <c r="E91" s="4" t="s">
        <v>16</v>
      </c>
      <c r="F91" s="8">
        <v>510000</v>
      </c>
      <c r="G91" s="7"/>
      <c r="H91" s="4"/>
      <c r="I91" s="4"/>
    </row>
    <row r="92" hidden="1" spans="1:10">
      <c r="A92" s="3" t="s">
        <v>32</v>
      </c>
      <c r="B92" s="4" t="str">
        <f t="shared" si="1"/>
        <v>2024</v>
      </c>
      <c r="C92" s="4" t="s">
        <v>184</v>
      </c>
      <c r="D92" s="7" t="s">
        <v>282</v>
      </c>
      <c r="E92" s="4" t="s">
        <v>17</v>
      </c>
      <c r="F92" s="8">
        <v>357000</v>
      </c>
      <c r="G92" s="7"/>
      <c r="H92" s="4"/>
      <c r="I92" s="4"/>
    </row>
    <row r="93" hidden="1" spans="1:10">
      <c r="A93" s="3" t="s">
        <v>32</v>
      </c>
      <c r="B93" s="4" t="str">
        <f t="shared" si="1"/>
        <v>2024</v>
      </c>
      <c r="C93" s="4" t="s">
        <v>184</v>
      </c>
      <c r="D93" s="7" t="s">
        <v>283</v>
      </c>
      <c r="E93" s="4" t="s">
        <v>17</v>
      </c>
      <c r="F93" s="8">
        <v>30000</v>
      </c>
      <c r="G93" s="7"/>
      <c r="H93" s="4"/>
      <c r="I93" s="4"/>
    </row>
    <row r="94" hidden="1" spans="1:10">
      <c r="A94" s="3" t="s">
        <v>32</v>
      </c>
      <c r="B94" s="4" t="str">
        <f t="shared" si="1"/>
        <v>2024</v>
      </c>
      <c r="C94" s="4" t="s">
        <v>184</v>
      </c>
      <c r="D94" s="7" t="s">
        <v>283</v>
      </c>
      <c r="E94" s="4" t="s">
        <v>17</v>
      </c>
      <c r="F94" s="8">
        <v>2000</v>
      </c>
      <c r="G94" s="7"/>
      <c r="H94" s="4"/>
      <c r="I94" s="4"/>
    </row>
    <row r="95" hidden="1" spans="1:10">
      <c r="A95" s="3" t="s">
        <v>32</v>
      </c>
      <c r="B95" s="4" t="str">
        <f t="shared" si="1"/>
        <v>2024</v>
      </c>
      <c r="C95" s="4" t="s">
        <v>184</v>
      </c>
      <c r="D95" s="7" t="s">
        <v>283</v>
      </c>
      <c r="E95" s="4" t="s">
        <v>17</v>
      </c>
      <c r="F95" s="8">
        <v>2000</v>
      </c>
      <c r="G95" s="7"/>
      <c r="H95" s="4"/>
      <c r="I95" s="4"/>
    </row>
    <row r="96" hidden="1" spans="1:10">
      <c r="A96" s="3" t="s">
        <v>32</v>
      </c>
      <c r="B96" s="4" t="str">
        <f t="shared" si="1"/>
        <v>2024</v>
      </c>
      <c r="C96" s="4" t="s">
        <v>184</v>
      </c>
      <c r="D96" s="7" t="s">
        <v>283</v>
      </c>
      <c r="E96" s="4" t="s">
        <v>17</v>
      </c>
      <c r="F96" s="8">
        <v>16826</v>
      </c>
      <c r="G96" s="7"/>
      <c r="H96" s="4"/>
      <c r="I96" s="4"/>
    </row>
    <row r="97" hidden="1" spans="1:9">
      <c r="A97" s="3" t="s">
        <v>32</v>
      </c>
      <c r="B97" s="4" t="str">
        <f t="shared" si="1"/>
        <v>2024</v>
      </c>
      <c r="C97" s="4" t="s">
        <v>184</v>
      </c>
      <c r="D97" s="7" t="s">
        <v>283</v>
      </c>
      <c r="E97" s="4" t="s">
        <v>17</v>
      </c>
      <c r="F97" s="8">
        <v>2174</v>
      </c>
      <c r="G97" s="7"/>
      <c r="H97" s="4"/>
      <c r="I97" s="4"/>
    </row>
    <row r="98" hidden="1" spans="1:9">
      <c r="A98" s="3" t="s">
        <v>32</v>
      </c>
      <c r="B98" s="4" t="str">
        <f t="shared" si="1"/>
        <v>2024</v>
      </c>
      <c r="C98" s="4" t="s">
        <v>184</v>
      </c>
      <c r="D98" s="7" t="s">
        <v>283</v>
      </c>
      <c r="E98" s="4" t="s">
        <v>17</v>
      </c>
      <c r="F98" s="8">
        <v>100000</v>
      </c>
      <c r="G98" s="7"/>
      <c r="H98" s="4"/>
      <c r="I98" s="4"/>
    </row>
    <row r="99" hidden="1" spans="1:9">
      <c r="A99" s="3" t="s">
        <v>36</v>
      </c>
      <c r="B99" s="4" t="str">
        <f t="shared" si="1"/>
        <v>2024</v>
      </c>
      <c r="C99" s="4"/>
      <c r="D99" s="7" t="s">
        <v>284</v>
      </c>
      <c r="E99" s="4" t="s">
        <v>18</v>
      </c>
      <c r="F99" s="8">
        <v>4480000</v>
      </c>
      <c r="G99" s="7" t="s">
        <v>161</v>
      </c>
      <c r="H99" s="4" t="s">
        <v>285</v>
      </c>
      <c r="I99" s="4" t="s">
        <v>286</v>
      </c>
    </row>
    <row r="100" hidden="1" spans="1:9">
      <c r="A100" s="3" t="s">
        <v>36</v>
      </c>
      <c r="B100" s="4" t="str">
        <f t="shared" si="1"/>
        <v>2025</v>
      </c>
      <c r="C100" s="4"/>
      <c r="D100" s="7" t="s">
        <v>287</v>
      </c>
      <c r="E100" s="4" t="s">
        <v>18</v>
      </c>
      <c r="F100" s="8">
        <v>333960</v>
      </c>
      <c r="G100" s="7" t="s">
        <v>161</v>
      </c>
      <c r="H100" s="4" t="s">
        <v>288</v>
      </c>
      <c r="I100" s="4" t="s">
        <v>289</v>
      </c>
    </row>
    <row r="101" hidden="1" spans="1:9">
      <c r="A101" s="3" t="s">
        <v>36</v>
      </c>
      <c r="B101" s="4" t="str">
        <f t="shared" si="1"/>
        <v>2025</v>
      </c>
      <c r="C101" s="4"/>
      <c r="D101" s="7" t="s">
        <v>290</v>
      </c>
      <c r="E101" s="4" t="s">
        <v>18</v>
      </c>
      <c r="F101" s="8">
        <v>1200000</v>
      </c>
      <c r="G101" s="7" t="s">
        <v>161</v>
      </c>
      <c r="H101" s="4" t="s">
        <v>291</v>
      </c>
      <c r="I101" s="4" t="s">
        <v>292</v>
      </c>
    </row>
    <row r="102" hidden="1" spans="1:9">
      <c r="A102" s="3" t="s">
        <v>36</v>
      </c>
      <c r="B102" s="4" t="str">
        <f t="shared" si="1"/>
        <v>2025</v>
      </c>
      <c r="C102" s="4"/>
      <c r="D102" s="7" t="s">
        <v>293</v>
      </c>
      <c r="E102" s="4" t="s">
        <v>18</v>
      </c>
      <c r="F102" s="8">
        <v>111500</v>
      </c>
      <c r="G102" s="7" t="s">
        <v>161</v>
      </c>
      <c r="H102" t="s">
        <v>294</v>
      </c>
      <c r="I102" s="4" t="s">
        <v>295</v>
      </c>
    </row>
    <row r="103" hidden="1" spans="1:9">
      <c r="A103" s="3" t="s">
        <v>36</v>
      </c>
      <c r="B103" s="4" t="str">
        <f t="shared" si="1"/>
        <v>2024</v>
      </c>
      <c r="C103" s="4" t="s">
        <v>184</v>
      </c>
      <c r="D103" s="7" t="s">
        <v>296</v>
      </c>
      <c r="E103" s="4" t="s">
        <v>16</v>
      </c>
      <c r="F103" s="8">
        <v>148000</v>
      </c>
      <c r="G103" s="7" t="s">
        <v>161</v>
      </c>
      <c r="H103" s="4"/>
      <c r="I103" s="4"/>
    </row>
    <row r="104" hidden="1" spans="1:9">
      <c r="A104" s="3" t="s">
        <v>36</v>
      </c>
      <c r="B104" s="4" t="str">
        <f t="shared" si="1"/>
        <v>2024</v>
      </c>
      <c r="C104" s="4" t="s">
        <v>184</v>
      </c>
      <c r="D104" s="7" t="s">
        <v>297</v>
      </c>
      <c r="E104" s="4" t="s">
        <v>16</v>
      </c>
      <c r="F104" s="8">
        <v>598900</v>
      </c>
      <c r="G104" s="7" t="s">
        <v>161</v>
      </c>
      <c r="H104" s="4"/>
      <c r="I104" s="4"/>
    </row>
    <row r="105" hidden="1" spans="1:9">
      <c r="A105" s="3" t="s">
        <v>36</v>
      </c>
      <c r="B105" s="4" t="str">
        <f t="shared" si="1"/>
        <v>2024</v>
      </c>
      <c r="C105" s="4" t="s">
        <v>184</v>
      </c>
      <c r="D105" s="7" t="s">
        <v>297</v>
      </c>
      <c r="E105" s="4" t="s">
        <v>16</v>
      </c>
      <c r="F105" s="8">
        <v>1270640</v>
      </c>
      <c r="G105" s="7" t="s">
        <v>161</v>
      </c>
      <c r="H105" s="4"/>
      <c r="I105" s="4"/>
    </row>
    <row r="106" hidden="1" spans="1:9">
      <c r="A106" s="3" t="s">
        <v>36</v>
      </c>
      <c r="B106" s="4" t="str">
        <f t="shared" si="1"/>
        <v>2024</v>
      </c>
      <c r="C106" s="4" t="s">
        <v>184</v>
      </c>
      <c r="D106" s="7" t="s">
        <v>296</v>
      </c>
      <c r="E106" s="4" t="s">
        <v>16</v>
      </c>
      <c r="F106" s="8">
        <v>295920</v>
      </c>
      <c r="G106" s="7" t="s">
        <v>161</v>
      </c>
      <c r="H106" s="4"/>
      <c r="I106" s="4"/>
    </row>
    <row r="107" hidden="1" spans="1:9">
      <c r="A107" s="3" t="s">
        <v>36</v>
      </c>
      <c r="B107" s="4" t="str">
        <f t="shared" si="1"/>
        <v>2024</v>
      </c>
      <c r="C107" s="4" t="s">
        <v>184</v>
      </c>
      <c r="D107" s="7" t="s">
        <v>296</v>
      </c>
      <c r="E107" s="4" t="s">
        <v>16</v>
      </c>
      <c r="F107" s="8">
        <v>990000</v>
      </c>
      <c r="G107" s="7" t="s">
        <v>161</v>
      </c>
      <c r="H107" s="4"/>
      <c r="I107" s="4"/>
    </row>
    <row r="108" hidden="1" spans="1:9">
      <c r="A108" s="3" t="s">
        <v>36</v>
      </c>
      <c r="B108" s="4" t="str">
        <f t="shared" si="1"/>
        <v>2024</v>
      </c>
      <c r="C108" s="4" t="s">
        <v>184</v>
      </c>
      <c r="D108" s="7" t="s">
        <v>298</v>
      </c>
      <c r="E108" s="4" t="s">
        <v>17</v>
      </c>
      <c r="F108" s="8">
        <v>969747.19</v>
      </c>
      <c r="G108" s="7" t="s">
        <v>161</v>
      </c>
      <c r="H108" s="4"/>
      <c r="I108" s="4"/>
    </row>
    <row r="109" hidden="1" spans="1:9">
      <c r="A109" s="3" t="s">
        <v>36</v>
      </c>
      <c r="B109" s="4" t="str">
        <f t="shared" si="1"/>
        <v>2024</v>
      </c>
      <c r="C109" s="4" t="s">
        <v>184</v>
      </c>
      <c r="D109" s="7" t="s">
        <v>298</v>
      </c>
      <c r="E109" s="4" t="s">
        <v>17</v>
      </c>
      <c r="F109" s="8">
        <v>313536.43</v>
      </c>
      <c r="G109" s="7" t="s">
        <v>161</v>
      </c>
      <c r="H109" s="4"/>
      <c r="I109" s="4"/>
    </row>
    <row r="110" hidden="1" spans="1:9">
      <c r="A110" s="3" t="s">
        <v>36</v>
      </c>
      <c r="B110" s="4" t="str">
        <f t="shared" si="1"/>
        <v>2024</v>
      </c>
      <c r="C110" s="4" t="s">
        <v>184</v>
      </c>
      <c r="D110" s="7" t="s">
        <v>298</v>
      </c>
      <c r="E110" s="4" t="s">
        <v>17</v>
      </c>
      <c r="F110" s="8">
        <v>60716.38</v>
      </c>
      <c r="G110" s="7" t="s">
        <v>161</v>
      </c>
      <c r="H110" s="4"/>
      <c r="I110" s="4"/>
    </row>
    <row r="111" hidden="1" spans="1:9">
      <c r="A111" s="3" t="s">
        <v>36</v>
      </c>
      <c r="B111" s="4" t="str">
        <f t="shared" si="1"/>
        <v>2024</v>
      </c>
      <c r="C111" s="4" t="s">
        <v>184</v>
      </c>
      <c r="D111" s="7" t="s">
        <v>261</v>
      </c>
      <c r="E111" s="4" t="s">
        <v>17</v>
      </c>
      <c r="F111" s="8">
        <v>896000</v>
      </c>
      <c r="G111" s="7" t="s">
        <v>161</v>
      </c>
      <c r="H111" s="4"/>
      <c r="I111" s="4"/>
    </row>
    <row r="112" hidden="1" spans="1:9">
      <c r="A112" s="3" t="s">
        <v>36</v>
      </c>
      <c r="B112" s="4" t="str">
        <f t="shared" si="1"/>
        <v>2025</v>
      </c>
      <c r="C112" s="4"/>
      <c r="D112" s="7" t="s">
        <v>299</v>
      </c>
      <c r="E112" s="4" t="s">
        <v>17</v>
      </c>
      <c r="F112" s="8">
        <v>896000</v>
      </c>
      <c r="G112" s="7" t="s">
        <v>161</v>
      </c>
      <c r="H112" s="4"/>
      <c r="I112" s="4"/>
    </row>
    <row r="113" hidden="1" spans="1:9">
      <c r="A113" s="3" t="s">
        <v>36</v>
      </c>
      <c r="B113" s="4" t="str">
        <f t="shared" si="1"/>
        <v>2025</v>
      </c>
      <c r="C113" s="4"/>
      <c r="D113" s="7" t="s">
        <v>300</v>
      </c>
      <c r="E113" s="4" t="s">
        <v>16</v>
      </c>
      <c r="F113" s="8">
        <v>201900</v>
      </c>
      <c r="G113" s="7" t="s">
        <v>161</v>
      </c>
      <c r="H113" s="4"/>
      <c r="I113" s="4"/>
    </row>
    <row r="114" hidden="1" spans="1:9">
      <c r="A114" s="3" t="s">
        <v>36</v>
      </c>
      <c r="B114" s="4" t="str">
        <f t="shared" si="1"/>
        <v>2025</v>
      </c>
      <c r="C114" s="4"/>
      <c r="D114" s="7" t="s">
        <v>300</v>
      </c>
      <c r="E114" s="4" t="s">
        <v>16</v>
      </c>
      <c r="F114" s="8">
        <v>151600</v>
      </c>
      <c r="G114" s="7" t="s">
        <v>161</v>
      </c>
      <c r="H114" s="4"/>
      <c r="I114" s="4"/>
    </row>
    <row r="115" hidden="1" spans="1:9">
      <c r="A115" s="3" t="s">
        <v>36</v>
      </c>
      <c r="B115" s="4" t="str">
        <f t="shared" si="1"/>
        <v>2025</v>
      </c>
      <c r="C115" s="4"/>
      <c r="D115" s="7" t="s">
        <v>300</v>
      </c>
      <c r="E115" s="4" t="s">
        <v>16</v>
      </c>
      <c r="F115" s="8">
        <v>512000</v>
      </c>
      <c r="G115" s="7" t="s">
        <v>161</v>
      </c>
      <c r="H115" s="4"/>
      <c r="I115" s="4"/>
    </row>
    <row r="116" hidden="1" spans="1:9">
      <c r="A116" s="3" t="s">
        <v>36</v>
      </c>
      <c r="B116" s="4" t="str">
        <f t="shared" si="1"/>
        <v>2025</v>
      </c>
      <c r="C116" s="4"/>
      <c r="D116" s="7" t="s">
        <v>300</v>
      </c>
      <c r="E116" s="4" t="s">
        <v>16</v>
      </c>
      <c r="F116" s="8">
        <v>248850</v>
      </c>
      <c r="G116" s="7" t="s">
        <v>161</v>
      </c>
      <c r="H116" s="4"/>
      <c r="I116" s="4"/>
    </row>
    <row r="117" hidden="1" spans="1:9">
      <c r="A117" s="3" t="s">
        <v>36</v>
      </c>
      <c r="B117" s="4" t="str">
        <f t="shared" si="1"/>
        <v>2025</v>
      </c>
      <c r="C117" s="4"/>
      <c r="D117" s="7" t="s">
        <v>301</v>
      </c>
      <c r="E117" s="4" t="s">
        <v>17</v>
      </c>
      <c r="F117" s="8">
        <v>306358.8</v>
      </c>
      <c r="G117" s="7" t="s">
        <v>161</v>
      </c>
      <c r="H117" s="4"/>
      <c r="I117" s="4"/>
    </row>
    <row r="118" hidden="1" spans="1:9">
      <c r="A118" s="3" t="s">
        <v>36</v>
      </c>
      <c r="B118" s="4" t="str">
        <f t="shared" si="1"/>
        <v>2025</v>
      </c>
      <c r="C118" s="4"/>
      <c r="D118" s="7" t="s">
        <v>302</v>
      </c>
      <c r="E118" s="4" t="s">
        <v>17</v>
      </c>
      <c r="F118" s="8">
        <v>293641.2</v>
      </c>
      <c r="G118" s="7" t="s">
        <v>161</v>
      </c>
      <c r="H118" s="4"/>
      <c r="I118" s="4"/>
    </row>
    <row r="119" hidden="1" spans="1:9">
      <c r="A119" s="3" t="s">
        <v>36</v>
      </c>
      <c r="B119" s="4" t="str">
        <f t="shared" si="1"/>
        <v>2025</v>
      </c>
      <c r="C119" s="4"/>
      <c r="D119" s="7" t="s">
        <v>303</v>
      </c>
      <c r="E119" s="4" t="s">
        <v>17</v>
      </c>
      <c r="F119" s="8">
        <v>240000</v>
      </c>
      <c r="G119" s="7" t="s">
        <v>161</v>
      </c>
      <c r="H119" s="4"/>
      <c r="I119" s="4"/>
    </row>
    <row r="120" hidden="1" spans="1:9">
      <c r="A120" s="3" t="s">
        <v>36</v>
      </c>
      <c r="B120" s="4" t="str">
        <f t="shared" si="1"/>
        <v>2025</v>
      </c>
      <c r="C120" s="4"/>
      <c r="D120" s="7" t="s">
        <v>304</v>
      </c>
      <c r="E120" s="4" t="s">
        <v>17</v>
      </c>
      <c r="F120" s="8">
        <v>233772</v>
      </c>
      <c r="G120" s="7" t="s">
        <v>161</v>
      </c>
      <c r="H120" s="4"/>
      <c r="I120" s="4"/>
    </row>
    <row r="121" hidden="1" spans="1:9">
      <c r="A121" s="3" t="s">
        <v>36</v>
      </c>
      <c r="B121" s="4" t="str">
        <f t="shared" si="1"/>
        <v>2025</v>
      </c>
      <c r="C121" s="4"/>
      <c r="D121" s="7" t="s">
        <v>305</v>
      </c>
      <c r="E121" s="4" t="s">
        <v>17</v>
      </c>
      <c r="F121" s="8">
        <v>33450</v>
      </c>
      <c r="G121" s="7" t="s">
        <v>161</v>
      </c>
      <c r="H121" s="4"/>
      <c r="I121" s="4"/>
    </row>
    <row r="122" hidden="1" spans="1:9">
      <c r="A122" s="3" t="s">
        <v>36</v>
      </c>
      <c r="B122" s="4" t="str">
        <f t="shared" si="1"/>
        <v>2024</v>
      </c>
      <c r="C122" s="4"/>
      <c r="D122" s="7" t="s">
        <v>306</v>
      </c>
      <c r="E122" s="4" t="s">
        <v>18</v>
      </c>
      <c r="F122" s="8">
        <v>645000</v>
      </c>
      <c r="G122" s="7" t="s">
        <v>173</v>
      </c>
      <c r="H122" s="4" t="s">
        <v>307</v>
      </c>
      <c r="I122" s="4" t="s">
        <v>308</v>
      </c>
    </row>
    <row r="123" hidden="1" spans="1:9">
      <c r="A123" s="3" t="s">
        <v>36</v>
      </c>
      <c r="B123" s="4" t="str">
        <f t="shared" si="1"/>
        <v>2024</v>
      </c>
      <c r="C123" s="4" t="s">
        <v>184</v>
      </c>
      <c r="D123" s="7" t="s">
        <v>309</v>
      </c>
      <c r="E123" s="4" t="s">
        <v>17</v>
      </c>
      <c r="F123" s="8">
        <v>193500</v>
      </c>
      <c r="G123" s="7" t="s">
        <v>173</v>
      </c>
      <c r="H123" s="4"/>
      <c r="I123" s="4"/>
    </row>
    <row r="124" hidden="1" spans="1:9">
      <c r="A124" s="3" t="s">
        <v>36</v>
      </c>
      <c r="B124" s="4" t="str">
        <f t="shared" si="1"/>
        <v>2024</v>
      </c>
      <c r="C124" s="4"/>
      <c r="D124" s="7" t="s">
        <v>310</v>
      </c>
      <c r="E124" s="4" t="s">
        <v>18</v>
      </c>
      <c r="F124" s="8">
        <v>390000</v>
      </c>
      <c r="G124" s="7" t="s">
        <v>173</v>
      </c>
      <c r="H124" s="4" t="s">
        <v>311</v>
      </c>
      <c r="I124" s="9">
        <v>0.13</v>
      </c>
    </row>
    <row r="125" hidden="1" spans="1:9">
      <c r="A125" s="3" t="s">
        <v>36</v>
      </c>
      <c r="B125" s="4" t="str">
        <f t="shared" si="1"/>
        <v>2025</v>
      </c>
      <c r="C125" s="4"/>
      <c r="D125" s="7" t="s">
        <v>312</v>
      </c>
      <c r="E125" s="4" t="s">
        <v>16</v>
      </c>
      <c r="F125" s="8">
        <v>234000</v>
      </c>
      <c r="G125" s="7" t="s">
        <v>173</v>
      </c>
      <c r="H125" s="4"/>
      <c r="I125" s="4"/>
    </row>
    <row r="126" hidden="1" spans="1:9">
      <c r="A126" s="3" t="s">
        <v>36</v>
      </c>
      <c r="B126" s="4" t="str">
        <f t="shared" si="1"/>
        <v>2025</v>
      </c>
      <c r="C126" s="4"/>
      <c r="D126" s="7" t="s">
        <v>313</v>
      </c>
      <c r="E126" s="4" t="s">
        <v>17</v>
      </c>
      <c r="F126" s="8">
        <v>117000</v>
      </c>
      <c r="G126" s="7" t="s">
        <v>173</v>
      </c>
      <c r="H126" s="4"/>
      <c r="I126" s="4"/>
    </row>
    <row r="127" hidden="1" spans="1:9">
      <c r="A127" s="3" t="s">
        <v>36</v>
      </c>
      <c r="B127" s="4" t="str">
        <f t="shared" si="1"/>
        <v>2025</v>
      </c>
      <c r="C127" s="4"/>
      <c r="D127" s="7" t="s">
        <v>301</v>
      </c>
      <c r="E127" s="4" t="s">
        <v>17</v>
      </c>
      <c r="F127" s="8">
        <v>117000</v>
      </c>
      <c r="G127" s="7" t="s">
        <v>173</v>
      </c>
      <c r="H127" s="4"/>
      <c r="I127" s="4"/>
    </row>
    <row r="128" hidden="1" spans="1:9">
      <c r="A128" s="3" t="s">
        <v>36</v>
      </c>
      <c r="B128" s="4" t="str">
        <f t="shared" si="1"/>
        <v>2024</v>
      </c>
      <c r="C128" s="4"/>
      <c r="D128" s="7" t="s">
        <v>260</v>
      </c>
      <c r="E128" s="4" t="s">
        <v>18</v>
      </c>
      <c r="F128" s="8">
        <v>340000</v>
      </c>
      <c r="G128" s="7" t="s">
        <v>158</v>
      </c>
      <c r="H128" s="4" t="s">
        <v>314</v>
      </c>
      <c r="I128" s="9">
        <v>0.13</v>
      </c>
    </row>
    <row r="129" hidden="1" spans="1:9">
      <c r="A129" s="3" t="s">
        <v>36</v>
      </c>
      <c r="B129" s="4" t="str">
        <f t="shared" si="1"/>
        <v>2025</v>
      </c>
      <c r="C129" s="4"/>
      <c r="D129" s="7" t="s">
        <v>312</v>
      </c>
      <c r="E129" s="4" t="s">
        <v>16</v>
      </c>
      <c r="F129" s="8">
        <v>340000</v>
      </c>
      <c r="G129" s="7" t="s">
        <v>158</v>
      </c>
      <c r="H129" s="4"/>
      <c r="I129" s="4"/>
    </row>
    <row r="130" hidden="1" spans="1:9">
      <c r="A130" s="3" t="s">
        <v>36</v>
      </c>
      <c r="B130" s="4" t="str">
        <f t="shared" ref="B130:B193" si="2">LEFT(D130,4)</f>
        <v>2025</v>
      </c>
      <c r="C130" s="4"/>
      <c r="D130" s="7" t="s">
        <v>315</v>
      </c>
      <c r="E130" s="4" t="s">
        <v>17</v>
      </c>
      <c r="F130" s="8">
        <v>200000</v>
      </c>
      <c r="G130" s="7" t="s">
        <v>158</v>
      </c>
      <c r="H130" s="4"/>
      <c r="I130" s="4"/>
    </row>
    <row r="131" hidden="1" spans="1:9">
      <c r="A131" s="3" t="s">
        <v>36</v>
      </c>
      <c r="B131" s="4" t="str">
        <f t="shared" si="2"/>
        <v>2025</v>
      </c>
      <c r="C131" s="4"/>
      <c r="D131" s="7" t="s">
        <v>316</v>
      </c>
      <c r="E131" s="4" t="s">
        <v>17</v>
      </c>
      <c r="F131" s="8">
        <v>123000</v>
      </c>
      <c r="G131" s="7" t="s">
        <v>158</v>
      </c>
      <c r="H131" s="4"/>
      <c r="I131" s="4"/>
    </row>
    <row r="132" hidden="1" spans="1:9">
      <c r="A132" s="3" t="s">
        <v>36</v>
      </c>
      <c r="B132" s="4" t="str">
        <f t="shared" si="2"/>
        <v>2025</v>
      </c>
      <c r="C132" s="4"/>
      <c r="D132" s="7" t="s">
        <v>317</v>
      </c>
      <c r="E132" s="4" t="s">
        <v>18</v>
      </c>
      <c r="F132" s="8">
        <v>270000</v>
      </c>
      <c r="G132" s="7" t="s">
        <v>171</v>
      </c>
      <c r="H132" s="4" t="s">
        <v>318</v>
      </c>
      <c r="I132" s="9">
        <v>0.13</v>
      </c>
    </row>
    <row r="133" hidden="1" spans="1:9">
      <c r="A133" s="3" t="s">
        <v>36</v>
      </c>
      <c r="B133" s="4" t="str">
        <f t="shared" si="2"/>
        <v>2025</v>
      </c>
      <c r="C133" s="4"/>
      <c r="D133" s="7" t="s">
        <v>319</v>
      </c>
      <c r="E133" s="4" t="s">
        <v>18</v>
      </c>
      <c r="F133" s="8">
        <v>34560</v>
      </c>
      <c r="G133" s="7" t="s">
        <v>171</v>
      </c>
      <c r="H133" s="4" t="s">
        <v>320</v>
      </c>
      <c r="I133" s="9">
        <v>0.13</v>
      </c>
    </row>
    <row r="134" hidden="1" spans="1:9">
      <c r="A134" s="3" t="s">
        <v>36</v>
      </c>
      <c r="B134" s="4" t="str">
        <f t="shared" si="2"/>
        <v>2025</v>
      </c>
      <c r="C134" s="4"/>
      <c r="D134" s="7" t="s">
        <v>321</v>
      </c>
      <c r="E134" s="4" t="s">
        <v>17</v>
      </c>
      <c r="F134" s="8">
        <v>81000</v>
      </c>
      <c r="G134" s="7" t="s">
        <v>171</v>
      </c>
      <c r="H134" s="4"/>
      <c r="I134" s="9"/>
    </row>
    <row r="135" hidden="1" spans="1:9">
      <c r="A135" s="3" t="s">
        <v>36</v>
      </c>
      <c r="B135" s="4" t="str">
        <f t="shared" si="2"/>
        <v>2025</v>
      </c>
      <c r="C135" s="4"/>
      <c r="D135" s="7" t="s">
        <v>322</v>
      </c>
      <c r="E135" s="4" t="s">
        <v>17</v>
      </c>
      <c r="F135" s="8">
        <v>81000</v>
      </c>
      <c r="G135" s="7" t="s">
        <v>171</v>
      </c>
      <c r="H135" s="4"/>
      <c r="I135" s="9"/>
    </row>
    <row r="136" hidden="1" spans="1:9">
      <c r="A136" s="3" t="s">
        <v>36</v>
      </c>
      <c r="B136" s="4" t="str">
        <f t="shared" si="2"/>
        <v>2025</v>
      </c>
      <c r="C136" s="4"/>
      <c r="D136" s="7" t="s">
        <v>319</v>
      </c>
      <c r="E136" s="4" t="s">
        <v>17</v>
      </c>
      <c r="F136" s="8">
        <v>34560</v>
      </c>
      <c r="G136" s="7" t="s">
        <v>171</v>
      </c>
      <c r="H136" s="4"/>
      <c r="I136" s="9"/>
    </row>
    <row r="137" hidden="1" spans="1:9">
      <c r="A137" s="3" t="s">
        <v>36</v>
      </c>
      <c r="B137" s="4" t="str">
        <f t="shared" si="2"/>
        <v>2025</v>
      </c>
      <c r="C137" s="4"/>
      <c r="D137" s="7" t="s">
        <v>323</v>
      </c>
      <c r="E137" s="4" t="s">
        <v>18</v>
      </c>
      <c r="F137" s="8">
        <v>285000</v>
      </c>
      <c r="G137" s="7" t="s">
        <v>172</v>
      </c>
      <c r="H137" s="4" t="s">
        <v>324</v>
      </c>
      <c r="I137" s="9">
        <v>0.13</v>
      </c>
    </row>
    <row r="138" hidden="1" spans="1:9">
      <c r="A138" s="3" t="s">
        <v>36</v>
      </c>
      <c r="B138" s="4" t="str">
        <f t="shared" si="2"/>
        <v>2025</v>
      </c>
      <c r="C138" s="4"/>
      <c r="D138" s="7" t="s">
        <v>325</v>
      </c>
      <c r="E138" s="4" t="s">
        <v>17</v>
      </c>
      <c r="F138" s="8">
        <v>85500</v>
      </c>
      <c r="G138" s="7" t="s">
        <v>172</v>
      </c>
      <c r="H138" s="4"/>
      <c r="I138" s="4"/>
    </row>
    <row r="139" hidden="1" spans="1:9">
      <c r="A139" s="3" t="s">
        <v>36</v>
      </c>
      <c r="B139" s="4" t="str">
        <f t="shared" si="2"/>
        <v>2025</v>
      </c>
      <c r="C139" s="4"/>
      <c r="D139" s="7" t="s">
        <v>326</v>
      </c>
      <c r="E139" s="4" t="s">
        <v>17</v>
      </c>
      <c r="F139" s="8">
        <v>85500</v>
      </c>
      <c r="G139" s="7" t="s">
        <v>172</v>
      </c>
      <c r="H139" s="4"/>
      <c r="I139" s="4"/>
    </row>
    <row r="140" hidden="1" spans="1:9">
      <c r="A140" s="3" t="s">
        <v>36</v>
      </c>
      <c r="B140" s="4" t="str">
        <f t="shared" si="2"/>
        <v>2025</v>
      </c>
      <c r="C140" s="4"/>
      <c r="D140" s="7" t="s">
        <v>327</v>
      </c>
      <c r="E140" s="4" t="s">
        <v>18</v>
      </c>
      <c r="F140" s="8">
        <v>190000</v>
      </c>
      <c r="G140" s="7" t="s">
        <v>174</v>
      </c>
      <c r="H140" s="4" t="s">
        <v>328</v>
      </c>
      <c r="I140" s="9">
        <v>0.06</v>
      </c>
    </row>
    <row r="141" hidden="1" spans="1:9">
      <c r="A141" s="3" t="s">
        <v>36</v>
      </c>
      <c r="B141" s="4" t="str">
        <f t="shared" si="2"/>
        <v>2025</v>
      </c>
      <c r="C141" s="4"/>
      <c r="D141" s="7" t="s">
        <v>242</v>
      </c>
      <c r="E141" s="4" t="s">
        <v>17</v>
      </c>
      <c r="F141" s="8">
        <v>198000</v>
      </c>
      <c r="G141" s="7"/>
      <c r="H141" s="4"/>
      <c r="I141" s="4"/>
    </row>
    <row r="142" hidden="1" spans="1:9">
      <c r="A142" s="3" t="s">
        <v>36</v>
      </c>
      <c r="B142" s="4" t="str">
        <f t="shared" si="2"/>
        <v>2024</v>
      </c>
      <c r="C142" s="4"/>
      <c r="D142" s="7" t="s">
        <v>224</v>
      </c>
      <c r="E142" s="4" t="s">
        <v>18</v>
      </c>
      <c r="F142" s="8">
        <v>470000</v>
      </c>
      <c r="G142" s="7"/>
      <c r="H142" s="4" t="s">
        <v>329</v>
      </c>
      <c r="I142" s="9">
        <v>0.13</v>
      </c>
    </row>
    <row r="143" hidden="1" spans="1:9">
      <c r="A143" s="3" t="s">
        <v>36</v>
      </c>
      <c r="B143" s="4" t="str">
        <f t="shared" si="2"/>
        <v>2024</v>
      </c>
      <c r="C143" s="4" t="s">
        <v>184</v>
      </c>
      <c r="D143" s="7" t="s">
        <v>189</v>
      </c>
      <c r="E143" s="4" t="s">
        <v>16</v>
      </c>
      <c r="F143" s="8">
        <v>470000</v>
      </c>
      <c r="G143" s="7"/>
      <c r="H143" s="4"/>
      <c r="I143" s="4"/>
    </row>
    <row r="144" hidden="1" spans="1:9">
      <c r="A144" s="3" t="s">
        <v>36</v>
      </c>
      <c r="B144" s="4" t="str">
        <f t="shared" si="2"/>
        <v>2024</v>
      </c>
      <c r="C144" s="4" t="s">
        <v>184</v>
      </c>
      <c r="D144" s="7" t="s">
        <v>330</v>
      </c>
      <c r="E144" s="4" t="s">
        <v>17</v>
      </c>
      <c r="F144" s="8">
        <v>235000</v>
      </c>
      <c r="G144" s="7"/>
      <c r="H144" s="4"/>
      <c r="I144" s="4"/>
    </row>
    <row r="145" hidden="1" spans="1:9">
      <c r="A145" s="3" t="s">
        <v>36</v>
      </c>
      <c r="B145" s="4" t="str">
        <f t="shared" si="2"/>
        <v>2025</v>
      </c>
      <c r="C145" s="4"/>
      <c r="D145" s="7" t="s">
        <v>331</v>
      </c>
      <c r="E145" s="4" t="s">
        <v>18</v>
      </c>
      <c r="F145" s="8">
        <v>1770000</v>
      </c>
      <c r="G145" s="7"/>
      <c r="H145" s="4" t="s">
        <v>332</v>
      </c>
      <c r="I145" s="9">
        <v>0.13</v>
      </c>
    </row>
    <row r="146" hidden="1" spans="1:9">
      <c r="A146" s="3" t="s">
        <v>36</v>
      </c>
      <c r="B146" s="4" t="str">
        <f t="shared" si="2"/>
        <v>2025</v>
      </c>
      <c r="C146" s="4"/>
      <c r="D146" s="7" t="s">
        <v>316</v>
      </c>
      <c r="E146" s="4" t="s">
        <v>17</v>
      </c>
      <c r="F146" s="8">
        <v>708000</v>
      </c>
      <c r="G146" s="7"/>
      <c r="H146" s="4"/>
      <c r="I146" s="4"/>
    </row>
    <row r="147" hidden="1" spans="1:9">
      <c r="A147" s="3" t="s">
        <v>36</v>
      </c>
      <c r="B147" s="4" t="str">
        <f t="shared" si="2"/>
        <v>2024</v>
      </c>
      <c r="C147" s="4"/>
      <c r="D147" s="7" t="s">
        <v>224</v>
      </c>
      <c r="E147" s="4" t="s">
        <v>18</v>
      </c>
      <c r="F147" s="8">
        <v>1570000</v>
      </c>
      <c r="G147" s="7"/>
      <c r="H147" s="4" t="s">
        <v>332</v>
      </c>
      <c r="I147" s="9">
        <v>0.13</v>
      </c>
    </row>
    <row r="148" hidden="1" spans="1:9">
      <c r="A148" s="3" t="s">
        <v>36</v>
      </c>
      <c r="B148" s="4" t="str">
        <f t="shared" si="2"/>
        <v>2025</v>
      </c>
      <c r="C148" s="4"/>
      <c r="D148" s="7" t="s">
        <v>333</v>
      </c>
      <c r="E148" s="4" t="s">
        <v>16</v>
      </c>
      <c r="F148" s="8">
        <v>785000</v>
      </c>
      <c r="G148" s="7"/>
      <c r="H148" s="4"/>
      <c r="I148" s="4"/>
    </row>
    <row r="149" hidden="1" spans="1:9">
      <c r="A149" s="3" t="s">
        <v>36</v>
      </c>
      <c r="B149" s="4" t="str">
        <f t="shared" si="2"/>
        <v>2025</v>
      </c>
      <c r="C149" s="4"/>
      <c r="D149" s="7" t="s">
        <v>333</v>
      </c>
      <c r="E149" s="4" t="s">
        <v>16</v>
      </c>
      <c r="F149" s="8">
        <v>785000</v>
      </c>
      <c r="G149" s="7"/>
      <c r="H149" s="4"/>
      <c r="I149" s="4"/>
    </row>
    <row r="150" hidden="1" spans="1:9">
      <c r="A150" s="3" t="s">
        <v>36</v>
      </c>
      <c r="B150" s="4" t="str">
        <f t="shared" si="2"/>
        <v>2024</v>
      </c>
      <c r="C150" s="4" t="s">
        <v>184</v>
      </c>
      <c r="D150" s="7" t="s">
        <v>334</v>
      </c>
      <c r="E150" s="4" t="s">
        <v>17</v>
      </c>
      <c r="F150" s="8">
        <v>785000</v>
      </c>
      <c r="G150" s="7"/>
      <c r="H150" s="4"/>
      <c r="I150" s="4"/>
    </row>
    <row r="151" hidden="1" spans="1:9">
      <c r="A151" s="3" t="s">
        <v>36</v>
      </c>
      <c r="B151" s="4" t="str">
        <f t="shared" si="2"/>
        <v>2025</v>
      </c>
      <c r="C151" s="4"/>
      <c r="D151" s="7" t="s">
        <v>335</v>
      </c>
      <c r="E151" s="4" t="s">
        <v>17</v>
      </c>
      <c r="F151" s="8">
        <v>628000</v>
      </c>
      <c r="G151" s="7"/>
      <c r="H151" s="4"/>
      <c r="I151" s="4"/>
    </row>
    <row r="152" hidden="1" spans="1:9">
      <c r="A152" s="3" t="s">
        <v>36</v>
      </c>
      <c r="B152" s="4" t="str">
        <f t="shared" si="2"/>
        <v>2025</v>
      </c>
      <c r="C152" s="4"/>
      <c r="D152" s="7" t="s">
        <v>156</v>
      </c>
      <c r="E152" s="4" t="s">
        <v>18</v>
      </c>
      <c r="F152" s="8">
        <v>235000</v>
      </c>
      <c r="G152" s="7"/>
      <c r="H152" s="4" t="s">
        <v>336</v>
      </c>
      <c r="I152" s="9">
        <v>0.13</v>
      </c>
    </row>
    <row r="153" hidden="1" spans="1:9">
      <c r="A153" s="3" t="s">
        <v>36</v>
      </c>
      <c r="B153" s="4" t="str">
        <f t="shared" si="2"/>
        <v>2025</v>
      </c>
      <c r="C153" s="4"/>
      <c r="D153" s="7" t="s">
        <v>156</v>
      </c>
      <c r="E153" s="4" t="s">
        <v>18</v>
      </c>
      <c r="F153" s="8">
        <v>3365000</v>
      </c>
      <c r="G153" s="7"/>
      <c r="H153" s="4" t="s">
        <v>336</v>
      </c>
      <c r="I153" s="9">
        <v>0.13</v>
      </c>
    </row>
    <row r="154" hidden="1" spans="1:9">
      <c r="A154" s="3" t="s">
        <v>36</v>
      </c>
      <c r="B154" s="4" t="str">
        <f t="shared" si="2"/>
        <v>2025</v>
      </c>
      <c r="C154" s="4"/>
      <c r="D154" s="7" t="s">
        <v>337</v>
      </c>
      <c r="E154" s="4" t="s">
        <v>16</v>
      </c>
      <c r="F154" s="8">
        <v>235000</v>
      </c>
      <c r="G154" s="7"/>
      <c r="H154" s="4"/>
      <c r="I154" s="4"/>
    </row>
    <row r="155" hidden="1" spans="1:9">
      <c r="A155" s="3" t="s">
        <v>36</v>
      </c>
      <c r="B155" s="4" t="str">
        <f t="shared" si="2"/>
        <v>2025</v>
      </c>
      <c r="C155" s="4"/>
      <c r="D155" s="7" t="s">
        <v>337</v>
      </c>
      <c r="E155" s="4" t="s">
        <v>16</v>
      </c>
      <c r="F155" s="8">
        <v>1090000</v>
      </c>
      <c r="G155" s="7"/>
      <c r="H155" s="4"/>
      <c r="I155" s="4"/>
    </row>
    <row r="156" hidden="1" spans="1:9">
      <c r="A156" s="3" t="s">
        <v>36</v>
      </c>
      <c r="B156" s="4" t="str">
        <f t="shared" si="2"/>
        <v>2025</v>
      </c>
      <c r="C156" s="4"/>
      <c r="D156" s="7" t="s">
        <v>337</v>
      </c>
      <c r="E156" s="4" t="s">
        <v>16</v>
      </c>
      <c r="F156" s="8">
        <v>1090000</v>
      </c>
      <c r="G156" s="7"/>
      <c r="H156" s="4"/>
      <c r="I156" s="4"/>
    </row>
    <row r="157" hidden="1" spans="1:9">
      <c r="A157" s="3" t="s">
        <v>36</v>
      </c>
      <c r="B157" s="4" t="str">
        <f t="shared" si="2"/>
        <v>2025</v>
      </c>
      <c r="C157" s="4"/>
      <c r="D157" s="7" t="s">
        <v>337</v>
      </c>
      <c r="E157" s="4" t="s">
        <v>16</v>
      </c>
      <c r="F157" s="8">
        <v>1090000</v>
      </c>
      <c r="G157" s="7"/>
      <c r="H157" s="4"/>
      <c r="I157" s="4"/>
    </row>
    <row r="158" hidden="1" spans="1:9">
      <c r="A158" s="3" t="s">
        <v>36</v>
      </c>
      <c r="B158" s="4" t="str">
        <f t="shared" si="2"/>
        <v>2025</v>
      </c>
      <c r="C158" s="4"/>
      <c r="D158" s="7" t="s">
        <v>337</v>
      </c>
      <c r="E158" s="4" t="s">
        <v>16</v>
      </c>
      <c r="F158" s="8">
        <v>95000</v>
      </c>
      <c r="G158" s="7"/>
      <c r="H158" s="4"/>
      <c r="I158" s="4"/>
    </row>
    <row r="159" hidden="1" spans="1:9">
      <c r="A159" s="3" t="s">
        <v>36</v>
      </c>
      <c r="B159" s="4" t="str">
        <f t="shared" si="2"/>
        <v>2025</v>
      </c>
      <c r="C159" s="4"/>
      <c r="D159" s="7" t="s">
        <v>338</v>
      </c>
      <c r="E159" s="4" t="s">
        <v>17</v>
      </c>
      <c r="F159" s="8">
        <v>1080000</v>
      </c>
      <c r="G159" s="7"/>
      <c r="H159" s="4"/>
      <c r="I159" s="4"/>
    </row>
    <row r="160" hidden="1" spans="1:9">
      <c r="A160" s="3" t="s">
        <v>36</v>
      </c>
      <c r="B160" s="4" t="str">
        <f t="shared" si="2"/>
        <v>2025</v>
      </c>
      <c r="C160" s="4"/>
      <c r="D160" s="7" t="s">
        <v>301</v>
      </c>
      <c r="E160" s="4" t="s">
        <v>17</v>
      </c>
      <c r="F160" s="8">
        <v>1440000</v>
      </c>
      <c r="G160" s="7"/>
      <c r="H160" s="4"/>
      <c r="I160" s="4"/>
    </row>
    <row r="161" hidden="1" spans="1:9">
      <c r="A161" s="3" t="s">
        <v>36</v>
      </c>
      <c r="B161" s="4" t="str">
        <f t="shared" si="2"/>
        <v>2025</v>
      </c>
      <c r="C161" s="4"/>
      <c r="D161" s="7" t="s">
        <v>339</v>
      </c>
      <c r="E161" s="4" t="s">
        <v>17</v>
      </c>
      <c r="F161" s="8">
        <v>70500</v>
      </c>
      <c r="G161" s="7"/>
      <c r="H161" s="4"/>
      <c r="I161" s="4"/>
    </row>
    <row r="162" hidden="1" spans="1:9">
      <c r="A162" s="3" t="s">
        <v>36</v>
      </c>
      <c r="B162" s="4" t="str">
        <f t="shared" si="2"/>
        <v>2025</v>
      </c>
      <c r="C162" s="4"/>
      <c r="D162" s="7" t="s">
        <v>156</v>
      </c>
      <c r="E162" s="4" t="s">
        <v>18</v>
      </c>
      <c r="F162" s="8">
        <v>1528318.58</v>
      </c>
      <c r="G162" s="7"/>
      <c r="H162" s="4" t="s">
        <v>340</v>
      </c>
      <c r="I162" s="9">
        <v>0.13</v>
      </c>
    </row>
    <row r="163" hidden="1" spans="1:9">
      <c r="A163" s="3" t="s">
        <v>36</v>
      </c>
      <c r="B163" s="4" t="str">
        <f t="shared" si="2"/>
        <v>2025</v>
      </c>
      <c r="C163" s="4"/>
      <c r="D163" s="7" t="s">
        <v>315</v>
      </c>
      <c r="E163" s="4" t="s">
        <v>16</v>
      </c>
      <c r="F163" s="8">
        <v>1485000</v>
      </c>
      <c r="G163" s="7"/>
      <c r="H163" s="4"/>
      <c r="I163" s="4"/>
    </row>
    <row r="164" hidden="1" spans="1:9">
      <c r="A164" s="3" t="s">
        <v>36</v>
      </c>
      <c r="B164" s="4" t="str">
        <f t="shared" si="2"/>
        <v>2025</v>
      </c>
      <c r="C164" s="4"/>
      <c r="D164" s="7" t="s">
        <v>315</v>
      </c>
      <c r="E164" s="4" t="s">
        <v>16</v>
      </c>
      <c r="F164" s="8">
        <v>242000</v>
      </c>
      <c r="G164" s="7"/>
      <c r="H164" s="4"/>
      <c r="I164" s="4"/>
    </row>
    <row r="165" hidden="1" spans="1:9">
      <c r="A165" s="3" t="s">
        <v>36</v>
      </c>
      <c r="B165" s="4" t="str">
        <f t="shared" si="2"/>
        <v>2025</v>
      </c>
      <c r="C165" s="4"/>
      <c r="D165" s="7" t="s">
        <v>341</v>
      </c>
      <c r="E165" s="4" t="s">
        <v>17</v>
      </c>
      <c r="F165" s="8">
        <v>1647000</v>
      </c>
      <c r="G165" s="7"/>
      <c r="H165" s="4"/>
      <c r="I165" s="4"/>
    </row>
    <row r="166" hidden="1" spans="1:9">
      <c r="A166" s="3" t="s">
        <v>36</v>
      </c>
      <c r="B166" s="4" t="str">
        <f t="shared" si="2"/>
        <v>2025</v>
      </c>
      <c r="C166" s="4"/>
      <c r="D166" s="7" t="s">
        <v>342</v>
      </c>
      <c r="E166" s="4" t="s">
        <v>17</v>
      </c>
      <c r="F166" s="8">
        <v>80000</v>
      </c>
      <c r="G166" s="7"/>
      <c r="H166" s="4"/>
      <c r="I166" s="4"/>
    </row>
    <row r="167" hidden="1" spans="1:9">
      <c r="A167" s="3" t="s">
        <v>36</v>
      </c>
      <c r="B167" s="4" t="str">
        <f t="shared" si="2"/>
        <v>2024</v>
      </c>
      <c r="C167" s="4"/>
      <c r="D167" s="7" t="s">
        <v>343</v>
      </c>
      <c r="E167" s="4" t="s">
        <v>18</v>
      </c>
      <c r="F167" s="8">
        <v>1876107</v>
      </c>
      <c r="G167" s="7"/>
      <c r="H167" s="4" t="s">
        <v>344</v>
      </c>
      <c r="I167" s="9">
        <v>0.13</v>
      </c>
    </row>
    <row r="168" hidden="1" spans="1:9">
      <c r="A168" s="3" t="s">
        <v>36</v>
      </c>
      <c r="B168" s="4" t="str">
        <f t="shared" si="2"/>
        <v>2025</v>
      </c>
      <c r="C168" s="4"/>
      <c r="D168" s="7" t="s">
        <v>345</v>
      </c>
      <c r="E168" s="4" t="s">
        <v>16</v>
      </c>
      <c r="F168" s="8">
        <v>424000</v>
      </c>
      <c r="G168" s="7"/>
      <c r="H168" s="4"/>
      <c r="I168" s="4"/>
    </row>
    <row r="169" hidden="1" spans="1:9">
      <c r="A169" s="3" t="s">
        <v>36</v>
      </c>
      <c r="B169" s="4" t="str">
        <f t="shared" si="2"/>
        <v>2025</v>
      </c>
      <c r="C169" s="4"/>
      <c r="D169" s="7" t="s">
        <v>345</v>
      </c>
      <c r="E169" s="4" t="s">
        <v>16</v>
      </c>
      <c r="F169" s="8">
        <v>424000</v>
      </c>
      <c r="G169" s="7"/>
      <c r="H169" s="4"/>
      <c r="I169" s="4"/>
    </row>
    <row r="170" hidden="1" spans="1:9">
      <c r="A170" s="3" t="s">
        <v>36</v>
      </c>
      <c r="B170" s="4" t="str">
        <f t="shared" si="2"/>
        <v>2025</v>
      </c>
      <c r="C170" s="4"/>
      <c r="D170" s="7" t="s">
        <v>345</v>
      </c>
      <c r="E170" s="4" t="s">
        <v>16</v>
      </c>
      <c r="F170" s="8">
        <v>424000</v>
      </c>
      <c r="G170" s="7"/>
      <c r="H170" s="4"/>
      <c r="I170" s="4"/>
    </row>
    <row r="171" hidden="1" spans="1:9">
      <c r="A171" s="3" t="s">
        <v>36</v>
      </c>
      <c r="B171" s="4" t="str">
        <f t="shared" si="2"/>
        <v>2025</v>
      </c>
      <c r="C171" s="4"/>
      <c r="D171" s="7" t="s">
        <v>345</v>
      </c>
      <c r="E171" s="4" t="s">
        <v>16</v>
      </c>
      <c r="F171" s="8">
        <v>424000</v>
      </c>
      <c r="G171" s="7"/>
      <c r="H171" s="4"/>
      <c r="I171" s="4"/>
    </row>
    <row r="172" hidden="1" spans="1:9">
      <c r="A172" s="3" t="s">
        <v>36</v>
      </c>
      <c r="B172" s="4" t="str">
        <f t="shared" si="2"/>
        <v>2025</v>
      </c>
      <c r="C172" s="4"/>
      <c r="D172" s="7" t="s">
        <v>345</v>
      </c>
      <c r="E172" s="4" t="s">
        <v>16</v>
      </c>
      <c r="F172" s="8">
        <v>424000</v>
      </c>
      <c r="G172" s="7"/>
      <c r="H172" s="4"/>
      <c r="I172" s="4"/>
    </row>
    <row r="173" hidden="1" spans="1:9">
      <c r="A173" s="3" t="s">
        <v>36</v>
      </c>
      <c r="B173" s="4" t="str">
        <f t="shared" si="2"/>
        <v>2025</v>
      </c>
      <c r="C173" s="4"/>
      <c r="D173" s="7" t="s">
        <v>333</v>
      </c>
      <c r="E173" s="4" t="s">
        <v>17</v>
      </c>
      <c r="F173" s="8">
        <v>1995000</v>
      </c>
      <c r="G173" s="7"/>
      <c r="H173" s="4"/>
      <c r="I173" s="4"/>
    </row>
    <row r="174" hidden="1" spans="1:9">
      <c r="A174" s="3" t="s">
        <v>36</v>
      </c>
      <c r="B174" s="4" t="str">
        <f t="shared" si="2"/>
        <v>2024</v>
      </c>
      <c r="C174" s="4" t="s">
        <v>184</v>
      </c>
      <c r="D174" s="7" t="s">
        <v>310</v>
      </c>
      <c r="E174" s="4" t="s">
        <v>17</v>
      </c>
      <c r="F174" s="8">
        <v>125000</v>
      </c>
      <c r="G174" s="7"/>
      <c r="H174" s="4"/>
      <c r="I174" s="4"/>
    </row>
    <row r="175" hidden="1" spans="1:9">
      <c r="A175" s="3" t="s">
        <v>36</v>
      </c>
      <c r="B175" s="4" t="str">
        <f t="shared" si="2"/>
        <v>2024</v>
      </c>
      <c r="C175" s="4" t="s">
        <v>346</v>
      </c>
      <c r="D175" s="7" t="s">
        <v>347</v>
      </c>
      <c r="E175" s="4" t="s">
        <v>18</v>
      </c>
      <c r="F175" s="8">
        <v>6060000</v>
      </c>
      <c r="G175" s="7" t="s">
        <v>162</v>
      </c>
      <c r="H175" s="4" t="s">
        <v>348</v>
      </c>
      <c r="I175" s="9">
        <v>0.09</v>
      </c>
    </row>
    <row r="176" hidden="1" spans="1:9">
      <c r="A176" s="3" t="s">
        <v>36</v>
      </c>
      <c r="B176" s="4" t="str">
        <f t="shared" si="2"/>
        <v>2024</v>
      </c>
      <c r="C176" s="4" t="s">
        <v>346</v>
      </c>
      <c r="D176" s="7" t="s">
        <v>349</v>
      </c>
      <c r="E176" s="4" t="s">
        <v>18</v>
      </c>
      <c r="F176" s="8">
        <v>469410.57</v>
      </c>
      <c r="G176" s="7" t="s">
        <v>165</v>
      </c>
      <c r="H176" s="4" t="s">
        <v>350</v>
      </c>
      <c r="I176" s="9">
        <v>0.09</v>
      </c>
    </row>
    <row r="177" hidden="1" spans="1:9">
      <c r="A177" s="3" t="s">
        <v>36</v>
      </c>
      <c r="B177" s="4" t="str">
        <f t="shared" si="2"/>
        <v>2024</v>
      </c>
      <c r="C177" s="4"/>
      <c r="D177" s="7" t="s">
        <v>351</v>
      </c>
      <c r="E177" s="4" t="s">
        <v>18</v>
      </c>
      <c r="F177" s="8">
        <v>19095840</v>
      </c>
      <c r="G177" s="7" t="s">
        <v>170</v>
      </c>
      <c r="H177" s="4" t="s">
        <v>352</v>
      </c>
      <c r="I177" s="9">
        <v>0.13</v>
      </c>
    </row>
    <row r="178" hidden="1" spans="1:9">
      <c r="A178" s="3" t="s">
        <v>36</v>
      </c>
      <c r="B178" s="4" t="str">
        <f t="shared" si="2"/>
        <v>2024</v>
      </c>
      <c r="C178" s="4" t="s">
        <v>346</v>
      </c>
      <c r="D178" s="7" t="s">
        <v>353</v>
      </c>
      <c r="E178" s="4" t="s">
        <v>18</v>
      </c>
      <c r="F178" s="11">
        <v>819015</v>
      </c>
      <c r="G178" s="7" t="s">
        <v>164</v>
      </c>
      <c r="H178" s="4" t="s">
        <v>354</v>
      </c>
      <c r="I178" s="9">
        <v>0.09</v>
      </c>
    </row>
    <row r="179" hidden="1" spans="1:9">
      <c r="A179" s="3" t="s">
        <v>40</v>
      </c>
      <c r="B179" s="4" t="str">
        <f t="shared" si="2"/>
        <v>2025</v>
      </c>
      <c r="C179" s="4"/>
      <c r="D179" s="7" t="s">
        <v>355</v>
      </c>
      <c r="E179" s="4" t="s">
        <v>18</v>
      </c>
      <c r="F179" s="8">
        <v>1200000</v>
      </c>
      <c r="G179" s="7" t="s">
        <v>356</v>
      </c>
      <c r="H179" s="4" t="s">
        <v>357</v>
      </c>
      <c r="I179" s="10">
        <v>0.06</v>
      </c>
    </row>
    <row r="180" hidden="1" spans="1:9">
      <c r="A180" s="3" t="s">
        <v>40</v>
      </c>
      <c r="B180" s="4" t="str">
        <f t="shared" si="2"/>
        <v>2025</v>
      </c>
      <c r="C180" s="4"/>
      <c r="D180" s="7" t="s">
        <v>323</v>
      </c>
      <c r="E180" s="4" t="s">
        <v>17</v>
      </c>
      <c r="F180" s="8">
        <v>3658.58</v>
      </c>
      <c r="G180" s="7"/>
      <c r="H180" s="4"/>
    </row>
    <row r="181" hidden="1" spans="1:9">
      <c r="A181" s="3" t="s">
        <v>40</v>
      </c>
      <c r="B181" s="4" t="str">
        <f t="shared" si="2"/>
        <v>2025</v>
      </c>
      <c r="C181" s="4"/>
      <c r="D181" s="7" t="s">
        <v>323</v>
      </c>
      <c r="E181" s="4" t="s">
        <v>17</v>
      </c>
      <c r="F181" s="8">
        <v>43741.8</v>
      </c>
      <c r="G181" s="7"/>
      <c r="H181" s="4"/>
    </row>
    <row r="182" hidden="1" spans="1:9">
      <c r="A182" s="3" t="s">
        <v>40</v>
      </c>
      <c r="B182" s="4" t="str">
        <f t="shared" si="2"/>
        <v>2025</v>
      </c>
      <c r="C182" s="4"/>
      <c r="D182" s="7" t="s">
        <v>323</v>
      </c>
      <c r="E182" s="4" t="s">
        <v>17</v>
      </c>
      <c r="F182" s="8">
        <v>1552.8</v>
      </c>
      <c r="G182" s="7"/>
      <c r="H182" s="4"/>
    </row>
    <row r="183" hidden="1" spans="1:9">
      <c r="A183" s="3" t="s">
        <v>40</v>
      </c>
      <c r="B183" s="4" t="str">
        <f t="shared" si="2"/>
        <v>2025</v>
      </c>
      <c r="C183" s="4"/>
      <c r="D183" s="7" t="s">
        <v>323</v>
      </c>
      <c r="E183" s="4" t="s">
        <v>17</v>
      </c>
      <c r="F183" s="8">
        <v>45323.68</v>
      </c>
      <c r="G183" s="7"/>
      <c r="H183" s="4"/>
    </row>
    <row r="184" hidden="1" spans="1:9">
      <c r="A184" s="3" t="s">
        <v>40</v>
      </c>
      <c r="B184" s="4" t="str">
        <f t="shared" si="2"/>
        <v>2025</v>
      </c>
      <c r="C184" s="4"/>
      <c r="D184" s="7" t="s">
        <v>323</v>
      </c>
      <c r="E184" s="4" t="s">
        <v>17</v>
      </c>
      <c r="F184" s="8">
        <v>21305.33</v>
      </c>
      <c r="G184" s="7"/>
      <c r="H184" s="4"/>
    </row>
    <row r="185" hidden="1" spans="1:9">
      <c r="A185" s="3" t="s">
        <v>40</v>
      </c>
      <c r="B185" s="4" t="str">
        <f t="shared" si="2"/>
        <v>2025</v>
      </c>
      <c r="C185" s="4"/>
      <c r="D185" s="7" t="s">
        <v>323</v>
      </c>
      <c r="E185" s="4" t="s">
        <v>17</v>
      </c>
      <c r="F185" s="8">
        <v>37180.14</v>
      </c>
      <c r="G185" s="7"/>
      <c r="H185" s="4"/>
    </row>
    <row r="186" hidden="1" spans="1:9">
      <c r="A186" s="3" t="s">
        <v>40</v>
      </c>
      <c r="B186" s="4" t="str">
        <f t="shared" si="2"/>
        <v>2025</v>
      </c>
      <c r="C186" s="4"/>
      <c r="D186" s="7" t="s">
        <v>323</v>
      </c>
      <c r="E186" s="4" t="s">
        <v>17</v>
      </c>
      <c r="F186" s="8">
        <v>207237.67</v>
      </c>
      <c r="G186" s="7"/>
      <c r="H186" s="4"/>
    </row>
    <row r="187" hidden="1" spans="1:9">
      <c r="A187" s="3" t="s">
        <v>40</v>
      </c>
      <c r="B187" s="4" t="str">
        <f t="shared" si="2"/>
        <v>2025</v>
      </c>
      <c r="C187" s="4"/>
      <c r="D187" s="7" t="s">
        <v>355</v>
      </c>
      <c r="E187" s="4" t="s">
        <v>18</v>
      </c>
      <c r="F187" s="8">
        <v>4100000</v>
      </c>
      <c r="G187" s="7"/>
      <c r="H187" s="4" t="s">
        <v>358</v>
      </c>
      <c r="I187" t="s">
        <v>359</v>
      </c>
    </row>
    <row r="188" hidden="1" spans="1:9">
      <c r="A188" s="3" t="s">
        <v>40</v>
      </c>
      <c r="B188" s="4" t="str">
        <f t="shared" si="2"/>
        <v>2025</v>
      </c>
      <c r="C188" s="4"/>
      <c r="D188" s="7" t="s">
        <v>287</v>
      </c>
      <c r="E188" s="4" t="s">
        <v>17</v>
      </c>
      <c r="F188" s="8">
        <v>50000</v>
      </c>
      <c r="G188" s="7"/>
      <c r="H188" s="4"/>
    </row>
    <row r="189" hidden="1" spans="1:9">
      <c r="A189" s="3" t="s">
        <v>40</v>
      </c>
      <c r="B189" s="4" t="str">
        <f t="shared" si="2"/>
        <v>2025</v>
      </c>
      <c r="C189" s="4"/>
      <c r="D189" s="7" t="s">
        <v>287</v>
      </c>
      <c r="E189" s="4" t="s">
        <v>17</v>
      </c>
      <c r="F189" s="8">
        <v>15776.4</v>
      </c>
      <c r="G189" s="7"/>
      <c r="H189" s="4"/>
    </row>
    <row r="190" hidden="1" spans="1:9">
      <c r="A190" s="3" t="s">
        <v>40</v>
      </c>
      <c r="B190" s="4" t="str">
        <f t="shared" si="2"/>
        <v>2025</v>
      </c>
      <c r="C190" s="4"/>
      <c r="D190" s="7" t="s">
        <v>287</v>
      </c>
      <c r="E190" s="4" t="s">
        <v>17</v>
      </c>
      <c r="F190" s="8">
        <v>8671.12</v>
      </c>
      <c r="G190" s="7"/>
      <c r="H190" s="4"/>
    </row>
    <row r="191" hidden="1" spans="1:9">
      <c r="A191" s="3" t="s">
        <v>40</v>
      </c>
      <c r="B191" s="4" t="str">
        <f t="shared" si="2"/>
        <v>2025</v>
      </c>
      <c r="C191" s="4"/>
      <c r="D191" s="7" t="s">
        <v>287</v>
      </c>
      <c r="E191" s="4" t="s">
        <v>17</v>
      </c>
      <c r="F191" s="8">
        <v>20000</v>
      </c>
      <c r="G191" s="7"/>
      <c r="H191" s="4"/>
    </row>
    <row r="192" hidden="1" spans="1:9">
      <c r="A192" s="3" t="s">
        <v>40</v>
      </c>
      <c r="B192" s="4" t="str">
        <f t="shared" si="2"/>
        <v>2025</v>
      </c>
      <c r="C192" s="4"/>
      <c r="D192" s="7" t="s">
        <v>287</v>
      </c>
      <c r="E192" s="4" t="s">
        <v>17</v>
      </c>
      <c r="F192" s="8">
        <v>1000000</v>
      </c>
      <c r="G192" s="7"/>
      <c r="H192" s="4"/>
    </row>
    <row r="193" hidden="1" spans="1:8">
      <c r="A193" s="3" t="s">
        <v>40</v>
      </c>
      <c r="B193" s="4" t="str">
        <f t="shared" si="2"/>
        <v>2025</v>
      </c>
      <c r="C193" s="4"/>
      <c r="D193" s="7" t="s">
        <v>287</v>
      </c>
      <c r="E193" s="4" t="s">
        <v>17</v>
      </c>
      <c r="F193" s="8">
        <v>27800</v>
      </c>
      <c r="G193" s="7"/>
      <c r="H193" s="4"/>
    </row>
    <row r="194" hidden="1" spans="1:8">
      <c r="A194" s="3" t="s">
        <v>40</v>
      </c>
      <c r="B194" s="4" t="str">
        <f t="shared" ref="B194:B257" si="3">LEFT(D194,4)</f>
        <v>2025</v>
      </c>
      <c r="C194" s="4"/>
      <c r="D194" s="7" t="s">
        <v>287</v>
      </c>
      <c r="E194" s="4" t="s">
        <v>17</v>
      </c>
      <c r="F194" s="8">
        <v>15000</v>
      </c>
      <c r="G194" s="7"/>
      <c r="H194" s="4"/>
    </row>
    <row r="195" hidden="1" spans="1:8">
      <c r="A195" s="3" t="s">
        <v>40</v>
      </c>
      <c r="B195" s="4" t="str">
        <f t="shared" si="3"/>
        <v>2025</v>
      </c>
      <c r="C195" s="4"/>
      <c r="D195" s="7" t="s">
        <v>287</v>
      </c>
      <c r="E195" s="4" t="s">
        <v>17</v>
      </c>
      <c r="F195" s="8">
        <v>14406.63</v>
      </c>
      <c r="G195" s="7"/>
      <c r="H195" s="4"/>
    </row>
    <row r="196" hidden="1" spans="1:8">
      <c r="A196" s="3" t="s">
        <v>40</v>
      </c>
      <c r="B196" s="4" t="str">
        <f t="shared" si="3"/>
        <v>2025</v>
      </c>
      <c r="C196" s="4"/>
      <c r="D196" s="7" t="s">
        <v>287</v>
      </c>
      <c r="E196" s="4" t="s">
        <v>17</v>
      </c>
      <c r="F196" s="8">
        <v>23215</v>
      </c>
      <c r="G196" s="7"/>
      <c r="H196" s="4"/>
    </row>
    <row r="197" hidden="1" spans="1:8">
      <c r="A197" s="3" t="s">
        <v>40</v>
      </c>
      <c r="B197" s="4" t="str">
        <f t="shared" si="3"/>
        <v>2025</v>
      </c>
      <c r="C197" s="4"/>
      <c r="D197" s="7" t="s">
        <v>287</v>
      </c>
      <c r="E197" s="4" t="s">
        <v>17</v>
      </c>
      <c r="F197" s="8">
        <v>93039</v>
      </c>
      <c r="G197" s="7"/>
      <c r="H197" s="4"/>
    </row>
    <row r="198" hidden="1" spans="1:8">
      <c r="A198" s="3" t="s">
        <v>40</v>
      </c>
      <c r="B198" s="4" t="str">
        <f t="shared" si="3"/>
        <v>2025</v>
      </c>
      <c r="C198" s="4"/>
      <c r="D198" s="7" t="s">
        <v>287</v>
      </c>
      <c r="E198" s="4" t="s">
        <v>17</v>
      </c>
      <c r="F198" s="8">
        <v>19046.22</v>
      </c>
      <c r="G198" s="7"/>
      <c r="H198" s="4"/>
    </row>
    <row r="199" hidden="1" spans="1:8">
      <c r="A199" s="3" t="s">
        <v>40</v>
      </c>
      <c r="B199" s="4" t="str">
        <f t="shared" si="3"/>
        <v>2025</v>
      </c>
      <c r="C199" s="4"/>
      <c r="D199" s="7" t="s">
        <v>287</v>
      </c>
      <c r="E199" s="4" t="s">
        <v>17</v>
      </c>
      <c r="F199" s="8">
        <v>50000</v>
      </c>
      <c r="G199" s="7"/>
      <c r="H199" s="4"/>
    </row>
    <row r="200" hidden="1" spans="1:8">
      <c r="A200" s="3" t="s">
        <v>40</v>
      </c>
      <c r="B200" s="4" t="str">
        <f t="shared" si="3"/>
        <v>2025</v>
      </c>
      <c r="C200" s="4"/>
      <c r="D200" s="7" t="s">
        <v>287</v>
      </c>
      <c r="E200" s="4" t="s">
        <v>17</v>
      </c>
      <c r="F200" s="8">
        <v>33280</v>
      </c>
      <c r="G200" s="7"/>
      <c r="H200" s="4"/>
    </row>
    <row r="201" hidden="1" spans="1:8">
      <c r="A201" s="3" t="s">
        <v>40</v>
      </c>
      <c r="B201" s="4" t="str">
        <f t="shared" si="3"/>
        <v>2025</v>
      </c>
      <c r="C201" s="4"/>
      <c r="D201" s="7" t="s">
        <v>287</v>
      </c>
      <c r="E201" s="4" t="s">
        <v>17</v>
      </c>
      <c r="F201" s="8">
        <v>11616.45</v>
      </c>
      <c r="G201" s="7"/>
      <c r="H201" s="4"/>
    </row>
    <row r="202" hidden="1" spans="1:8">
      <c r="A202" s="3" t="s">
        <v>40</v>
      </c>
      <c r="B202" s="4" t="str">
        <f t="shared" si="3"/>
        <v>2025</v>
      </c>
      <c r="C202" s="4"/>
      <c r="D202" s="7" t="s">
        <v>287</v>
      </c>
      <c r="E202" s="4" t="s">
        <v>17</v>
      </c>
      <c r="F202" s="8">
        <v>44000</v>
      </c>
      <c r="G202" s="7"/>
      <c r="H202" s="4"/>
    </row>
    <row r="203" hidden="1" spans="1:8">
      <c r="A203" s="3" t="s">
        <v>40</v>
      </c>
      <c r="B203" s="4" t="str">
        <f t="shared" si="3"/>
        <v>2025</v>
      </c>
      <c r="C203" s="4"/>
      <c r="D203" s="7" t="s">
        <v>287</v>
      </c>
      <c r="E203" s="4" t="s">
        <v>17</v>
      </c>
      <c r="F203" s="8">
        <v>56223.6</v>
      </c>
      <c r="G203" s="7"/>
      <c r="H203" s="4"/>
    </row>
    <row r="204" hidden="1" spans="1:8">
      <c r="A204" s="3" t="s">
        <v>40</v>
      </c>
      <c r="B204" s="4" t="str">
        <f t="shared" si="3"/>
        <v>2025</v>
      </c>
      <c r="C204" s="4"/>
      <c r="D204" s="7" t="s">
        <v>287</v>
      </c>
      <c r="E204" s="4" t="s">
        <v>17</v>
      </c>
      <c r="F204" s="8">
        <v>5497.18</v>
      </c>
      <c r="G204" s="7"/>
      <c r="H204" s="4"/>
    </row>
    <row r="205" hidden="1" spans="1:8">
      <c r="A205" s="3" t="s">
        <v>40</v>
      </c>
      <c r="B205" s="4" t="str">
        <f t="shared" si="3"/>
        <v>2025</v>
      </c>
      <c r="C205" s="4"/>
      <c r="D205" s="7" t="s">
        <v>287</v>
      </c>
      <c r="E205" s="4" t="s">
        <v>17</v>
      </c>
      <c r="F205" s="8">
        <v>35442</v>
      </c>
      <c r="G205" s="7"/>
      <c r="H205" s="4"/>
    </row>
    <row r="206" hidden="1" spans="1:8">
      <c r="A206" s="3" t="s">
        <v>40</v>
      </c>
      <c r="B206" s="4" t="str">
        <f t="shared" si="3"/>
        <v>2025</v>
      </c>
      <c r="C206" s="4"/>
      <c r="D206" s="7" t="s">
        <v>287</v>
      </c>
      <c r="E206" s="4" t="s">
        <v>17</v>
      </c>
      <c r="F206" s="8">
        <v>20000</v>
      </c>
      <c r="G206" s="7"/>
      <c r="H206" s="4"/>
    </row>
    <row r="207" hidden="1" spans="1:8">
      <c r="A207" s="3" t="s">
        <v>40</v>
      </c>
      <c r="B207" s="4" t="str">
        <f t="shared" si="3"/>
        <v>2025</v>
      </c>
      <c r="C207" s="4"/>
      <c r="D207" s="7" t="s">
        <v>287</v>
      </c>
      <c r="E207" s="4" t="s">
        <v>17</v>
      </c>
      <c r="F207" s="8">
        <v>36986.4</v>
      </c>
      <c r="G207" s="7"/>
      <c r="H207" s="4"/>
    </row>
    <row r="208" hidden="1" spans="1:8">
      <c r="A208" s="3" t="s">
        <v>40</v>
      </c>
      <c r="B208" s="4" t="str">
        <f t="shared" si="3"/>
        <v>2025</v>
      </c>
      <c r="C208" s="4"/>
      <c r="D208" s="7" t="s">
        <v>287</v>
      </c>
      <c r="E208" s="4" t="s">
        <v>17</v>
      </c>
      <c r="F208" s="8">
        <v>10000</v>
      </c>
      <c r="G208" s="7"/>
      <c r="H208" s="4"/>
    </row>
    <row r="209" hidden="1" spans="1:9">
      <c r="A209" s="3" t="s">
        <v>40</v>
      </c>
      <c r="B209" s="4" t="str">
        <f t="shared" si="3"/>
        <v>2025</v>
      </c>
      <c r="C209" s="4"/>
      <c r="D209" s="7" t="s">
        <v>287</v>
      </c>
      <c r="E209" s="4" t="s">
        <v>17</v>
      </c>
      <c r="F209" s="8">
        <v>360000</v>
      </c>
      <c r="G209" s="7"/>
      <c r="H209" s="4"/>
    </row>
    <row r="210" hidden="1" spans="1:9">
      <c r="A210" s="3" t="s">
        <v>40</v>
      </c>
      <c r="B210" s="4" t="str">
        <f t="shared" si="3"/>
        <v>2025</v>
      </c>
      <c r="C210" s="4"/>
      <c r="D210" s="7" t="s">
        <v>360</v>
      </c>
      <c r="E210" s="4" t="s">
        <v>18</v>
      </c>
      <c r="F210" s="8">
        <v>5125000</v>
      </c>
      <c r="G210" s="7" t="s">
        <v>267</v>
      </c>
      <c r="H210" s="4" t="s">
        <v>361</v>
      </c>
      <c r="I210" t="s">
        <v>362</v>
      </c>
    </row>
    <row r="211" hidden="1" spans="1:9">
      <c r="A211" s="3" t="s">
        <v>40</v>
      </c>
      <c r="B211" s="4" t="str">
        <f t="shared" si="3"/>
        <v>2025</v>
      </c>
      <c r="C211" s="4"/>
      <c r="D211" s="7" t="s">
        <v>363</v>
      </c>
      <c r="E211" s="4" t="s">
        <v>17</v>
      </c>
      <c r="F211" s="8">
        <v>2000000</v>
      </c>
      <c r="G211" s="7"/>
      <c r="H211" s="4"/>
    </row>
    <row r="212" hidden="1" spans="1:9">
      <c r="A212" s="3" t="s">
        <v>40</v>
      </c>
      <c r="B212" s="4" t="str">
        <f t="shared" si="3"/>
        <v>2025</v>
      </c>
      <c r="C212" s="4"/>
      <c r="D212" s="7" t="s">
        <v>364</v>
      </c>
      <c r="E212" s="4" t="s">
        <v>17</v>
      </c>
      <c r="F212" s="8">
        <v>1000000</v>
      </c>
      <c r="G212" s="7"/>
      <c r="H212" s="4"/>
    </row>
    <row r="213" hidden="1" spans="1:9">
      <c r="A213" s="3" t="s">
        <v>40</v>
      </c>
      <c r="B213" s="4" t="str">
        <f t="shared" si="3"/>
        <v>2025</v>
      </c>
      <c r="C213" s="4"/>
      <c r="D213" s="7" t="s">
        <v>365</v>
      </c>
      <c r="E213" s="4" t="s">
        <v>17</v>
      </c>
      <c r="F213" s="8">
        <v>150000</v>
      </c>
      <c r="G213" s="7"/>
      <c r="H213" s="4"/>
    </row>
    <row r="214" hidden="1" spans="1:9">
      <c r="A214" s="3" t="s">
        <v>40</v>
      </c>
      <c r="B214" s="4" t="str">
        <f t="shared" si="3"/>
        <v>2025</v>
      </c>
      <c r="C214" s="4"/>
      <c r="D214" s="7" t="s">
        <v>366</v>
      </c>
      <c r="E214" s="4" t="s">
        <v>18</v>
      </c>
      <c r="F214" s="8">
        <v>5000000</v>
      </c>
      <c r="G214" s="7" t="s">
        <v>367</v>
      </c>
      <c r="H214" s="7" t="s">
        <v>368</v>
      </c>
      <c r="I214" t="s">
        <v>369</v>
      </c>
    </row>
    <row r="215" hidden="1" spans="1:9">
      <c r="A215" s="3" t="s">
        <v>40</v>
      </c>
      <c r="B215" s="4" t="str">
        <f t="shared" si="3"/>
        <v>2025</v>
      </c>
      <c r="C215" s="4"/>
      <c r="D215" s="7" t="s">
        <v>370</v>
      </c>
      <c r="E215" s="4" t="s">
        <v>17</v>
      </c>
      <c r="F215" s="8">
        <v>200000</v>
      </c>
      <c r="G215" s="7"/>
      <c r="H215" s="4"/>
    </row>
    <row r="216" hidden="1" spans="1:9">
      <c r="A216" s="3" t="s">
        <v>40</v>
      </c>
      <c r="B216" s="4" t="str">
        <f t="shared" si="3"/>
        <v>2025</v>
      </c>
      <c r="C216" s="4"/>
      <c r="D216" s="7" t="s">
        <v>254</v>
      </c>
      <c r="E216" s="4" t="s">
        <v>17</v>
      </c>
      <c r="F216" s="8">
        <v>60000</v>
      </c>
      <c r="G216" s="7"/>
      <c r="H216" s="4"/>
    </row>
    <row r="217" hidden="1" spans="1:9">
      <c r="A217" s="3" t="s">
        <v>40</v>
      </c>
      <c r="B217" s="4" t="str">
        <f t="shared" si="3"/>
        <v>2025</v>
      </c>
      <c r="C217" s="4"/>
      <c r="D217" s="7" t="s">
        <v>371</v>
      </c>
      <c r="E217" s="4" t="s">
        <v>17</v>
      </c>
      <c r="F217" s="8">
        <v>310000</v>
      </c>
      <c r="G217" s="7"/>
      <c r="H217" s="4"/>
    </row>
    <row r="218" hidden="1" spans="1:9">
      <c r="A218" s="3" t="s">
        <v>40</v>
      </c>
      <c r="B218" s="4" t="str">
        <f t="shared" si="3"/>
        <v>2025</v>
      </c>
      <c r="C218" s="4"/>
      <c r="D218" s="7" t="s">
        <v>363</v>
      </c>
      <c r="E218" s="4" t="s">
        <v>17</v>
      </c>
      <c r="F218" s="8">
        <v>200000</v>
      </c>
      <c r="G218" s="7"/>
      <c r="H218" s="4"/>
    </row>
    <row r="219" hidden="1" spans="1:9">
      <c r="A219" s="3" t="s">
        <v>40</v>
      </c>
      <c r="B219" s="4" t="str">
        <f t="shared" si="3"/>
        <v>2025</v>
      </c>
      <c r="C219" s="4"/>
      <c r="D219" s="7" t="s">
        <v>363</v>
      </c>
      <c r="E219" s="4" t="s">
        <v>17</v>
      </c>
      <c r="F219" s="8">
        <v>200000</v>
      </c>
      <c r="G219" s="7"/>
      <c r="H219" s="4"/>
    </row>
    <row r="220" hidden="1" spans="1:9">
      <c r="A220" s="3" t="s">
        <v>40</v>
      </c>
      <c r="B220" s="4" t="str">
        <f t="shared" si="3"/>
        <v>2025</v>
      </c>
      <c r="C220" s="4"/>
      <c r="D220" s="7" t="s">
        <v>363</v>
      </c>
      <c r="E220" s="4" t="s">
        <v>17</v>
      </c>
      <c r="F220" s="8">
        <v>600000</v>
      </c>
      <c r="G220" s="7"/>
      <c r="H220" s="4"/>
    </row>
    <row r="221" hidden="1" spans="1:9">
      <c r="A221" s="3" t="s">
        <v>40</v>
      </c>
      <c r="B221" s="4" t="str">
        <f t="shared" si="3"/>
        <v>2025</v>
      </c>
      <c r="C221" s="4"/>
      <c r="D221" s="7" t="s">
        <v>364</v>
      </c>
      <c r="E221" s="4" t="s">
        <v>17</v>
      </c>
      <c r="F221" s="8">
        <v>325520.22</v>
      </c>
      <c r="G221" s="7"/>
      <c r="H221" s="4"/>
    </row>
    <row r="222" hidden="1" spans="1:9">
      <c r="A222" s="3" t="s">
        <v>40</v>
      </c>
      <c r="B222" s="4" t="str">
        <f t="shared" si="3"/>
        <v>2025</v>
      </c>
      <c r="C222" s="4"/>
      <c r="D222" s="7" t="s">
        <v>364</v>
      </c>
      <c r="E222" s="4" t="s">
        <v>17</v>
      </c>
      <c r="F222" s="8">
        <v>124479.78</v>
      </c>
      <c r="G222" s="7"/>
      <c r="H222" s="4"/>
    </row>
    <row r="223" hidden="1" spans="1:9">
      <c r="A223" s="3" t="s">
        <v>40</v>
      </c>
      <c r="B223" s="4" t="str">
        <f t="shared" si="3"/>
        <v>2025</v>
      </c>
      <c r="C223" s="4"/>
      <c r="D223" s="7" t="s">
        <v>364</v>
      </c>
      <c r="E223" s="4" t="s">
        <v>17</v>
      </c>
      <c r="F223" s="8">
        <v>50000</v>
      </c>
      <c r="G223" s="7"/>
      <c r="H223" s="4"/>
    </row>
    <row r="224" hidden="1" spans="1:9">
      <c r="A224" s="3" t="s">
        <v>40</v>
      </c>
      <c r="B224" s="4" t="str">
        <f t="shared" si="3"/>
        <v>2025</v>
      </c>
      <c r="C224" s="4"/>
      <c r="D224" s="7" t="s">
        <v>365</v>
      </c>
      <c r="E224" s="4" t="s">
        <v>17</v>
      </c>
      <c r="F224" s="8">
        <v>500000</v>
      </c>
      <c r="G224" s="7"/>
      <c r="H224" s="4"/>
    </row>
    <row r="225" hidden="1" spans="1:9">
      <c r="A225" s="3" t="s">
        <v>40</v>
      </c>
      <c r="B225" s="4" t="str">
        <f t="shared" si="3"/>
        <v>2025</v>
      </c>
      <c r="C225" s="4"/>
      <c r="D225" s="7" t="s">
        <v>372</v>
      </c>
      <c r="E225" s="4" t="s">
        <v>17</v>
      </c>
      <c r="F225" s="8">
        <v>500000</v>
      </c>
      <c r="G225" s="7"/>
      <c r="H225" s="4"/>
    </row>
    <row r="226" hidden="1" spans="1:9">
      <c r="A226" s="3" t="s">
        <v>40</v>
      </c>
      <c r="B226" s="4" t="str">
        <f t="shared" si="3"/>
        <v>2025</v>
      </c>
      <c r="C226" s="4"/>
      <c r="D226" s="7" t="s">
        <v>277</v>
      </c>
      <c r="E226" s="4" t="s">
        <v>17</v>
      </c>
      <c r="F226" s="8">
        <v>476495.2</v>
      </c>
      <c r="G226" s="7"/>
      <c r="H226" s="4"/>
    </row>
    <row r="227" hidden="1" spans="1:9">
      <c r="A227" s="3" t="s">
        <v>40</v>
      </c>
      <c r="B227" s="4" t="str">
        <f t="shared" si="3"/>
        <v>2025</v>
      </c>
      <c r="C227" s="4"/>
      <c r="D227" s="7" t="s">
        <v>277</v>
      </c>
      <c r="E227" s="4" t="s">
        <v>17</v>
      </c>
      <c r="F227" s="8">
        <v>2674.8</v>
      </c>
      <c r="G227" s="7"/>
      <c r="H227" s="4"/>
    </row>
    <row r="228" hidden="1" spans="1:9">
      <c r="A228" s="3" t="s">
        <v>40</v>
      </c>
      <c r="B228" s="4" t="str">
        <f t="shared" si="3"/>
        <v>2025</v>
      </c>
      <c r="C228" s="4"/>
      <c r="D228" s="7" t="s">
        <v>277</v>
      </c>
      <c r="E228" s="4" t="s">
        <v>17</v>
      </c>
      <c r="F228" s="8">
        <v>10410</v>
      </c>
      <c r="G228" s="7"/>
      <c r="H228" s="4"/>
    </row>
    <row r="229" hidden="1" spans="1:9">
      <c r="A229" s="3" t="s">
        <v>40</v>
      </c>
      <c r="B229" s="4" t="str">
        <f t="shared" si="3"/>
        <v>2025</v>
      </c>
      <c r="C229" s="4"/>
      <c r="D229" s="7" t="s">
        <v>277</v>
      </c>
      <c r="E229" s="4" t="s">
        <v>17</v>
      </c>
      <c r="F229" s="8">
        <v>10420</v>
      </c>
      <c r="G229" s="7"/>
      <c r="H229" s="4"/>
    </row>
    <row r="230" hidden="1" spans="1:9">
      <c r="A230" s="3" t="s">
        <v>40</v>
      </c>
      <c r="B230" s="4" t="str">
        <f t="shared" si="3"/>
        <v>2025</v>
      </c>
      <c r="C230" s="4"/>
      <c r="D230" s="7" t="s">
        <v>373</v>
      </c>
      <c r="E230" s="4" t="s">
        <v>18</v>
      </c>
      <c r="F230" s="8">
        <v>145000</v>
      </c>
      <c r="G230" s="7"/>
      <c r="H230" s="4" t="s">
        <v>374</v>
      </c>
      <c r="I230" s="10">
        <v>0.13</v>
      </c>
    </row>
    <row r="231" hidden="1" spans="1:9">
      <c r="A231" s="3" t="s">
        <v>40</v>
      </c>
      <c r="B231" s="4" t="str">
        <f t="shared" si="3"/>
        <v>2025</v>
      </c>
      <c r="C231" s="4"/>
      <c r="D231" s="7" t="s">
        <v>360</v>
      </c>
      <c r="E231" s="4" t="s">
        <v>18</v>
      </c>
      <c r="F231" s="8">
        <v>1200000</v>
      </c>
      <c r="G231" s="7" t="s">
        <v>267</v>
      </c>
      <c r="H231" s="4" t="s">
        <v>375</v>
      </c>
      <c r="I231" t="s">
        <v>376</v>
      </c>
    </row>
    <row r="232" hidden="1" spans="1:9">
      <c r="A232" s="3" t="s">
        <v>40</v>
      </c>
      <c r="B232" s="4" t="str">
        <f t="shared" si="3"/>
        <v>2025</v>
      </c>
      <c r="C232" s="4"/>
      <c r="D232" s="7" t="s">
        <v>323</v>
      </c>
      <c r="E232" s="4" t="s">
        <v>17</v>
      </c>
      <c r="F232" s="8">
        <v>300000</v>
      </c>
      <c r="G232" s="7"/>
      <c r="H232" s="4"/>
    </row>
    <row r="233" hidden="1" spans="1:9">
      <c r="A233" s="3" t="s">
        <v>40</v>
      </c>
      <c r="B233" s="4" t="str">
        <f t="shared" si="3"/>
        <v>2025</v>
      </c>
      <c r="C233" s="4"/>
      <c r="D233" s="7" t="s">
        <v>371</v>
      </c>
      <c r="E233" s="4" t="s">
        <v>17</v>
      </c>
      <c r="F233" s="8">
        <v>50000</v>
      </c>
      <c r="G233" s="7"/>
      <c r="H233" s="4"/>
    </row>
    <row r="234" hidden="1" spans="1:9">
      <c r="A234" s="3" t="s">
        <v>40</v>
      </c>
      <c r="B234" s="4" t="str">
        <f t="shared" si="3"/>
        <v>2025</v>
      </c>
      <c r="C234" s="4"/>
      <c r="D234" s="7" t="s">
        <v>377</v>
      </c>
      <c r="E234" s="4" t="s">
        <v>17</v>
      </c>
      <c r="F234" s="8">
        <v>1000000</v>
      </c>
      <c r="G234" s="7"/>
      <c r="H234" s="4"/>
    </row>
    <row r="235" hidden="1" spans="1:9">
      <c r="A235" s="3" t="s">
        <v>40</v>
      </c>
      <c r="B235" s="4" t="str">
        <f t="shared" si="3"/>
        <v>2025</v>
      </c>
      <c r="C235" s="4"/>
      <c r="D235" s="7" t="s">
        <v>360</v>
      </c>
      <c r="E235" s="4" t="s">
        <v>18</v>
      </c>
      <c r="F235" s="8">
        <v>285000</v>
      </c>
      <c r="G235" s="7"/>
      <c r="H235" s="4" t="s">
        <v>378</v>
      </c>
      <c r="I235" s="10">
        <v>0.13</v>
      </c>
    </row>
    <row r="236" hidden="1" spans="1:9">
      <c r="A236" s="3" t="s">
        <v>40</v>
      </c>
      <c r="B236" s="4" t="str">
        <f t="shared" si="3"/>
        <v>2025</v>
      </c>
      <c r="C236" s="4"/>
      <c r="D236" s="7" t="s">
        <v>379</v>
      </c>
      <c r="E236" s="4" t="s">
        <v>17</v>
      </c>
      <c r="F236" s="8">
        <v>26000</v>
      </c>
      <c r="G236" s="7"/>
      <c r="H236" s="4"/>
    </row>
    <row r="237" hidden="1" spans="1:9">
      <c r="A237" s="3" t="s">
        <v>40</v>
      </c>
      <c r="B237" s="4" t="str">
        <f t="shared" si="3"/>
        <v>2025</v>
      </c>
      <c r="C237" s="4"/>
      <c r="D237" s="7" t="s">
        <v>379</v>
      </c>
      <c r="E237" s="4" t="s">
        <v>17</v>
      </c>
      <c r="F237" s="8">
        <v>28699.98</v>
      </c>
      <c r="G237" s="7"/>
      <c r="H237" s="4"/>
    </row>
    <row r="238" hidden="1" spans="1:9">
      <c r="A238" s="3" t="s">
        <v>40</v>
      </c>
      <c r="B238" s="4" t="str">
        <f t="shared" si="3"/>
        <v>2025</v>
      </c>
      <c r="C238" s="4"/>
      <c r="D238" s="7" t="s">
        <v>379</v>
      </c>
      <c r="E238" s="4" t="s">
        <v>17</v>
      </c>
      <c r="F238" s="8">
        <v>30800.02</v>
      </c>
      <c r="G238" s="7"/>
      <c r="H238" s="4"/>
    </row>
    <row r="239" hidden="1" spans="1:9">
      <c r="A239" s="3" t="s">
        <v>40</v>
      </c>
      <c r="B239" s="4" t="str">
        <f t="shared" si="3"/>
        <v>2025</v>
      </c>
      <c r="C239" s="4"/>
      <c r="D239" s="7" t="s">
        <v>380</v>
      </c>
      <c r="E239" s="4" t="s">
        <v>18</v>
      </c>
      <c r="F239" s="8">
        <v>170000</v>
      </c>
      <c r="G239" s="7"/>
      <c r="H239" s="4" t="s">
        <v>381</v>
      </c>
      <c r="I239" s="10">
        <v>0.13</v>
      </c>
    </row>
    <row r="240" hidden="1" spans="1:9">
      <c r="A240" s="3" t="s">
        <v>40</v>
      </c>
      <c r="B240" s="4" t="str">
        <f t="shared" si="3"/>
        <v>2025</v>
      </c>
      <c r="C240" s="4"/>
      <c r="D240" s="7" t="s">
        <v>237</v>
      </c>
      <c r="E240" s="4" t="s">
        <v>17</v>
      </c>
      <c r="F240" s="8">
        <v>51000</v>
      </c>
      <c r="G240" s="7"/>
      <c r="H240" s="4"/>
    </row>
    <row r="241" hidden="1" spans="1:9">
      <c r="A241" s="3" t="s">
        <v>40</v>
      </c>
      <c r="B241" s="4" t="str">
        <f t="shared" si="3"/>
        <v>2025</v>
      </c>
      <c r="C241" s="4"/>
      <c r="D241" s="7" t="s">
        <v>382</v>
      </c>
      <c r="E241" s="4" t="s">
        <v>18</v>
      </c>
      <c r="F241" s="8">
        <v>135600</v>
      </c>
      <c r="G241" s="7"/>
      <c r="H241" s="4" t="s">
        <v>383</v>
      </c>
      <c r="I241" s="10">
        <v>0.13</v>
      </c>
    </row>
    <row r="242" hidden="1" spans="1:9">
      <c r="A242" s="3" t="s">
        <v>40</v>
      </c>
      <c r="B242" s="4" t="str">
        <f t="shared" si="3"/>
        <v>2025</v>
      </c>
      <c r="C242" s="4"/>
      <c r="D242" s="7" t="s">
        <v>384</v>
      </c>
      <c r="E242" s="4" t="s">
        <v>17</v>
      </c>
      <c r="F242" s="8">
        <v>40000</v>
      </c>
      <c r="G242" s="7"/>
      <c r="H242" s="4"/>
    </row>
    <row r="243" hidden="1" spans="1:9">
      <c r="A243" s="3" t="s">
        <v>40</v>
      </c>
      <c r="B243" s="4" t="str">
        <f t="shared" si="3"/>
        <v>2025</v>
      </c>
      <c r="C243" s="4"/>
      <c r="D243" s="7" t="s">
        <v>377</v>
      </c>
      <c r="E243" s="4" t="s">
        <v>18</v>
      </c>
      <c r="F243" s="8">
        <v>320000</v>
      </c>
      <c r="G243" s="7"/>
      <c r="H243" s="4" t="s">
        <v>385</v>
      </c>
      <c r="I243" s="10">
        <v>0.13</v>
      </c>
    </row>
    <row r="244" hidden="1" spans="1:9">
      <c r="A244" s="3" t="s">
        <v>40</v>
      </c>
      <c r="B244" s="4" t="str">
        <f t="shared" si="3"/>
        <v>2025</v>
      </c>
      <c r="C244" s="4"/>
      <c r="D244" s="7" t="s">
        <v>386</v>
      </c>
      <c r="E244" s="4" t="s">
        <v>17</v>
      </c>
      <c r="F244" s="8">
        <v>96000</v>
      </c>
      <c r="G244" s="7"/>
      <c r="H244" s="4"/>
    </row>
    <row r="245" hidden="1" spans="1:9">
      <c r="A245" s="3" t="s">
        <v>40</v>
      </c>
      <c r="B245" s="4" t="str">
        <f t="shared" si="3"/>
        <v>2025</v>
      </c>
      <c r="C245" s="4"/>
      <c r="D245" s="7" t="s">
        <v>387</v>
      </c>
      <c r="E245" s="4" t="s">
        <v>18</v>
      </c>
      <c r="F245" s="8">
        <v>200000</v>
      </c>
      <c r="G245" s="7"/>
      <c r="H245" s="4" t="s">
        <v>388</v>
      </c>
      <c r="I245" s="10">
        <v>0.13</v>
      </c>
    </row>
    <row r="246" hidden="1" spans="1:9">
      <c r="A246" s="3" t="s">
        <v>40</v>
      </c>
      <c r="B246" s="4" t="str">
        <f t="shared" si="3"/>
        <v>2025</v>
      </c>
      <c r="C246" s="4"/>
      <c r="D246" s="7" t="s">
        <v>382</v>
      </c>
      <c r="E246" s="4" t="s">
        <v>17</v>
      </c>
      <c r="F246" s="8">
        <v>60000</v>
      </c>
      <c r="G246" s="7"/>
      <c r="H246" s="4"/>
    </row>
    <row r="247" hidden="1" spans="1:9">
      <c r="A247" s="3" t="s">
        <v>40</v>
      </c>
      <c r="B247" s="4" t="str">
        <f t="shared" si="3"/>
        <v>2025</v>
      </c>
      <c r="C247" s="4"/>
      <c r="D247" s="7" t="s">
        <v>389</v>
      </c>
      <c r="E247" s="4" t="s">
        <v>16</v>
      </c>
      <c r="F247" s="8">
        <v>200000</v>
      </c>
      <c r="G247" s="7"/>
      <c r="H247" s="4"/>
    </row>
    <row r="248" hidden="1" spans="1:9">
      <c r="A248" s="3" t="s">
        <v>40</v>
      </c>
      <c r="B248" s="4" t="str">
        <f t="shared" si="3"/>
        <v>2025</v>
      </c>
      <c r="C248" s="4"/>
      <c r="D248" s="7" t="s">
        <v>390</v>
      </c>
      <c r="E248" s="4" t="s">
        <v>18</v>
      </c>
      <c r="F248" s="8">
        <v>45000</v>
      </c>
      <c r="G248" s="7"/>
      <c r="H248" s="4" t="s">
        <v>391</v>
      </c>
      <c r="I248" s="10">
        <v>0.13</v>
      </c>
    </row>
    <row r="249" hidden="1" spans="1:9">
      <c r="A249" s="3" t="s">
        <v>40</v>
      </c>
      <c r="B249" s="4" t="str">
        <f t="shared" si="3"/>
        <v>2025</v>
      </c>
      <c r="C249" s="4"/>
      <c r="D249" s="7" t="s">
        <v>392</v>
      </c>
      <c r="E249" s="4" t="s">
        <v>18</v>
      </c>
      <c r="F249" s="8">
        <v>250000</v>
      </c>
      <c r="G249" s="7"/>
      <c r="H249" s="4" t="s">
        <v>391</v>
      </c>
      <c r="I249" s="10">
        <v>0.13</v>
      </c>
    </row>
    <row r="250" hidden="1" spans="1:9">
      <c r="A250" s="3" t="s">
        <v>40</v>
      </c>
      <c r="B250" s="4" t="str">
        <f t="shared" si="3"/>
        <v>2025</v>
      </c>
      <c r="C250" s="4"/>
      <c r="D250" s="7" t="s">
        <v>382</v>
      </c>
      <c r="E250" s="4" t="s">
        <v>17</v>
      </c>
      <c r="F250" s="8">
        <v>75000</v>
      </c>
      <c r="G250" s="7"/>
      <c r="H250" s="4"/>
    </row>
    <row r="251" hidden="1" spans="1:9">
      <c r="A251" s="3" t="s">
        <v>40</v>
      </c>
      <c r="B251" s="4" t="str">
        <f t="shared" si="3"/>
        <v>2025</v>
      </c>
      <c r="C251" s="4"/>
      <c r="D251" s="7" t="s">
        <v>389</v>
      </c>
      <c r="E251" s="4" t="s">
        <v>16</v>
      </c>
      <c r="F251" s="8">
        <v>250000</v>
      </c>
      <c r="G251" s="7"/>
      <c r="H251" s="4"/>
    </row>
    <row r="252" hidden="1" spans="1:9">
      <c r="A252" s="3" t="s">
        <v>40</v>
      </c>
      <c r="B252" s="4" t="str">
        <f t="shared" si="3"/>
        <v>2025</v>
      </c>
      <c r="C252" s="4"/>
      <c r="D252" s="7" t="s">
        <v>325</v>
      </c>
      <c r="E252" s="4" t="s">
        <v>18</v>
      </c>
      <c r="F252" s="8">
        <v>132000</v>
      </c>
      <c r="G252" s="7"/>
      <c r="H252" s="4" t="s">
        <v>393</v>
      </c>
      <c r="I252" s="10">
        <v>0.13</v>
      </c>
    </row>
    <row r="253" hidden="1" spans="1:9">
      <c r="A253" s="3" t="s">
        <v>40</v>
      </c>
      <c r="B253" s="4" t="str">
        <f t="shared" si="3"/>
        <v>2025</v>
      </c>
      <c r="C253" s="4"/>
      <c r="D253" s="7" t="s">
        <v>394</v>
      </c>
      <c r="E253" s="4" t="s">
        <v>17</v>
      </c>
      <c r="F253" s="8">
        <v>40000</v>
      </c>
      <c r="G253" s="7"/>
      <c r="H253" s="4"/>
    </row>
    <row r="254" hidden="1" spans="1:9">
      <c r="A254" s="3" t="s">
        <v>40</v>
      </c>
      <c r="B254" s="4" t="str">
        <f t="shared" si="3"/>
        <v>2025</v>
      </c>
      <c r="C254" s="4"/>
      <c r="D254" s="7" t="s">
        <v>241</v>
      </c>
      <c r="E254" s="4" t="s">
        <v>18</v>
      </c>
      <c r="F254" s="8">
        <v>430000</v>
      </c>
      <c r="G254" s="7"/>
      <c r="H254" s="4" t="s">
        <v>395</v>
      </c>
      <c r="I254" s="10">
        <v>0.13</v>
      </c>
    </row>
    <row r="255" hidden="1" spans="1:9">
      <c r="A255" s="3" t="s">
        <v>40</v>
      </c>
      <c r="B255" s="4" t="str">
        <f t="shared" si="3"/>
        <v>2025</v>
      </c>
      <c r="C255" s="4"/>
      <c r="D255" s="7" t="s">
        <v>382</v>
      </c>
      <c r="E255" s="4" t="s">
        <v>17</v>
      </c>
      <c r="F255" s="8">
        <v>129000</v>
      </c>
      <c r="G255" s="7"/>
      <c r="H255" s="4"/>
    </row>
    <row r="256" hidden="1" spans="1:9">
      <c r="A256" s="3" t="s">
        <v>40</v>
      </c>
      <c r="B256" s="4" t="str">
        <f t="shared" si="3"/>
        <v>2025</v>
      </c>
      <c r="C256" s="4"/>
      <c r="D256" s="7" t="s">
        <v>396</v>
      </c>
      <c r="E256" s="4" t="s">
        <v>16</v>
      </c>
      <c r="F256" s="8">
        <v>430000</v>
      </c>
      <c r="G256" s="7"/>
      <c r="H256" s="4"/>
    </row>
    <row r="257" hidden="1" spans="1:9">
      <c r="A257" s="3" t="s">
        <v>40</v>
      </c>
      <c r="B257" s="4" t="str">
        <f t="shared" si="3"/>
        <v>2025</v>
      </c>
      <c r="C257" s="4"/>
      <c r="D257" s="7" t="s">
        <v>397</v>
      </c>
      <c r="E257" s="4" t="s">
        <v>18</v>
      </c>
      <c r="F257" s="8">
        <v>728800</v>
      </c>
      <c r="G257" s="7"/>
      <c r="H257" s="4" t="s">
        <v>398</v>
      </c>
      <c r="I257" s="10">
        <v>0.13</v>
      </c>
    </row>
    <row r="258" hidden="1" spans="1:9">
      <c r="A258" s="3" t="s">
        <v>40</v>
      </c>
      <c r="B258" s="4" t="str">
        <f t="shared" ref="B258:B321" si="4">LEFT(D258,4)</f>
        <v>2025</v>
      </c>
      <c r="C258" s="4"/>
      <c r="D258" s="7" t="s">
        <v>384</v>
      </c>
      <c r="E258" s="4" t="s">
        <v>17</v>
      </c>
      <c r="F258" s="8">
        <v>8418.04</v>
      </c>
      <c r="G258" s="7"/>
      <c r="H258" s="4"/>
    </row>
    <row r="259" hidden="1" spans="1:9">
      <c r="A259" s="3" t="s">
        <v>40</v>
      </c>
      <c r="B259" s="4" t="str">
        <f t="shared" si="4"/>
        <v>2025</v>
      </c>
      <c r="C259" s="4"/>
      <c r="D259" s="7" t="s">
        <v>384</v>
      </c>
      <c r="E259" s="4" t="s">
        <v>17</v>
      </c>
      <c r="F259" s="8">
        <v>7400.97</v>
      </c>
      <c r="G259" s="7"/>
      <c r="H259" s="4"/>
    </row>
    <row r="260" hidden="1" spans="1:9">
      <c r="A260" s="3" t="s">
        <v>40</v>
      </c>
      <c r="B260" s="4" t="str">
        <f t="shared" si="4"/>
        <v>2025</v>
      </c>
      <c r="C260" s="4"/>
      <c r="D260" s="7" t="s">
        <v>384</v>
      </c>
      <c r="E260" s="4" t="s">
        <v>17</v>
      </c>
      <c r="F260" s="8">
        <v>200000</v>
      </c>
      <c r="G260" s="7"/>
      <c r="H260" s="4"/>
    </row>
    <row r="261" hidden="1" spans="1:9">
      <c r="A261" s="3" t="s">
        <v>40</v>
      </c>
      <c r="B261" s="4" t="str">
        <f t="shared" si="4"/>
        <v>2025</v>
      </c>
      <c r="C261" s="4"/>
      <c r="D261" s="7" t="s">
        <v>384</v>
      </c>
      <c r="E261" s="4" t="s">
        <v>17</v>
      </c>
      <c r="F261" s="8">
        <v>2820.99</v>
      </c>
      <c r="G261" s="7"/>
      <c r="H261" s="4"/>
    </row>
    <row r="262" hidden="1" spans="1:9">
      <c r="A262" s="3" t="s">
        <v>40</v>
      </c>
      <c r="B262" s="4" t="str">
        <f t="shared" si="4"/>
        <v>2025</v>
      </c>
      <c r="C262" s="4"/>
      <c r="D262" s="7" t="s">
        <v>399</v>
      </c>
      <c r="E262" s="4" t="s">
        <v>16</v>
      </c>
      <c r="F262" s="8">
        <v>214000</v>
      </c>
      <c r="G262" s="7"/>
      <c r="H262" s="4"/>
    </row>
    <row r="263" hidden="1" spans="1:9">
      <c r="A263" s="3" t="s">
        <v>40</v>
      </c>
      <c r="B263" s="4" t="str">
        <f t="shared" si="4"/>
        <v>2025</v>
      </c>
      <c r="C263" s="4"/>
      <c r="D263" s="7" t="s">
        <v>390</v>
      </c>
      <c r="E263" s="4" t="s">
        <v>18</v>
      </c>
      <c r="F263" s="8">
        <v>85700</v>
      </c>
      <c r="G263" s="7"/>
      <c r="H263" s="4" t="s">
        <v>400</v>
      </c>
      <c r="I263" s="10">
        <v>0.13</v>
      </c>
    </row>
    <row r="264" hidden="1" spans="1:9">
      <c r="A264" s="3" t="s">
        <v>40</v>
      </c>
      <c r="B264" s="4" t="str">
        <f t="shared" si="4"/>
        <v>2025</v>
      </c>
      <c r="C264" s="4"/>
      <c r="D264" s="7" t="s">
        <v>390</v>
      </c>
      <c r="E264" s="4" t="s">
        <v>18</v>
      </c>
      <c r="F264" s="8">
        <v>170000</v>
      </c>
      <c r="G264" s="7"/>
      <c r="H264" s="4" t="s">
        <v>401</v>
      </c>
      <c r="I264" s="10">
        <v>0.13</v>
      </c>
    </row>
    <row r="265" hidden="1" spans="1:9">
      <c r="A265" s="3" t="s">
        <v>40</v>
      </c>
      <c r="B265" s="4" t="str">
        <f t="shared" si="4"/>
        <v>2025</v>
      </c>
      <c r="C265" s="4"/>
      <c r="D265" s="7" t="s">
        <v>402</v>
      </c>
      <c r="E265" s="4" t="s">
        <v>18</v>
      </c>
      <c r="F265" s="8">
        <v>37000</v>
      </c>
      <c r="G265" s="7"/>
      <c r="H265" s="4" t="s">
        <v>403</v>
      </c>
      <c r="I265" s="10">
        <v>0.13</v>
      </c>
    </row>
    <row r="266" hidden="1" spans="1:9">
      <c r="A266" s="3" t="s">
        <v>40</v>
      </c>
      <c r="B266" s="4" t="str">
        <f t="shared" si="4"/>
        <v>2025</v>
      </c>
      <c r="C266" s="4"/>
      <c r="D266" s="7" t="s">
        <v>404</v>
      </c>
      <c r="E266" s="4" t="s">
        <v>17</v>
      </c>
      <c r="F266" s="8">
        <v>11000</v>
      </c>
      <c r="G266" s="7"/>
      <c r="H266" s="4"/>
    </row>
    <row r="267" hidden="1" spans="1:9">
      <c r="A267" s="3" t="s">
        <v>40</v>
      </c>
      <c r="B267" s="4" t="str">
        <f t="shared" si="4"/>
        <v>2025</v>
      </c>
      <c r="C267" s="4"/>
      <c r="D267" s="7" t="s">
        <v>394</v>
      </c>
      <c r="E267" s="4" t="s">
        <v>17</v>
      </c>
      <c r="F267" s="8">
        <v>33600</v>
      </c>
      <c r="G267" s="7"/>
      <c r="H267" s="4"/>
    </row>
    <row r="268" hidden="1" spans="1:9">
      <c r="A268" s="3" t="s">
        <v>40</v>
      </c>
      <c r="B268" s="4" t="str">
        <f t="shared" si="4"/>
        <v>2025</v>
      </c>
      <c r="C268" s="4"/>
      <c r="D268" s="7" t="s">
        <v>394</v>
      </c>
      <c r="E268" s="4" t="s">
        <v>17</v>
      </c>
      <c r="F268" s="8">
        <v>40000</v>
      </c>
      <c r="G268" s="7"/>
      <c r="H268" s="4"/>
    </row>
    <row r="269" hidden="1" spans="1:9">
      <c r="A269" s="3" t="s">
        <v>40</v>
      </c>
      <c r="B269" s="4" t="str">
        <f t="shared" si="4"/>
        <v>2025</v>
      </c>
      <c r="C269" s="4"/>
      <c r="D269" s="7" t="s">
        <v>394</v>
      </c>
      <c r="E269" s="4" t="s">
        <v>17</v>
      </c>
      <c r="F269" s="8">
        <v>11000</v>
      </c>
      <c r="G269" s="7"/>
      <c r="H269" s="4"/>
    </row>
    <row r="270" hidden="1" spans="1:9">
      <c r="A270" s="3" t="s">
        <v>40</v>
      </c>
      <c r="B270" s="4" t="str">
        <f t="shared" si="4"/>
        <v>2025</v>
      </c>
      <c r="C270" s="4"/>
      <c r="D270" s="7" t="s">
        <v>405</v>
      </c>
      <c r="E270" s="4" t="s">
        <v>18</v>
      </c>
      <c r="F270" s="8">
        <v>269120</v>
      </c>
      <c r="G270" s="7"/>
      <c r="H270" s="4" t="s">
        <v>406</v>
      </c>
      <c r="I270" s="10">
        <v>0.13</v>
      </c>
    </row>
    <row r="271" hidden="1" spans="1:9">
      <c r="A271" s="3" t="s">
        <v>40</v>
      </c>
      <c r="B271" s="4" t="str">
        <f t="shared" si="4"/>
        <v>2025</v>
      </c>
      <c r="C271" s="4"/>
      <c r="D271" s="7" t="s">
        <v>407</v>
      </c>
      <c r="E271" s="4" t="s">
        <v>18</v>
      </c>
      <c r="F271" s="8">
        <v>3860000</v>
      </c>
      <c r="G271" s="7"/>
      <c r="H271" s="4" t="s">
        <v>408</v>
      </c>
      <c r="I271" s="10">
        <v>0.13</v>
      </c>
    </row>
    <row r="272" hidden="1" spans="1:9">
      <c r="A272" s="3" t="s">
        <v>40</v>
      </c>
      <c r="B272" s="4" t="str">
        <f t="shared" si="4"/>
        <v>2025</v>
      </c>
      <c r="C272" s="4"/>
      <c r="D272" s="7" t="s">
        <v>409</v>
      </c>
      <c r="E272" s="4" t="s">
        <v>17</v>
      </c>
      <c r="F272" s="8">
        <v>1158000</v>
      </c>
      <c r="G272" s="7"/>
      <c r="H272" s="4"/>
    </row>
    <row r="273" hidden="1" spans="1:9">
      <c r="A273" s="3" t="s">
        <v>40</v>
      </c>
      <c r="B273" s="4" t="str">
        <f t="shared" si="4"/>
        <v>2025</v>
      </c>
      <c r="C273" s="4"/>
      <c r="D273" s="7" t="s">
        <v>399</v>
      </c>
      <c r="E273" s="4" t="s">
        <v>16</v>
      </c>
      <c r="F273" s="8">
        <v>1158000</v>
      </c>
      <c r="G273" s="7"/>
      <c r="H273" s="4"/>
    </row>
    <row r="274" hidden="1" spans="1:9">
      <c r="A274" s="3" t="s">
        <v>40</v>
      </c>
      <c r="B274" s="4" t="str">
        <f t="shared" si="4"/>
        <v>2025</v>
      </c>
      <c r="C274" s="4"/>
      <c r="D274" s="7" t="s">
        <v>319</v>
      </c>
      <c r="E274" s="4" t="s">
        <v>18</v>
      </c>
      <c r="F274" s="8">
        <v>21858.41</v>
      </c>
      <c r="G274" s="7"/>
      <c r="H274" s="4" t="s">
        <v>410</v>
      </c>
      <c r="I274" s="10">
        <v>0.13</v>
      </c>
    </row>
    <row r="275" hidden="1" spans="1:9">
      <c r="A275" s="3" t="s">
        <v>40</v>
      </c>
      <c r="B275" s="4" t="str">
        <f t="shared" si="4"/>
        <v>2025</v>
      </c>
      <c r="C275" s="4"/>
      <c r="D275" s="7" t="s">
        <v>411</v>
      </c>
      <c r="E275" s="4" t="s">
        <v>17</v>
      </c>
      <c r="F275" s="8">
        <v>57000</v>
      </c>
      <c r="G275" s="7"/>
      <c r="H275" s="4"/>
    </row>
    <row r="276" hidden="1" spans="1:9">
      <c r="A276" s="3" t="s">
        <v>40</v>
      </c>
      <c r="B276" s="4" t="str">
        <f t="shared" si="4"/>
        <v>2025</v>
      </c>
      <c r="C276" s="4"/>
      <c r="D276" s="7" t="s">
        <v>412</v>
      </c>
      <c r="E276" s="4" t="s">
        <v>18</v>
      </c>
      <c r="F276" s="8">
        <v>168000</v>
      </c>
      <c r="G276" s="7"/>
      <c r="H276" s="4" t="s">
        <v>413</v>
      </c>
      <c r="I276" s="10">
        <v>0.13</v>
      </c>
    </row>
    <row r="277" hidden="1" spans="1:9">
      <c r="A277" s="3" t="s">
        <v>40</v>
      </c>
      <c r="B277" s="4" t="str">
        <f t="shared" si="4"/>
        <v>2025</v>
      </c>
      <c r="C277" s="4"/>
      <c r="D277" s="7" t="s">
        <v>371</v>
      </c>
      <c r="E277" s="4" t="s">
        <v>17</v>
      </c>
      <c r="F277" s="8">
        <v>50000</v>
      </c>
      <c r="G277" s="7"/>
      <c r="H277" s="4"/>
    </row>
    <row r="278" hidden="1" spans="1:9">
      <c r="A278" s="3" t="s">
        <v>40</v>
      </c>
      <c r="B278" s="4" t="str">
        <f t="shared" si="4"/>
        <v>2025</v>
      </c>
      <c r="C278" s="4"/>
      <c r="D278" s="7" t="s">
        <v>414</v>
      </c>
      <c r="E278" s="4" t="s">
        <v>18</v>
      </c>
      <c r="F278" s="8">
        <v>180000</v>
      </c>
      <c r="G278" s="7"/>
      <c r="H278" s="4" t="s">
        <v>415</v>
      </c>
      <c r="I278" s="10">
        <v>0.13</v>
      </c>
    </row>
    <row r="279" hidden="1" spans="1:9">
      <c r="A279" s="3" t="s">
        <v>40</v>
      </c>
      <c r="B279" s="4" t="str">
        <f t="shared" si="4"/>
        <v>2025</v>
      </c>
      <c r="C279" s="4"/>
      <c r="D279" s="7" t="s">
        <v>416</v>
      </c>
      <c r="E279" s="4" t="s">
        <v>18</v>
      </c>
      <c r="F279" s="8">
        <v>97000</v>
      </c>
      <c r="G279" s="7"/>
      <c r="H279" s="4" t="s">
        <v>388</v>
      </c>
      <c r="I279" s="10">
        <v>0.13</v>
      </c>
    </row>
    <row r="280" hidden="1" spans="1:9">
      <c r="A280" s="3" t="s">
        <v>40</v>
      </c>
      <c r="B280" s="4" t="str">
        <f t="shared" si="4"/>
        <v>2025</v>
      </c>
      <c r="C280" s="4"/>
      <c r="D280" s="7" t="s">
        <v>417</v>
      </c>
      <c r="E280" s="4" t="s">
        <v>18</v>
      </c>
      <c r="F280" s="8">
        <v>3800</v>
      </c>
      <c r="G280" s="7"/>
      <c r="H280" s="4" t="s">
        <v>418</v>
      </c>
      <c r="I280" s="10">
        <v>0.13</v>
      </c>
    </row>
    <row r="281" hidden="1" spans="1:9">
      <c r="A281" s="3" t="s">
        <v>40</v>
      </c>
      <c r="B281" s="4" t="str">
        <f t="shared" si="4"/>
        <v>2025</v>
      </c>
      <c r="C281" s="4"/>
      <c r="D281" s="7" t="s">
        <v>419</v>
      </c>
      <c r="E281" s="4" t="s">
        <v>17</v>
      </c>
      <c r="F281" s="8">
        <v>120.08</v>
      </c>
      <c r="G281" s="7"/>
      <c r="H281" s="4"/>
    </row>
    <row r="282" hidden="1" spans="1:9">
      <c r="A282" s="3" t="s">
        <v>40</v>
      </c>
      <c r="B282" s="4" t="str">
        <f t="shared" si="4"/>
        <v>2025</v>
      </c>
      <c r="C282" s="4"/>
      <c r="D282" s="7" t="s">
        <v>419</v>
      </c>
      <c r="E282" s="4" t="s">
        <v>17</v>
      </c>
      <c r="F282" s="8">
        <v>3679.92</v>
      </c>
      <c r="G282" s="7"/>
      <c r="H282" s="4"/>
    </row>
    <row r="283" hidden="1" spans="1:9">
      <c r="A283" s="3" t="s">
        <v>40</v>
      </c>
      <c r="B283" s="4" t="str">
        <f t="shared" si="4"/>
        <v>2025</v>
      </c>
      <c r="C283" s="4"/>
      <c r="D283" s="7" t="s">
        <v>420</v>
      </c>
      <c r="E283" s="4" t="s">
        <v>16</v>
      </c>
      <c r="F283" s="8">
        <v>3800</v>
      </c>
      <c r="G283" s="7"/>
      <c r="H283" s="4"/>
    </row>
    <row r="284" hidden="1" spans="1:9">
      <c r="A284" s="3" t="s">
        <v>40</v>
      </c>
      <c r="B284" s="4" t="str">
        <f t="shared" si="4"/>
        <v>2025</v>
      </c>
      <c r="C284" s="4"/>
      <c r="D284" s="7" t="s">
        <v>417</v>
      </c>
      <c r="E284" s="4" t="s">
        <v>18</v>
      </c>
      <c r="F284" s="8">
        <v>27505</v>
      </c>
      <c r="G284" s="7"/>
      <c r="H284" s="4" t="s">
        <v>421</v>
      </c>
      <c r="I284" s="10">
        <v>0.13</v>
      </c>
    </row>
    <row r="285" hidden="1" spans="1:9">
      <c r="A285" s="3" t="s">
        <v>40</v>
      </c>
      <c r="B285" s="4" t="str">
        <f t="shared" si="4"/>
        <v>2025</v>
      </c>
      <c r="C285" s="4"/>
      <c r="D285" s="7" t="s">
        <v>372</v>
      </c>
      <c r="E285" s="4" t="s">
        <v>18</v>
      </c>
      <c r="F285" s="8">
        <v>450000</v>
      </c>
      <c r="G285" s="7"/>
      <c r="H285" s="4" t="s">
        <v>422</v>
      </c>
      <c r="I285" s="10">
        <v>0.13</v>
      </c>
    </row>
    <row r="286" hidden="1" spans="1:9">
      <c r="A286" s="3" t="s">
        <v>40</v>
      </c>
      <c r="B286" s="4" t="str">
        <f t="shared" si="4"/>
        <v>2025</v>
      </c>
      <c r="C286" s="4"/>
      <c r="D286" s="7" t="s">
        <v>423</v>
      </c>
      <c r="E286" s="4" t="s">
        <v>18</v>
      </c>
      <c r="F286" s="8">
        <v>25900</v>
      </c>
      <c r="G286" s="7"/>
      <c r="H286" s="4" t="s">
        <v>424</v>
      </c>
      <c r="I286" s="10">
        <v>0.13</v>
      </c>
    </row>
    <row r="287" hidden="1" spans="1:9">
      <c r="A287" s="3" t="s">
        <v>40</v>
      </c>
      <c r="B287" s="4" t="str">
        <f t="shared" si="4"/>
        <v>2025</v>
      </c>
      <c r="C287" s="4"/>
      <c r="D287" s="7" t="s">
        <v>425</v>
      </c>
      <c r="E287" s="4" t="s">
        <v>18</v>
      </c>
      <c r="F287" s="8">
        <v>41600</v>
      </c>
      <c r="G287" s="7"/>
      <c r="H287" s="4" t="s">
        <v>426</v>
      </c>
      <c r="I287" s="10" t="s">
        <v>427</v>
      </c>
    </row>
    <row r="288" hidden="1" spans="1:9">
      <c r="A288" s="3" t="s">
        <v>44</v>
      </c>
      <c r="B288" s="4" t="str">
        <f t="shared" si="4"/>
        <v>2025</v>
      </c>
      <c r="C288" s="4"/>
      <c r="D288" s="7" t="s">
        <v>428</v>
      </c>
      <c r="E288" s="4" t="s">
        <v>18</v>
      </c>
      <c r="F288" s="8">
        <v>2998800</v>
      </c>
      <c r="G288" s="7" t="s">
        <v>429</v>
      </c>
      <c r="H288" s="4" t="s">
        <v>430</v>
      </c>
      <c r="I288" s="10">
        <v>0.09</v>
      </c>
    </row>
    <row r="289" hidden="1" spans="1:9">
      <c r="A289" s="3" t="s">
        <v>44</v>
      </c>
      <c r="B289" s="4" t="str">
        <f t="shared" si="4"/>
        <v>2025</v>
      </c>
      <c r="C289" s="4"/>
      <c r="D289" s="7" t="s">
        <v>323</v>
      </c>
      <c r="E289" s="4" t="s">
        <v>16</v>
      </c>
      <c r="F289" s="8">
        <v>1200000</v>
      </c>
      <c r="G289" s="7" t="s">
        <v>431</v>
      </c>
      <c r="H289" s="4"/>
    </row>
    <row r="290" hidden="1" spans="1:9">
      <c r="A290" s="3" t="s">
        <v>44</v>
      </c>
      <c r="B290" s="4" t="str">
        <f t="shared" si="4"/>
        <v>2025</v>
      </c>
      <c r="C290" s="4"/>
      <c r="D290" s="7" t="s">
        <v>432</v>
      </c>
      <c r="E290" s="4" t="s">
        <v>16</v>
      </c>
      <c r="F290" s="8">
        <v>449820</v>
      </c>
      <c r="G290" s="7"/>
      <c r="H290" s="4"/>
    </row>
    <row r="291" hidden="1" spans="1:9">
      <c r="A291" s="3" t="s">
        <v>44</v>
      </c>
      <c r="B291" s="4" t="str">
        <f t="shared" si="4"/>
        <v>2025</v>
      </c>
      <c r="C291" s="4"/>
      <c r="D291" s="7" t="s">
        <v>428</v>
      </c>
      <c r="E291" s="4" t="s">
        <v>17</v>
      </c>
      <c r="F291" s="8">
        <v>1200000</v>
      </c>
      <c r="G291" s="7"/>
      <c r="H291" s="4"/>
    </row>
    <row r="292" hidden="1" spans="1:9">
      <c r="A292" s="3" t="s">
        <v>44</v>
      </c>
      <c r="B292" s="4" t="str">
        <f t="shared" si="4"/>
        <v>2025</v>
      </c>
      <c r="C292" s="4"/>
      <c r="D292" s="7" t="s">
        <v>156</v>
      </c>
      <c r="E292" s="4"/>
      <c r="F292" s="8"/>
      <c r="G292" s="7" t="s">
        <v>433</v>
      </c>
      <c r="H292" s="4"/>
    </row>
    <row r="293" hidden="1" spans="1:9">
      <c r="A293" s="3" t="s">
        <v>44</v>
      </c>
      <c r="B293" s="4" t="str">
        <f t="shared" si="4"/>
        <v>2025</v>
      </c>
      <c r="C293" s="4"/>
      <c r="D293" s="7" t="s">
        <v>434</v>
      </c>
      <c r="E293" s="4" t="s">
        <v>18</v>
      </c>
      <c r="F293" s="8">
        <v>8500000</v>
      </c>
      <c r="G293" s="7" t="s">
        <v>435</v>
      </c>
      <c r="H293" s="7" t="s">
        <v>436</v>
      </c>
      <c r="I293" s="10">
        <v>0.09</v>
      </c>
    </row>
    <row r="294" hidden="1" spans="1:9">
      <c r="A294" s="3" t="s">
        <v>44</v>
      </c>
      <c r="B294" s="4" t="str">
        <f t="shared" si="4"/>
        <v>2025</v>
      </c>
      <c r="C294" s="4"/>
      <c r="D294" s="7" t="s">
        <v>437</v>
      </c>
      <c r="E294" s="4" t="s">
        <v>18</v>
      </c>
      <c r="F294" s="8">
        <v>742484</v>
      </c>
      <c r="G294" s="7" t="s">
        <v>267</v>
      </c>
      <c r="H294" s="7" t="s">
        <v>438</v>
      </c>
      <c r="I294" s="10">
        <v>0.13</v>
      </c>
    </row>
    <row r="295" hidden="1" spans="1:9">
      <c r="A295" s="3" t="s">
        <v>44</v>
      </c>
      <c r="B295" s="4" t="str">
        <f t="shared" si="4"/>
        <v>2025</v>
      </c>
      <c r="C295" s="4"/>
      <c r="D295" s="7" t="s">
        <v>434</v>
      </c>
      <c r="E295" s="4" t="s">
        <v>17</v>
      </c>
      <c r="F295" s="8">
        <v>665000</v>
      </c>
      <c r="G295" s="7"/>
      <c r="H295" s="7" t="s">
        <v>439</v>
      </c>
    </row>
    <row r="296" hidden="1" spans="1:9">
      <c r="A296" s="3" t="s">
        <v>44</v>
      </c>
      <c r="B296" s="4" t="str">
        <f t="shared" si="4"/>
        <v>2025</v>
      </c>
      <c r="C296" s="4"/>
      <c r="D296" s="7" t="s">
        <v>434</v>
      </c>
      <c r="E296" s="4" t="s">
        <v>17</v>
      </c>
      <c r="F296" s="8">
        <v>500000</v>
      </c>
      <c r="G296" s="7"/>
      <c r="H296" s="7" t="s">
        <v>439</v>
      </c>
    </row>
    <row r="297" hidden="1" spans="1:9">
      <c r="A297" s="3" t="s">
        <v>44</v>
      </c>
      <c r="B297" s="4" t="str">
        <f t="shared" si="4"/>
        <v>2025</v>
      </c>
      <c r="C297" s="4"/>
      <c r="D297" s="7" t="s">
        <v>434</v>
      </c>
      <c r="E297" s="4" t="s">
        <v>17</v>
      </c>
      <c r="F297" s="8">
        <v>204390</v>
      </c>
      <c r="G297" s="7"/>
      <c r="H297" s="7" t="s">
        <v>439</v>
      </c>
    </row>
    <row r="298" hidden="1" spans="1:9">
      <c r="A298" s="3" t="s">
        <v>44</v>
      </c>
      <c r="B298" s="4" t="str">
        <f t="shared" si="4"/>
        <v>2025</v>
      </c>
      <c r="C298" s="4"/>
      <c r="D298" s="7" t="s">
        <v>434</v>
      </c>
      <c r="E298" s="4" t="s">
        <v>17</v>
      </c>
      <c r="F298" s="8">
        <v>2175.2</v>
      </c>
      <c r="G298" s="7"/>
      <c r="H298" s="7" t="s">
        <v>439</v>
      </c>
    </row>
    <row r="299" hidden="1" spans="1:9">
      <c r="A299" s="3" t="s">
        <v>44</v>
      </c>
      <c r="B299" s="4" t="str">
        <f t="shared" si="4"/>
        <v>2025</v>
      </c>
      <c r="C299" s="4"/>
      <c r="D299" s="7" t="s">
        <v>434</v>
      </c>
      <c r="E299" s="4" t="s">
        <v>17</v>
      </c>
      <c r="F299" s="8">
        <v>100000</v>
      </c>
      <c r="G299" s="7"/>
      <c r="H299" s="7" t="s">
        <v>439</v>
      </c>
    </row>
    <row r="300" hidden="1" spans="1:9">
      <c r="A300" s="3" t="s">
        <v>44</v>
      </c>
      <c r="B300" s="4" t="str">
        <f t="shared" si="4"/>
        <v>2025</v>
      </c>
      <c r="C300" s="4"/>
      <c r="D300" s="7" t="s">
        <v>440</v>
      </c>
      <c r="E300" s="4" t="s">
        <v>17</v>
      </c>
      <c r="F300" s="8">
        <v>39446.3</v>
      </c>
      <c r="G300" s="7"/>
      <c r="H300" s="7" t="s">
        <v>439</v>
      </c>
    </row>
    <row r="301" hidden="1" spans="1:9">
      <c r="A301" s="3" t="s">
        <v>44</v>
      </c>
      <c r="B301" s="4" t="str">
        <f t="shared" si="4"/>
        <v>2025</v>
      </c>
      <c r="C301" s="4"/>
      <c r="D301" s="7" t="s">
        <v>440</v>
      </c>
      <c r="E301" s="4" t="s">
        <v>17</v>
      </c>
      <c r="F301" s="8">
        <v>20000</v>
      </c>
      <c r="G301" s="7"/>
      <c r="H301" s="7" t="s">
        <v>439</v>
      </c>
    </row>
    <row r="302" hidden="1" spans="1:9">
      <c r="A302" s="3" t="s">
        <v>44</v>
      </c>
      <c r="B302" s="4" t="str">
        <f t="shared" si="4"/>
        <v>2025</v>
      </c>
      <c r="C302" s="4"/>
      <c r="D302" s="7" t="s">
        <v>440</v>
      </c>
      <c r="E302" s="4" t="s">
        <v>17</v>
      </c>
      <c r="F302" s="8">
        <v>39970.5</v>
      </c>
      <c r="G302" s="7"/>
      <c r="H302" s="7" t="s">
        <v>439</v>
      </c>
    </row>
    <row r="303" hidden="1" spans="1:9">
      <c r="A303" s="3" t="s">
        <v>44</v>
      </c>
      <c r="B303" s="4" t="str">
        <f t="shared" si="4"/>
        <v>2025</v>
      </c>
      <c r="C303" s="4"/>
      <c r="D303" s="7" t="s">
        <v>440</v>
      </c>
      <c r="E303" s="4" t="s">
        <v>17</v>
      </c>
      <c r="F303" s="8">
        <v>80000</v>
      </c>
      <c r="G303" s="7"/>
      <c r="H303" s="7" t="s">
        <v>439</v>
      </c>
    </row>
    <row r="304" hidden="1" spans="1:9">
      <c r="A304" s="3" t="s">
        <v>44</v>
      </c>
      <c r="B304" s="4" t="str">
        <f t="shared" si="4"/>
        <v>2025</v>
      </c>
      <c r="C304" s="4"/>
      <c r="D304" s="7" t="s">
        <v>440</v>
      </c>
      <c r="E304" s="4" t="s">
        <v>17</v>
      </c>
      <c r="F304" s="8">
        <v>100000</v>
      </c>
      <c r="G304" s="7"/>
      <c r="H304" s="7" t="s">
        <v>439</v>
      </c>
    </row>
    <row r="305" hidden="1" spans="1:9">
      <c r="A305" s="3" t="s">
        <v>44</v>
      </c>
      <c r="B305" s="4" t="str">
        <f t="shared" si="4"/>
        <v>2025</v>
      </c>
      <c r="C305" s="4"/>
      <c r="D305" s="7" t="s">
        <v>440</v>
      </c>
      <c r="E305" s="4" t="s">
        <v>17</v>
      </c>
      <c r="F305" s="8">
        <v>300000</v>
      </c>
      <c r="G305" s="7"/>
      <c r="H305" s="7" t="s">
        <v>439</v>
      </c>
    </row>
    <row r="306" hidden="1" spans="1:9">
      <c r="A306" s="3" t="s">
        <v>44</v>
      </c>
      <c r="B306" s="4" t="str">
        <f t="shared" si="4"/>
        <v>2025</v>
      </c>
      <c r="C306" s="4"/>
      <c r="D306" s="7" t="s">
        <v>440</v>
      </c>
      <c r="E306" s="4" t="s">
        <v>17</v>
      </c>
      <c r="F306" s="8">
        <v>500000</v>
      </c>
      <c r="G306" s="7"/>
      <c r="H306" s="7" t="s">
        <v>439</v>
      </c>
    </row>
    <row r="307" hidden="1" spans="1:9">
      <c r="A307" s="3" t="s">
        <v>44</v>
      </c>
      <c r="B307" s="4" t="str">
        <f t="shared" si="4"/>
        <v>2025</v>
      </c>
      <c r="C307" s="4"/>
      <c r="D307" s="7" t="s">
        <v>440</v>
      </c>
      <c r="E307" s="4" t="s">
        <v>17</v>
      </c>
      <c r="F307" s="8">
        <v>300000</v>
      </c>
      <c r="G307" s="7"/>
      <c r="H307" s="7" t="s">
        <v>439</v>
      </c>
    </row>
    <row r="308" hidden="1" spans="1:9">
      <c r="A308" s="3" t="s">
        <v>44</v>
      </c>
      <c r="B308" s="4" t="str">
        <f t="shared" si="4"/>
        <v>2025</v>
      </c>
      <c r="C308" s="4"/>
      <c r="D308" s="7" t="s">
        <v>440</v>
      </c>
      <c r="E308" s="4" t="s">
        <v>17</v>
      </c>
      <c r="F308" s="8">
        <v>128408</v>
      </c>
      <c r="G308" s="7"/>
      <c r="H308" s="7" t="s">
        <v>439</v>
      </c>
    </row>
    <row r="309" hidden="1" spans="1:9">
      <c r="A309" s="3" t="s">
        <v>44</v>
      </c>
      <c r="B309" s="4" t="str">
        <f t="shared" si="4"/>
        <v>2025</v>
      </c>
      <c r="C309" s="4"/>
      <c r="D309" s="7" t="s">
        <v>440</v>
      </c>
      <c r="E309" s="4" t="s">
        <v>17</v>
      </c>
      <c r="F309" s="8">
        <v>360000</v>
      </c>
      <c r="G309" s="7"/>
      <c r="H309" s="7" t="s">
        <v>439</v>
      </c>
    </row>
    <row r="310" hidden="1" spans="1:9">
      <c r="A310" s="3" t="s">
        <v>44</v>
      </c>
      <c r="B310" s="4" t="str">
        <f t="shared" si="4"/>
        <v>2025</v>
      </c>
      <c r="C310" s="4"/>
      <c r="D310" s="7" t="s">
        <v>434</v>
      </c>
      <c r="E310" s="4" t="s">
        <v>17</v>
      </c>
      <c r="F310" s="8">
        <v>350000</v>
      </c>
      <c r="G310" s="7"/>
      <c r="H310" s="7" t="s">
        <v>439</v>
      </c>
    </row>
    <row r="311" hidden="1" spans="1:9">
      <c r="A311" s="3" t="s">
        <v>44</v>
      </c>
      <c r="B311" s="4" t="str">
        <f t="shared" si="4"/>
        <v>2025</v>
      </c>
      <c r="C311" s="4"/>
      <c r="D311" s="7" t="s">
        <v>434</v>
      </c>
      <c r="E311" s="4" t="s">
        <v>17</v>
      </c>
      <c r="F311" s="8">
        <v>72400</v>
      </c>
      <c r="G311" s="7"/>
      <c r="H311" s="7" t="s">
        <v>439</v>
      </c>
    </row>
    <row r="312" hidden="1" spans="1:9">
      <c r="A312" s="3" t="s">
        <v>44</v>
      </c>
      <c r="B312" s="4" t="str">
        <f t="shared" si="4"/>
        <v>2025</v>
      </c>
      <c r="C312" s="4"/>
      <c r="D312" s="7" t="s">
        <v>434</v>
      </c>
      <c r="E312" s="4" t="s">
        <v>17</v>
      </c>
      <c r="F312" s="8">
        <v>643689.52</v>
      </c>
      <c r="G312" s="7"/>
      <c r="H312" s="7" t="s">
        <v>439</v>
      </c>
    </row>
    <row r="313" hidden="1" spans="1:9">
      <c r="A313" s="3" t="s">
        <v>44</v>
      </c>
      <c r="B313" s="4" t="str">
        <f t="shared" si="4"/>
        <v>2025</v>
      </c>
      <c r="C313" s="4"/>
      <c r="D313" s="7" t="s">
        <v>434</v>
      </c>
      <c r="E313" s="4" t="s">
        <v>17</v>
      </c>
      <c r="F313" s="8">
        <v>350000</v>
      </c>
      <c r="G313" s="7"/>
      <c r="H313" s="7" t="s">
        <v>439</v>
      </c>
    </row>
    <row r="314" hidden="1" spans="1:9">
      <c r="A314" s="3" t="s">
        <v>44</v>
      </c>
      <c r="B314" s="4" t="str">
        <f t="shared" si="4"/>
        <v>2025</v>
      </c>
      <c r="C314" s="4"/>
      <c r="D314" s="7" t="s">
        <v>434</v>
      </c>
      <c r="E314" s="4" t="s">
        <v>17</v>
      </c>
      <c r="F314" s="8">
        <v>100000</v>
      </c>
      <c r="G314" s="7"/>
      <c r="H314" s="7" t="s">
        <v>439</v>
      </c>
    </row>
    <row r="315" hidden="1" spans="1:9">
      <c r="A315" s="3" t="s">
        <v>44</v>
      </c>
      <c r="B315" s="4" t="str">
        <f t="shared" si="4"/>
        <v>2025</v>
      </c>
      <c r="C315" s="4"/>
      <c r="D315" s="7" t="s">
        <v>434</v>
      </c>
      <c r="E315" s="4" t="s">
        <v>17</v>
      </c>
      <c r="F315" s="8">
        <v>173910.48</v>
      </c>
      <c r="G315" s="7"/>
      <c r="H315" s="7" t="s">
        <v>439</v>
      </c>
    </row>
    <row r="316" hidden="1" spans="1:9">
      <c r="A316" s="3" t="s">
        <v>44</v>
      </c>
      <c r="B316" s="4" t="str">
        <f t="shared" si="4"/>
        <v>2025</v>
      </c>
      <c r="C316" s="4"/>
      <c r="D316" s="7" t="s">
        <v>434</v>
      </c>
      <c r="E316" s="4" t="s">
        <v>17</v>
      </c>
      <c r="F316" s="8">
        <v>110000</v>
      </c>
      <c r="G316" s="7"/>
      <c r="H316" s="7" t="s">
        <v>439</v>
      </c>
    </row>
    <row r="317" hidden="1" spans="1:9">
      <c r="A317" s="3" t="s">
        <v>44</v>
      </c>
      <c r="B317" s="4" t="str">
        <f t="shared" si="4"/>
        <v>2025</v>
      </c>
      <c r="C317" s="4"/>
      <c r="D317" s="7" t="s">
        <v>434</v>
      </c>
      <c r="E317" s="4" t="s">
        <v>17</v>
      </c>
      <c r="F317" s="8">
        <v>130610</v>
      </c>
      <c r="G317" s="7"/>
      <c r="H317" s="7" t="s">
        <v>439</v>
      </c>
    </row>
    <row r="318" hidden="1" spans="1:9">
      <c r="A318" s="3" t="s">
        <v>44</v>
      </c>
      <c r="B318" s="4" t="str">
        <f t="shared" si="4"/>
        <v>2025</v>
      </c>
      <c r="C318" s="4"/>
      <c r="D318" s="7" t="s">
        <v>434</v>
      </c>
      <c r="E318" s="4" t="s">
        <v>17</v>
      </c>
      <c r="F318" s="8">
        <v>100000</v>
      </c>
      <c r="G318" s="7"/>
      <c r="H318" s="7" t="s">
        <v>439</v>
      </c>
    </row>
    <row r="319" hidden="1" spans="1:9">
      <c r="A319" s="3" t="s">
        <v>44</v>
      </c>
      <c r="B319" s="4" t="str">
        <f t="shared" si="4"/>
        <v>2025</v>
      </c>
      <c r="C319" s="4"/>
      <c r="D319" s="7" t="s">
        <v>441</v>
      </c>
      <c r="E319" s="4" t="s">
        <v>18</v>
      </c>
      <c r="F319" s="8">
        <v>17500000</v>
      </c>
      <c r="G319" s="7"/>
      <c r="H319" s="7" t="s">
        <v>442</v>
      </c>
      <c r="I319" s="10">
        <v>0.13</v>
      </c>
    </row>
    <row r="320" hidden="1" spans="1:9">
      <c r="A320" s="3" t="s">
        <v>44</v>
      </c>
      <c r="B320" s="4" t="str">
        <f t="shared" si="4"/>
        <v>2025</v>
      </c>
      <c r="C320" s="4"/>
      <c r="D320" s="7" t="s">
        <v>443</v>
      </c>
      <c r="E320" s="4" t="s">
        <v>17</v>
      </c>
      <c r="F320" s="8">
        <v>5500000</v>
      </c>
      <c r="G320" s="7"/>
      <c r="H320" s="7" t="s">
        <v>444</v>
      </c>
    </row>
    <row r="321" hidden="1" spans="1:8">
      <c r="A321" s="3" t="s">
        <v>44</v>
      </c>
      <c r="B321" s="4" t="str">
        <f t="shared" si="4"/>
        <v>2025</v>
      </c>
      <c r="C321" s="4"/>
      <c r="D321" s="7" t="s">
        <v>445</v>
      </c>
      <c r="E321" s="4" t="s">
        <v>17</v>
      </c>
      <c r="F321" s="8">
        <v>5000000</v>
      </c>
      <c r="G321" s="7"/>
      <c r="H321" s="7" t="s">
        <v>444</v>
      </c>
    </row>
    <row r="322" hidden="1" spans="1:8">
      <c r="A322" s="3" t="s">
        <v>44</v>
      </c>
      <c r="B322" s="4" t="str">
        <f t="shared" ref="B322:B385" si="5">LEFT(D322,4)</f>
        <v>2025</v>
      </c>
      <c r="C322" s="4"/>
      <c r="D322" s="7" t="s">
        <v>443</v>
      </c>
      <c r="E322" s="4" t="s">
        <v>17</v>
      </c>
      <c r="F322" s="8">
        <v>5500000</v>
      </c>
      <c r="G322" s="7"/>
      <c r="H322" s="7"/>
    </row>
    <row r="323" hidden="1" spans="1:8">
      <c r="A323" s="3" t="s">
        <v>44</v>
      </c>
      <c r="B323" s="4" t="str">
        <f t="shared" si="5"/>
        <v>2025</v>
      </c>
      <c r="C323" s="4"/>
      <c r="D323" s="7" t="s">
        <v>445</v>
      </c>
      <c r="E323" s="4" t="s">
        <v>17</v>
      </c>
      <c r="F323" s="8">
        <v>64480</v>
      </c>
      <c r="G323" s="7"/>
      <c r="H323" s="7"/>
    </row>
    <row r="324" hidden="1" spans="1:8">
      <c r="A324" s="3" t="s">
        <v>44</v>
      </c>
      <c r="B324" s="4" t="str">
        <f t="shared" si="5"/>
        <v>2025</v>
      </c>
      <c r="C324" s="4"/>
      <c r="D324" s="7" t="s">
        <v>445</v>
      </c>
      <c r="E324" s="4" t="s">
        <v>17</v>
      </c>
      <c r="F324" s="8">
        <v>561736.29</v>
      </c>
      <c r="G324" s="7"/>
      <c r="H324" s="7"/>
    </row>
    <row r="325" hidden="1" spans="1:8">
      <c r="A325" s="3" t="s">
        <v>44</v>
      </c>
      <c r="B325" s="4" t="str">
        <f t="shared" si="5"/>
        <v>2025</v>
      </c>
      <c r="C325" s="4"/>
      <c r="D325" s="7" t="s">
        <v>445</v>
      </c>
      <c r="E325" s="4" t="s">
        <v>17</v>
      </c>
      <c r="F325" s="8">
        <v>88263.71</v>
      </c>
      <c r="G325" s="7"/>
      <c r="H325" s="7"/>
    </row>
    <row r="326" hidden="1" spans="1:8">
      <c r="A326" s="3" t="s">
        <v>44</v>
      </c>
      <c r="B326" s="4" t="str">
        <f t="shared" si="5"/>
        <v>2025</v>
      </c>
      <c r="C326" s="4"/>
      <c r="D326" s="7" t="s">
        <v>445</v>
      </c>
      <c r="E326" s="4" t="s">
        <v>17</v>
      </c>
      <c r="F326" s="8">
        <v>35520</v>
      </c>
      <c r="G326" s="7"/>
      <c r="H326" s="7"/>
    </row>
    <row r="327" hidden="1" spans="1:8">
      <c r="A327" s="3" t="s">
        <v>44</v>
      </c>
      <c r="B327" s="4" t="str">
        <f t="shared" si="5"/>
        <v>2025</v>
      </c>
      <c r="C327" s="4"/>
      <c r="D327" s="7" t="s">
        <v>445</v>
      </c>
      <c r="E327" s="4" t="s">
        <v>17</v>
      </c>
      <c r="F327" s="8">
        <v>1000000</v>
      </c>
      <c r="G327" s="7"/>
      <c r="H327" s="7"/>
    </row>
    <row r="328" hidden="1" spans="1:8">
      <c r="A328" s="3" t="s">
        <v>44</v>
      </c>
      <c r="B328" s="4" t="str">
        <f t="shared" si="5"/>
        <v>2025</v>
      </c>
      <c r="C328" s="4"/>
      <c r="D328" s="7" t="s">
        <v>445</v>
      </c>
      <c r="E328" s="4" t="s">
        <v>17</v>
      </c>
      <c r="F328" s="8">
        <v>1400000</v>
      </c>
      <c r="G328" s="7"/>
      <c r="H328" s="7"/>
    </row>
    <row r="329" hidden="1" spans="1:8">
      <c r="A329" s="3" t="s">
        <v>44</v>
      </c>
      <c r="B329" s="4" t="str">
        <f t="shared" si="5"/>
        <v>2025</v>
      </c>
      <c r="C329" s="4"/>
      <c r="D329" s="7" t="s">
        <v>445</v>
      </c>
      <c r="E329" s="4" t="s">
        <v>17</v>
      </c>
      <c r="F329" s="8">
        <v>200000</v>
      </c>
      <c r="G329" s="7"/>
      <c r="H329" s="7"/>
    </row>
    <row r="330" hidden="1" spans="1:8">
      <c r="A330" s="3" t="s">
        <v>44</v>
      </c>
      <c r="B330" s="4" t="str">
        <f t="shared" si="5"/>
        <v>2025</v>
      </c>
      <c r="C330" s="4"/>
      <c r="D330" s="7" t="s">
        <v>445</v>
      </c>
      <c r="E330" s="4" t="s">
        <v>17</v>
      </c>
      <c r="F330" s="8">
        <v>1300000</v>
      </c>
      <c r="G330" s="7"/>
      <c r="H330" s="7"/>
    </row>
    <row r="331" hidden="1" spans="1:8">
      <c r="A331" s="3" t="s">
        <v>44</v>
      </c>
      <c r="B331" s="4" t="str">
        <f t="shared" si="5"/>
        <v>2025</v>
      </c>
      <c r="C331" s="4"/>
      <c r="D331" s="7" t="s">
        <v>445</v>
      </c>
      <c r="E331" s="4" t="s">
        <v>17</v>
      </c>
      <c r="F331" s="8">
        <v>350000</v>
      </c>
      <c r="G331" s="7"/>
      <c r="H331" s="7"/>
    </row>
    <row r="332" hidden="1" spans="1:8">
      <c r="A332" s="3" t="s">
        <v>44</v>
      </c>
      <c r="B332" s="4" t="str">
        <f t="shared" si="5"/>
        <v>2025</v>
      </c>
      <c r="C332" s="4"/>
      <c r="D332" s="7" t="s">
        <v>256</v>
      </c>
      <c r="E332" s="4" t="s">
        <v>16</v>
      </c>
      <c r="F332" s="8">
        <v>25700</v>
      </c>
      <c r="G332" s="7"/>
      <c r="H332" s="7" t="s">
        <v>446</v>
      </c>
    </row>
    <row r="333" hidden="1" spans="1:8">
      <c r="A333" s="3" t="s">
        <v>44</v>
      </c>
      <c r="B333" s="4" t="str">
        <f t="shared" si="5"/>
        <v>2025</v>
      </c>
      <c r="C333" s="4"/>
      <c r="D333" s="7" t="s">
        <v>335</v>
      </c>
      <c r="E333" s="4" t="s">
        <v>17</v>
      </c>
      <c r="F333" s="8">
        <v>25700</v>
      </c>
      <c r="G333" s="7"/>
      <c r="H333" s="7" t="s">
        <v>446</v>
      </c>
    </row>
    <row r="334" hidden="1" spans="1:8">
      <c r="A334" s="3" t="s">
        <v>44</v>
      </c>
      <c r="B334" s="4" t="str">
        <f t="shared" si="5"/>
        <v>2025</v>
      </c>
      <c r="C334" s="4"/>
      <c r="D334" s="7" t="s">
        <v>373</v>
      </c>
      <c r="E334" s="4" t="s">
        <v>16</v>
      </c>
      <c r="F334" s="8">
        <v>25000</v>
      </c>
      <c r="G334" s="7"/>
      <c r="H334" s="7"/>
    </row>
    <row r="335" hidden="1" spans="1:8">
      <c r="A335" s="3" t="s">
        <v>44</v>
      </c>
      <c r="B335" s="4" t="str">
        <f t="shared" si="5"/>
        <v>2025</v>
      </c>
      <c r="C335" s="4"/>
      <c r="D335" s="7" t="s">
        <v>447</v>
      </c>
      <c r="E335" s="4" t="s">
        <v>17</v>
      </c>
      <c r="F335" s="8">
        <v>2944</v>
      </c>
      <c r="G335" s="7"/>
      <c r="H335" s="7"/>
    </row>
    <row r="336" hidden="1" spans="1:8">
      <c r="A336" s="3" t="s">
        <v>44</v>
      </c>
      <c r="B336" s="4" t="str">
        <f t="shared" si="5"/>
        <v>2025</v>
      </c>
      <c r="C336" s="4"/>
      <c r="D336" s="7" t="s">
        <v>447</v>
      </c>
      <c r="E336" s="4" t="s">
        <v>17</v>
      </c>
      <c r="F336" s="8">
        <v>2041.3</v>
      </c>
      <c r="G336" s="7"/>
      <c r="H336" s="7"/>
    </row>
    <row r="337" hidden="1" spans="1:9">
      <c r="A337" s="3" t="s">
        <v>44</v>
      </c>
      <c r="B337" s="4" t="str">
        <f t="shared" si="5"/>
        <v>2025</v>
      </c>
      <c r="C337" s="4"/>
      <c r="D337" s="7" t="s">
        <v>447</v>
      </c>
      <c r="E337" s="4" t="s">
        <v>17</v>
      </c>
      <c r="F337" s="8">
        <v>20000</v>
      </c>
      <c r="G337" s="7"/>
      <c r="H337" s="7"/>
    </row>
    <row r="338" hidden="1" spans="1:9">
      <c r="A338" s="3" t="s">
        <v>44</v>
      </c>
      <c r="B338" s="4" t="str">
        <f t="shared" si="5"/>
        <v>2025</v>
      </c>
      <c r="C338" s="4"/>
      <c r="D338" s="7" t="s">
        <v>239</v>
      </c>
      <c r="E338" s="4" t="s">
        <v>18</v>
      </c>
      <c r="F338" s="8">
        <v>5650000</v>
      </c>
      <c r="G338" s="7"/>
      <c r="H338" s="7" t="s">
        <v>448</v>
      </c>
      <c r="I338" s="10">
        <v>0.13</v>
      </c>
    </row>
    <row r="339" hidden="1" spans="1:9">
      <c r="A339" s="3" t="s">
        <v>44</v>
      </c>
      <c r="B339" s="4" t="str">
        <f t="shared" si="5"/>
        <v>2025</v>
      </c>
      <c r="C339" s="4"/>
      <c r="D339" s="7" t="s">
        <v>449</v>
      </c>
      <c r="E339" s="4" t="s">
        <v>16</v>
      </c>
      <c r="F339" s="8">
        <v>1467000</v>
      </c>
      <c r="G339" s="7"/>
      <c r="H339" s="7"/>
    </row>
    <row r="340" hidden="1" spans="1:9">
      <c r="A340" s="3" t="s">
        <v>44</v>
      </c>
      <c r="B340" s="4" t="str">
        <f t="shared" si="5"/>
        <v>2025</v>
      </c>
      <c r="C340" s="4"/>
      <c r="D340" s="7" t="s">
        <v>450</v>
      </c>
      <c r="E340" s="4" t="s">
        <v>16</v>
      </c>
      <c r="F340" s="8">
        <v>3053000</v>
      </c>
      <c r="G340" s="7"/>
      <c r="H340" s="7"/>
    </row>
    <row r="341" hidden="1" spans="1:9">
      <c r="A341" s="3" t="s">
        <v>44</v>
      </c>
      <c r="B341" s="4" t="str">
        <f t="shared" si="5"/>
        <v>2025</v>
      </c>
      <c r="C341" s="4"/>
      <c r="D341" s="7" t="s">
        <v>451</v>
      </c>
      <c r="E341" s="4" t="s">
        <v>17</v>
      </c>
      <c r="F341" s="8">
        <v>327063.25</v>
      </c>
      <c r="G341" s="7"/>
      <c r="H341" s="7"/>
    </row>
    <row r="342" hidden="1" spans="1:9">
      <c r="A342" s="3" t="s">
        <v>44</v>
      </c>
      <c r="B342" s="4" t="str">
        <f t="shared" si="5"/>
        <v>2025</v>
      </c>
      <c r="C342" s="4"/>
      <c r="D342" s="7" t="s">
        <v>451</v>
      </c>
      <c r="E342" s="4" t="s">
        <v>17</v>
      </c>
      <c r="F342" s="8">
        <v>52936.75</v>
      </c>
      <c r="G342" s="7"/>
      <c r="H342" s="7"/>
    </row>
    <row r="343" hidden="1" spans="1:9">
      <c r="A343" s="3" t="s">
        <v>44</v>
      </c>
      <c r="B343" s="4" t="str">
        <f t="shared" si="5"/>
        <v>2025</v>
      </c>
      <c r="C343" s="4"/>
      <c r="D343" s="7" t="s">
        <v>239</v>
      </c>
      <c r="E343" s="4" t="s">
        <v>17</v>
      </c>
      <c r="F343" s="8">
        <v>200000</v>
      </c>
      <c r="G343" s="7"/>
      <c r="H343" s="7"/>
    </row>
    <row r="344" hidden="1" spans="1:9">
      <c r="A344" s="3" t="s">
        <v>44</v>
      </c>
      <c r="B344" s="4" t="str">
        <f t="shared" si="5"/>
        <v>2025</v>
      </c>
      <c r="C344" s="4"/>
      <c r="D344" s="7" t="s">
        <v>239</v>
      </c>
      <c r="E344" s="4" t="s">
        <v>17</v>
      </c>
      <c r="F344" s="8">
        <v>200000</v>
      </c>
      <c r="G344" s="7"/>
      <c r="H344" s="7"/>
    </row>
    <row r="345" hidden="1" spans="1:9">
      <c r="A345" s="3" t="s">
        <v>44</v>
      </c>
      <c r="B345" s="4" t="str">
        <f t="shared" si="5"/>
        <v>2025</v>
      </c>
      <c r="C345" s="4"/>
      <c r="D345" s="7" t="s">
        <v>452</v>
      </c>
      <c r="E345" s="4" t="s">
        <v>17</v>
      </c>
      <c r="F345" s="8">
        <v>95000</v>
      </c>
      <c r="G345" s="7"/>
      <c r="H345" s="7"/>
    </row>
    <row r="346" hidden="1" spans="1:9">
      <c r="A346" s="3" t="s">
        <v>44</v>
      </c>
      <c r="B346" s="4" t="str">
        <f t="shared" si="5"/>
        <v>2025</v>
      </c>
      <c r="C346" s="4"/>
      <c r="D346" s="7" t="s">
        <v>239</v>
      </c>
      <c r="E346" s="4" t="s">
        <v>17</v>
      </c>
      <c r="F346" s="8">
        <v>1000000</v>
      </c>
      <c r="G346" s="7"/>
      <c r="H346" s="7"/>
    </row>
    <row r="347" hidden="1" spans="1:9">
      <c r="A347" s="3" t="s">
        <v>44</v>
      </c>
      <c r="B347" s="4" t="str">
        <f t="shared" si="5"/>
        <v>2025</v>
      </c>
      <c r="C347" s="4"/>
      <c r="D347" s="7" t="s">
        <v>239</v>
      </c>
      <c r="E347" s="4" t="s">
        <v>17</v>
      </c>
      <c r="F347" s="8">
        <v>200000</v>
      </c>
      <c r="G347" s="7"/>
      <c r="H347" s="7"/>
    </row>
    <row r="348" hidden="1" spans="1:9">
      <c r="A348" s="3" t="s">
        <v>44</v>
      </c>
      <c r="B348" s="4" t="str">
        <f t="shared" si="5"/>
        <v>2025</v>
      </c>
      <c r="C348" s="4"/>
      <c r="D348" s="7" t="s">
        <v>451</v>
      </c>
      <c r="E348" s="4" t="s">
        <v>17</v>
      </c>
      <c r="F348" s="8">
        <v>81260</v>
      </c>
      <c r="G348" s="7"/>
      <c r="H348" s="7"/>
    </row>
    <row r="349" hidden="1" spans="1:9">
      <c r="A349" s="3" t="s">
        <v>44</v>
      </c>
      <c r="B349" s="4" t="str">
        <f t="shared" si="5"/>
        <v>2025</v>
      </c>
      <c r="C349" s="4"/>
      <c r="D349" s="7" t="s">
        <v>451</v>
      </c>
      <c r="E349" s="4" t="s">
        <v>17</v>
      </c>
      <c r="F349" s="8">
        <v>8006</v>
      </c>
      <c r="G349" s="7"/>
      <c r="H349" s="7"/>
    </row>
    <row r="350" hidden="1" spans="1:9">
      <c r="A350" s="3" t="s">
        <v>44</v>
      </c>
      <c r="B350" s="4" t="str">
        <f t="shared" si="5"/>
        <v>2025</v>
      </c>
      <c r="C350" s="4"/>
      <c r="D350" s="7" t="s">
        <v>451</v>
      </c>
      <c r="E350" s="4" t="s">
        <v>17</v>
      </c>
      <c r="F350" s="8">
        <v>10000</v>
      </c>
      <c r="G350" s="7"/>
      <c r="H350" s="7"/>
    </row>
    <row r="351" hidden="1" spans="1:9">
      <c r="A351" s="3" t="s">
        <v>44</v>
      </c>
      <c r="B351" s="4" t="str">
        <f t="shared" si="5"/>
        <v>2025</v>
      </c>
      <c r="C351" s="4"/>
      <c r="D351" s="7" t="s">
        <v>451</v>
      </c>
      <c r="E351" s="4" t="s">
        <v>17</v>
      </c>
      <c r="F351" s="8">
        <v>20000</v>
      </c>
      <c r="G351" s="7"/>
      <c r="H351" s="7"/>
    </row>
    <row r="352" hidden="1" spans="1:9">
      <c r="A352" s="3" t="s">
        <v>44</v>
      </c>
      <c r="B352" s="4" t="str">
        <f t="shared" si="5"/>
        <v>2025</v>
      </c>
      <c r="C352" s="4"/>
      <c r="D352" s="7" t="s">
        <v>451</v>
      </c>
      <c r="E352" s="4" t="s">
        <v>17</v>
      </c>
      <c r="F352" s="8">
        <v>630734</v>
      </c>
      <c r="G352" s="7"/>
      <c r="H352" s="7"/>
    </row>
    <row r="353" hidden="1" spans="1:9">
      <c r="A353" s="3" t="s">
        <v>44</v>
      </c>
      <c r="B353" s="4" t="str">
        <f t="shared" si="5"/>
        <v>2025</v>
      </c>
      <c r="C353" s="4"/>
      <c r="D353" s="7" t="s">
        <v>250</v>
      </c>
      <c r="E353" s="4" t="s">
        <v>18</v>
      </c>
      <c r="F353" s="8">
        <v>1800000</v>
      </c>
      <c r="G353" s="7"/>
      <c r="H353" s="7" t="s">
        <v>453</v>
      </c>
      <c r="I353" s="10">
        <v>0.13</v>
      </c>
    </row>
    <row r="354" hidden="1" spans="1:9">
      <c r="A354" s="3" t="s">
        <v>44</v>
      </c>
      <c r="B354" s="4" t="str">
        <f t="shared" si="5"/>
        <v>2025</v>
      </c>
      <c r="C354" s="4"/>
      <c r="D354" s="7" t="s">
        <v>454</v>
      </c>
      <c r="E354" s="4" t="s">
        <v>16</v>
      </c>
      <c r="F354" s="8">
        <v>1800000</v>
      </c>
      <c r="G354" s="7"/>
      <c r="H354" s="7"/>
    </row>
    <row r="355" hidden="1" spans="1:9">
      <c r="A355" s="3" t="s">
        <v>44</v>
      </c>
      <c r="B355" s="4" t="str">
        <f t="shared" si="5"/>
        <v>2025</v>
      </c>
      <c r="C355" s="4"/>
      <c r="D355" s="7" t="s">
        <v>455</v>
      </c>
      <c r="E355" s="4" t="s">
        <v>17</v>
      </c>
      <c r="F355" s="8">
        <v>46783.85</v>
      </c>
      <c r="G355" s="7"/>
      <c r="H355" s="7"/>
    </row>
    <row r="356" hidden="1" spans="1:9">
      <c r="A356" s="3" t="s">
        <v>44</v>
      </c>
      <c r="B356" s="4" t="str">
        <f t="shared" si="5"/>
        <v>2025</v>
      </c>
      <c r="C356" s="4"/>
      <c r="D356" s="7" t="s">
        <v>455</v>
      </c>
      <c r="E356" s="4" t="s">
        <v>17</v>
      </c>
      <c r="F356" s="8">
        <v>40692.25</v>
      </c>
      <c r="G356" s="7"/>
      <c r="H356" s="7"/>
    </row>
    <row r="357" hidden="1" spans="1:9">
      <c r="A357" s="3" t="s">
        <v>44</v>
      </c>
      <c r="B357" s="4" t="str">
        <f t="shared" si="5"/>
        <v>2025</v>
      </c>
      <c r="C357" s="4"/>
      <c r="D357" s="7" t="s">
        <v>455</v>
      </c>
      <c r="E357" s="4" t="s">
        <v>17</v>
      </c>
      <c r="F357" s="8">
        <v>49760</v>
      </c>
      <c r="G357" s="7"/>
      <c r="H357" s="7"/>
    </row>
    <row r="358" hidden="1" spans="1:9">
      <c r="A358" s="3" t="s">
        <v>44</v>
      </c>
      <c r="B358" s="4" t="str">
        <f t="shared" si="5"/>
        <v>2025</v>
      </c>
      <c r="C358" s="4"/>
      <c r="D358" s="7" t="s">
        <v>455</v>
      </c>
      <c r="E358" s="4" t="s">
        <v>17</v>
      </c>
      <c r="F358" s="8">
        <v>137500</v>
      </c>
      <c r="G358" s="7"/>
      <c r="H358" s="7"/>
    </row>
    <row r="359" hidden="1" spans="1:9">
      <c r="A359" s="3" t="s">
        <v>44</v>
      </c>
      <c r="B359" s="4" t="str">
        <f t="shared" si="5"/>
        <v>2025</v>
      </c>
      <c r="C359" s="4"/>
      <c r="D359" s="7" t="s">
        <v>455</v>
      </c>
      <c r="E359" s="4" t="s">
        <v>17</v>
      </c>
      <c r="F359" s="8">
        <v>100000</v>
      </c>
      <c r="G359" s="7"/>
      <c r="H359" s="7"/>
    </row>
    <row r="360" hidden="1" spans="1:9">
      <c r="A360" s="3" t="s">
        <v>44</v>
      </c>
      <c r="B360" s="4" t="str">
        <f t="shared" si="5"/>
        <v>2025</v>
      </c>
      <c r="C360" s="4"/>
      <c r="D360" s="7" t="s">
        <v>455</v>
      </c>
      <c r="E360" s="4" t="s">
        <v>17</v>
      </c>
      <c r="F360" s="8">
        <v>142250</v>
      </c>
      <c r="G360" s="7"/>
      <c r="H360" s="7"/>
    </row>
    <row r="361" hidden="1" spans="1:9">
      <c r="A361" s="3" t="s">
        <v>44</v>
      </c>
      <c r="B361" s="4" t="str">
        <f t="shared" si="5"/>
        <v>2025</v>
      </c>
      <c r="C361" s="4"/>
      <c r="D361" s="7" t="s">
        <v>455</v>
      </c>
      <c r="E361" s="4" t="s">
        <v>17</v>
      </c>
      <c r="F361" s="8">
        <v>61793.6</v>
      </c>
      <c r="G361" s="7"/>
      <c r="H361" s="7"/>
    </row>
    <row r="362" hidden="1" spans="1:9">
      <c r="A362" s="3" t="s">
        <v>44</v>
      </c>
      <c r="B362" s="4" t="str">
        <f t="shared" si="5"/>
        <v>2025</v>
      </c>
      <c r="C362" s="4"/>
      <c r="D362" s="7" t="s">
        <v>455</v>
      </c>
      <c r="E362" s="4" t="s">
        <v>17</v>
      </c>
      <c r="F362" s="8">
        <v>50000</v>
      </c>
      <c r="G362" s="7"/>
      <c r="H362" s="7"/>
    </row>
    <row r="363" hidden="1" spans="1:9">
      <c r="A363" s="3" t="s">
        <v>44</v>
      </c>
      <c r="B363" s="4" t="str">
        <f t="shared" si="5"/>
        <v>2025</v>
      </c>
      <c r="C363" s="4"/>
      <c r="D363" s="7" t="s">
        <v>451</v>
      </c>
      <c r="E363" s="4" t="s">
        <v>17</v>
      </c>
      <c r="F363" s="8">
        <v>12910</v>
      </c>
      <c r="G363" s="7"/>
      <c r="H363" s="7"/>
    </row>
    <row r="364" hidden="1" spans="1:9">
      <c r="A364" s="3" t="s">
        <v>44</v>
      </c>
      <c r="B364" s="4" t="str">
        <f t="shared" si="5"/>
        <v>2025</v>
      </c>
      <c r="C364" s="4"/>
      <c r="D364" s="7" t="s">
        <v>451</v>
      </c>
      <c r="E364" s="4" t="s">
        <v>17</v>
      </c>
      <c r="F364" s="8">
        <v>21608.5</v>
      </c>
      <c r="G364" s="7"/>
      <c r="H364" s="7"/>
    </row>
    <row r="365" hidden="1" spans="1:9">
      <c r="A365" s="3" t="s">
        <v>44</v>
      </c>
      <c r="B365" s="4" t="str">
        <f t="shared" si="5"/>
        <v>2025</v>
      </c>
      <c r="C365" s="4"/>
      <c r="D365" s="7" t="s">
        <v>451</v>
      </c>
      <c r="E365" s="4" t="s">
        <v>17</v>
      </c>
      <c r="F365" s="8">
        <v>21202.08</v>
      </c>
      <c r="G365" s="7"/>
      <c r="H365" s="7"/>
    </row>
    <row r="366" hidden="1" spans="1:9">
      <c r="A366" s="3" t="s">
        <v>44</v>
      </c>
      <c r="B366" s="4" t="str">
        <f t="shared" si="5"/>
        <v>2025</v>
      </c>
      <c r="C366" s="4"/>
      <c r="D366" s="7" t="s">
        <v>451</v>
      </c>
      <c r="E366" s="4" t="s">
        <v>17</v>
      </c>
      <c r="F366" s="8">
        <v>7625</v>
      </c>
      <c r="G366" s="7"/>
      <c r="H366" s="7"/>
    </row>
    <row r="367" hidden="1" spans="1:9">
      <c r="A367" s="3" t="s">
        <v>44</v>
      </c>
      <c r="B367" s="4" t="str">
        <f t="shared" si="5"/>
        <v>2025</v>
      </c>
      <c r="C367" s="4"/>
      <c r="D367" s="7" t="s">
        <v>451</v>
      </c>
      <c r="E367" s="4" t="s">
        <v>17</v>
      </c>
      <c r="F367" s="8">
        <v>28264.78</v>
      </c>
      <c r="G367" s="7"/>
      <c r="H367" s="7"/>
    </row>
    <row r="368" hidden="1" spans="1:9">
      <c r="A368" s="3" t="s">
        <v>44</v>
      </c>
      <c r="B368" s="4" t="str">
        <f t="shared" si="5"/>
        <v>2025</v>
      </c>
      <c r="C368" s="4"/>
      <c r="D368" s="7" t="s">
        <v>451</v>
      </c>
      <c r="E368" s="4" t="s">
        <v>17</v>
      </c>
      <c r="F368" s="8">
        <v>70000</v>
      </c>
      <c r="G368" s="7"/>
      <c r="H368" s="7"/>
    </row>
    <row r="369" hidden="1" spans="1:9">
      <c r="A369" s="3" t="s">
        <v>44</v>
      </c>
      <c r="B369" s="4" t="str">
        <f t="shared" si="5"/>
        <v>2025</v>
      </c>
      <c r="C369" s="4"/>
      <c r="D369" s="7" t="s">
        <v>451</v>
      </c>
      <c r="E369" s="4" t="s">
        <v>17</v>
      </c>
      <c r="F369" s="8">
        <v>70765.77</v>
      </c>
      <c r="G369" s="7"/>
      <c r="H369" s="7"/>
    </row>
    <row r="370" hidden="1" spans="1:9">
      <c r="A370" s="3" t="s">
        <v>44</v>
      </c>
      <c r="B370" s="4" t="str">
        <f t="shared" si="5"/>
        <v>2025</v>
      </c>
      <c r="C370" s="4"/>
      <c r="D370" s="7" t="s">
        <v>451</v>
      </c>
      <c r="E370" s="4" t="s">
        <v>17</v>
      </c>
      <c r="F370" s="8">
        <v>100000</v>
      </c>
      <c r="G370" s="7"/>
      <c r="H370" s="7"/>
    </row>
    <row r="371" hidden="1" spans="1:9">
      <c r="A371" s="3" t="s">
        <v>44</v>
      </c>
      <c r="B371" s="4" t="str">
        <f t="shared" si="5"/>
        <v>2025</v>
      </c>
      <c r="C371" s="4"/>
      <c r="D371" s="7" t="s">
        <v>451</v>
      </c>
      <c r="E371" s="4" t="s">
        <v>17</v>
      </c>
      <c r="F371" s="8">
        <v>1180.27</v>
      </c>
      <c r="G371" s="7"/>
      <c r="H371" s="7"/>
    </row>
    <row r="372" hidden="1" spans="1:9">
      <c r="A372" s="3" t="s">
        <v>44</v>
      </c>
      <c r="B372" s="4" t="str">
        <f t="shared" si="5"/>
        <v>2025</v>
      </c>
      <c r="C372" s="4"/>
      <c r="D372" s="7" t="s">
        <v>451</v>
      </c>
      <c r="E372" s="4" t="s">
        <v>17</v>
      </c>
      <c r="F372" s="8">
        <v>400000</v>
      </c>
      <c r="G372" s="7"/>
      <c r="H372" s="7"/>
    </row>
    <row r="373" hidden="1" spans="1:9">
      <c r="A373" s="3" t="s">
        <v>44</v>
      </c>
      <c r="B373" s="4" t="str">
        <f t="shared" si="5"/>
        <v>2025</v>
      </c>
      <c r="C373" s="4"/>
      <c r="D373" s="7" t="s">
        <v>451</v>
      </c>
      <c r="E373" s="4" t="s">
        <v>17</v>
      </c>
      <c r="F373" s="8">
        <v>50000</v>
      </c>
      <c r="G373" s="7"/>
      <c r="H373" s="7"/>
    </row>
    <row r="374" hidden="1" spans="1:9">
      <c r="A374" s="3" t="s">
        <v>44</v>
      </c>
      <c r="B374" s="4" t="str">
        <f t="shared" si="5"/>
        <v>2025</v>
      </c>
      <c r="C374" s="4"/>
      <c r="D374" s="7" t="s">
        <v>451</v>
      </c>
      <c r="E374" s="4" t="s">
        <v>17</v>
      </c>
      <c r="F374" s="8">
        <v>104650</v>
      </c>
      <c r="G374" s="7"/>
      <c r="H374" s="7"/>
    </row>
    <row r="375" hidden="1" spans="1:9">
      <c r="A375" s="3" t="s">
        <v>44</v>
      </c>
      <c r="B375" s="4" t="str">
        <f t="shared" si="5"/>
        <v>2025</v>
      </c>
      <c r="C375" s="4"/>
      <c r="D375" s="7" t="s">
        <v>451</v>
      </c>
      <c r="E375" s="4" t="s">
        <v>17</v>
      </c>
      <c r="F375" s="8">
        <v>100000</v>
      </c>
      <c r="G375" s="7"/>
      <c r="H375" s="7"/>
    </row>
    <row r="376" hidden="1" spans="1:9">
      <c r="A376" s="3" t="s">
        <v>44</v>
      </c>
      <c r="B376" s="4" t="str">
        <f t="shared" si="5"/>
        <v>2025</v>
      </c>
      <c r="C376" s="4"/>
      <c r="D376" s="7" t="s">
        <v>455</v>
      </c>
      <c r="E376" s="4" t="s">
        <v>17</v>
      </c>
      <c r="F376" s="8">
        <v>23013.9</v>
      </c>
      <c r="G376" s="7"/>
      <c r="H376" s="7"/>
    </row>
    <row r="377" hidden="1" spans="1:9">
      <c r="A377" s="3" t="s">
        <v>44</v>
      </c>
      <c r="B377" s="4" t="str">
        <f t="shared" si="5"/>
        <v>2025</v>
      </c>
      <c r="C377" s="4"/>
      <c r="D377" s="7" t="s">
        <v>456</v>
      </c>
      <c r="E377" s="4" t="s">
        <v>18</v>
      </c>
      <c r="F377" s="8">
        <v>470000</v>
      </c>
      <c r="G377" s="7"/>
      <c r="H377" s="7" t="s">
        <v>457</v>
      </c>
      <c r="I377" s="10">
        <v>0.13</v>
      </c>
    </row>
    <row r="378" hidden="1" spans="1:9">
      <c r="A378" s="3" t="s">
        <v>44</v>
      </c>
      <c r="B378" s="4" t="str">
        <f t="shared" si="5"/>
        <v>2025</v>
      </c>
      <c r="C378" s="4"/>
      <c r="D378" s="7" t="s">
        <v>458</v>
      </c>
      <c r="E378" s="4" t="s">
        <v>16</v>
      </c>
      <c r="F378" s="8">
        <v>470000</v>
      </c>
      <c r="G378" s="7"/>
      <c r="H378" s="7"/>
    </row>
    <row r="379" hidden="1" spans="1:9">
      <c r="A379" s="3" t="s">
        <v>44</v>
      </c>
      <c r="B379" s="4" t="str">
        <f t="shared" si="5"/>
        <v>2025</v>
      </c>
      <c r="C379" s="4"/>
      <c r="D379" s="7" t="s">
        <v>327</v>
      </c>
      <c r="E379" s="4" t="s">
        <v>17</v>
      </c>
      <c r="F379" s="8">
        <v>119670</v>
      </c>
      <c r="G379" s="7"/>
      <c r="H379" s="7"/>
    </row>
    <row r="380" hidden="1" spans="1:9">
      <c r="A380" s="3" t="s">
        <v>44</v>
      </c>
      <c r="B380" s="4" t="str">
        <f t="shared" si="5"/>
        <v>2025</v>
      </c>
      <c r="C380" s="4"/>
      <c r="D380" s="7" t="s">
        <v>327</v>
      </c>
      <c r="E380" s="4" t="s">
        <v>17</v>
      </c>
      <c r="F380" s="8">
        <v>30330</v>
      </c>
      <c r="G380" s="7"/>
      <c r="H380" s="7"/>
    </row>
    <row r="381" hidden="1" spans="1:9">
      <c r="A381" s="3" t="s">
        <v>44</v>
      </c>
      <c r="B381" s="4" t="str">
        <f t="shared" si="5"/>
        <v>2025</v>
      </c>
      <c r="C381" s="4"/>
      <c r="D381" s="7" t="s">
        <v>459</v>
      </c>
      <c r="E381" s="4" t="s">
        <v>17</v>
      </c>
      <c r="F381" s="8">
        <v>58544</v>
      </c>
      <c r="G381" s="7"/>
      <c r="H381" s="7"/>
    </row>
    <row r="382" hidden="1" spans="1:9">
      <c r="A382" s="3" t="s">
        <v>44</v>
      </c>
      <c r="B382" s="4" t="str">
        <f t="shared" si="5"/>
        <v>2025</v>
      </c>
      <c r="C382" s="4"/>
      <c r="D382" s="7" t="s">
        <v>459</v>
      </c>
      <c r="E382" s="4" t="s">
        <v>17</v>
      </c>
      <c r="F382" s="8">
        <v>7893.01</v>
      </c>
      <c r="G382" s="7"/>
      <c r="H382" s="7"/>
    </row>
    <row r="383" hidden="1" spans="1:9">
      <c r="A383" s="3" t="s">
        <v>44</v>
      </c>
      <c r="B383" s="4" t="str">
        <f t="shared" si="5"/>
        <v>2025</v>
      </c>
      <c r="C383" s="4"/>
      <c r="D383" s="7" t="s">
        <v>459</v>
      </c>
      <c r="E383" s="4" t="s">
        <v>17</v>
      </c>
      <c r="F383" s="8">
        <v>11456</v>
      </c>
      <c r="G383" s="7"/>
      <c r="H383" s="7"/>
    </row>
    <row r="384" hidden="1" spans="1:9">
      <c r="A384" s="3" t="s">
        <v>44</v>
      </c>
      <c r="B384" s="4" t="str">
        <f t="shared" si="5"/>
        <v>2025</v>
      </c>
      <c r="C384" s="4"/>
      <c r="D384" s="7" t="s">
        <v>459</v>
      </c>
      <c r="E384" s="4" t="s">
        <v>17</v>
      </c>
      <c r="F384" s="8">
        <v>62106.99</v>
      </c>
      <c r="G384" s="7"/>
      <c r="H384" s="7"/>
    </row>
    <row r="385" hidden="1" spans="1:9">
      <c r="A385" s="3" t="s">
        <v>44</v>
      </c>
      <c r="B385" s="4" t="str">
        <f t="shared" si="5"/>
        <v>2025</v>
      </c>
      <c r="C385" s="4"/>
      <c r="D385" s="7" t="s">
        <v>460</v>
      </c>
      <c r="E385" s="4" t="s">
        <v>17</v>
      </c>
      <c r="F385" s="8">
        <v>22371.17</v>
      </c>
      <c r="G385" s="7"/>
      <c r="H385" s="7"/>
    </row>
    <row r="386" hidden="1" spans="1:9">
      <c r="A386" s="3" t="s">
        <v>44</v>
      </c>
      <c r="B386" s="4" t="str">
        <f t="shared" ref="B386:B449" si="6">LEFT(D386,4)</f>
        <v>2025</v>
      </c>
      <c r="C386" s="4"/>
      <c r="D386" s="7" t="s">
        <v>460</v>
      </c>
      <c r="E386" s="4" t="s">
        <v>17</v>
      </c>
      <c r="F386" s="8">
        <v>9878.83</v>
      </c>
      <c r="G386" s="7"/>
      <c r="H386" s="7"/>
    </row>
    <row r="387" hidden="1" spans="1:9">
      <c r="A387" s="3" t="s">
        <v>44</v>
      </c>
      <c r="B387" s="4" t="str">
        <f t="shared" si="6"/>
        <v>2025</v>
      </c>
      <c r="C387" s="4"/>
      <c r="D387" s="7" t="s">
        <v>460</v>
      </c>
      <c r="E387" s="4" t="s">
        <v>17</v>
      </c>
      <c r="F387" s="8">
        <v>4250</v>
      </c>
      <c r="G387" s="7"/>
      <c r="H387" s="7"/>
    </row>
    <row r="388" hidden="1" spans="1:9">
      <c r="A388" s="3" t="s">
        <v>44</v>
      </c>
      <c r="B388" s="4" t="str">
        <f t="shared" si="6"/>
        <v>2025</v>
      </c>
      <c r="C388" s="4"/>
      <c r="D388" s="7" t="s">
        <v>460</v>
      </c>
      <c r="E388" s="4" t="s">
        <v>17</v>
      </c>
      <c r="F388" s="8">
        <v>20000</v>
      </c>
      <c r="G388" s="7"/>
      <c r="H388" s="7"/>
    </row>
    <row r="389" hidden="1" spans="1:9">
      <c r="A389" s="3" t="s">
        <v>44</v>
      </c>
      <c r="B389" s="4" t="str">
        <f t="shared" si="6"/>
        <v>2025</v>
      </c>
      <c r="C389" s="4"/>
      <c r="D389" s="7" t="s">
        <v>461</v>
      </c>
      <c r="E389" s="4" t="s">
        <v>18</v>
      </c>
      <c r="F389" s="8">
        <v>900000</v>
      </c>
      <c r="G389" s="7"/>
      <c r="H389" s="7" t="s">
        <v>462</v>
      </c>
      <c r="I389" s="10">
        <v>0.13</v>
      </c>
    </row>
    <row r="390" hidden="1" spans="1:9">
      <c r="A390" s="3" t="s">
        <v>44</v>
      </c>
      <c r="B390" s="4" t="str">
        <f t="shared" si="6"/>
        <v>2025</v>
      </c>
      <c r="C390" s="4"/>
      <c r="D390" s="7" t="s">
        <v>414</v>
      </c>
      <c r="E390" s="4" t="s">
        <v>18</v>
      </c>
      <c r="F390" s="8">
        <v>114000</v>
      </c>
      <c r="G390" s="7"/>
      <c r="H390" s="4" t="s">
        <v>463</v>
      </c>
      <c r="I390" s="10">
        <v>0.13</v>
      </c>
    </row>
    <row r="391" hidden="1" spans="1:9">
      <c r="A391" s="3" t="s">
        <v>44</v>
      </c>
      <c r="B391" s="4" t="str">
        <f t="shared" si="6"/>
        <v>2025</v>
      </c>
      <c r="C391" s="4"/>
      <c r="D391" s="7" t="s">
        <v>423</v>
      </c>
      <c r="E391" s="4" t="s">
        <v>17</v>
      </c>
      <c r="F391" s="8">
        <v>7800</v>
      </c>
      <c r="G391" s="7"/>
      <c r="H391" s="4"/>
    </row>
    <row r="392" hidden="1" spans="1:9">
      <c r="A392" s="3" t="s">
        <v>44</v>
      </c>
      <c r="B392" s="4" t="str">
        <f t="shared" si="6"/>
        <v>2025</v>
      </c>
      <c r="C392" s="4"/>
      <c r="D392" s="7" t="s">
        <v>423</v>
      </c>
      <c r="E392" s="4" t="s">
        <v>17</v>
      </c>
      <c r="F392" s="8">
        <v>200000</v>
      </c>
      <c r="G392" s="7"/>
      <c r="H392" s="4"/>
    </row>
    <row r="393" hidden="1" spans="1:9">
      <c r="A393" s="3" t="s">
        <v>44</v>
      </c>
      <c r="B393" s="4" t="str">
        <f t="shared" si="6"/>
        <v>2025</v>
      </c>
      <c r="C393" s="4"/>
      <c r="D393" s="7" t="s">
        <v>423</v>
      </c>
      <c r="E393" s="4" t="s">
        <v>17</v>
      </c>
      <c r="F393" s="8">
        <v>17200</v>
      </c>
      <c r="G393" s="7"/>
      <c r="H393" s="4"/>
    </row>
    <row r="394" hidden="1" spans="1:9">
      <c r="A394" s="3" t="s">
        <v>44</v>
      </c>
      <c r="B394" s="4" t="str">
        <f t="shared" si="6"/>
        <v>2025</v>
      </c>
      <c r="C394" s="4"/>
      <c r="D394" s="7" t="s">
        <v>461</v>
      </c>
      <c r="E394" s="4" t="s">
        <v>17</v>
      </c>
      <c r="F394" s="8">
        <v>360000</v>
      </c>
      <c r="G394" s="7"/>
      <c r="H394" s="4"/>
    </row>
    <row r="395" hidden="1" spans="1:9">
      <c r="A395" s="3" t="s">
        <v>44</v>
      </c>
      <c r="B395" s="4" t="str">
        <f t="shared" si="6"/>
        <v>2025</v>
      </c>
      <c r="C395" s="4"/>
      <c r="D395" s="7" t="s">
        <v>461</v>
      </c>
      <c r="E395" s="4" t="s">
        <v>18</v>
      </c>
      <c r="F395" s="8">
        <v>3200000</v>
      </c>
      <c r="G395" s="7" t="s">
        <v>267</v>
      </c>
      <c r="H395" s="4" t="s">
        <v>464</v>
      </c>
      <c r="I395" s="10">
        <v>0.09</v>
      </c>
    </row>
    <row r="396" hidden="1" spans="1:9">
      <c r="A396" s="3" t="s">
        <v>44</v>
      </c>
      <c r="B396" s="4" t="str">
        <f t="shared" si="6"/>
        <v>2025</v>
      </c>
      <c r="C396" s="4"/>
      <c r="D396" s="7" t="s">
        <v>461</v>
      </c>
      <c r="E396" s="4" t="s">
        <v>18</v>
      </c>
      <c r="F396" s="8">
        <v>900000</v>
      </c>
      <c r="G396" s="7" t="s">
        <v>267</v>
      </c>
      <c r="H396" s="4" t="s">
        <v>465</v>
      </c>
      <c r="I396" s="10">
        <v>0.09</v>
      </c>
    </row>
    <row r="397" hidden="1" spans="1:9">
      <c r="A397" s="3" t="s">
        <v>44</v>
      </c>
      <c r="B397" s="4" t="str">
        <f t="shared" si="6"/>
        <v>2025</v>
      </c>
      <c r="C397" s="4"/>
      <c r="D397" s="7" t="s">
        <v>460</v>
      </c>
      <c r="E397" s="4" t="s">
        <v>16</v>
      </c>
      <c r="F397" s="8">
        <v>800000</v>
      </c>
      <c r="G397" s="7"/>
      <c r="H397" s="4"/>
    </row>
    <row r="398" hidden="1" spans="1:9">
      <c r="A398" s="3" t="s">
        <v>44</v>
      </c>
      <c r="B398" s="4" t="str">
        <f t="shared" si="6"/>
        <v>2025</v>
      </c>
      <c r="C398" s="4"/>
      <c r="D398" s="7" t="s">
        <v>460</v>
      </c>
      <c r="E398" s="4" t="s">
        <v>16</v>
      </c>
      <c r="F398" s="8">
        <v>800000</v>
      </c>
      <c r="G398" s="7"/>
      <c r="H398" s="4"/>
    </row>
    <row r="399" hidden="1" spans="1:9">
      <c r="A399" s="3" t="s">
        <v>44</v>
      </c>
      <c r="B399" s="4" t="str">
        <f t="shared" si="6"/>
        <v>2025</v>
      </c>
      <c r="C399" s="4"/>
      <c r="D399" s="7" t="s">
        <v>460</v>
      </c>
      <c r="E399" s="4" t="s">
        <v>16</v>
      </c>
      <c r="F399" s="8">
        <v>800000</v>
      </c>
      <c r="G399" s="7"/>
      <c r="H399" s="4"/>
    </row>
    <row r="400" hidden="1" spans="1:9">
      <c r="A400" s="3" t="s">
        <v>44</v>
      </c>
      <c r="B400" s="4" t="str">
        <f t="shared" si="6"/>
        <v>2025</v>
      </c>
      <c r="C400" s="4"/>
      <c r="D400" s="7" t="s">
        <v>460</v>
      </c>
      <c r="E400" s="4" t="s">
        <v>16</v>
      </c>
      <c r="F400" s="8">
        <v>225000</v>
      </c>
      <c r="G400" s="7"/>
      <c r="H400" s="4"/>
    </row>
    <row r="401" hidden="1" spans="1:8">
      <c r="A401" s="3" t="s">
        <v>44</v>
      </c>
      <c r="B401" s="4" t="str">
        <f t="shared" si="6"/>
        <v>2025</v>
      </c>
      <c r="C401" s="4"/>
      <c r="D401" s="7" t="s">
        <v>445</v>
      </c>
      <c r="E401" s="4" t="s">
        <v>17</v>
      </c>
      <c r="F401" s="8">
        <v>225000</v>
      </c>
      <c r="G401" s="7"/>
      <c r="H401" s="4"/>
    </row>
    <row r="402" hidden="1" spans="1:8">
      <c r="A402" s="3" t="s">
        <v>44</v>
      </c>
      <c r="B402" s="4" t="str">
        <f t="shared" si="6"/>
        <v>2025</v>
      </c>
      <c r="C402" s="4"/>
      <c r="D402" s="7" t="s">
        <v>402</v>
      </c>
      <c r="E402" s="4" t="s">
        <v>17</v>
      </c>
      <c r="F402" s="8">
        <v>360000</v>
      </c>
      <c r="G402" s="7"/>
      <c r="H402" s="4"/>
    </row>
    <row r="403" hidden="1" spans="1:8">
      <c r="A403" s="3" t="s">
        <v>44</v>
      </c>
      <c r="B403" s="4" t="str">
        <f t="shared" si="6"/>
        <v>2025</v>
      </c>
      <c r="C403" s="4"/>
      <c r="D403" s="7" t="s">
        <v>466</v>
      </c>
      <c r="E403" s="4" t="s">
        <v>17</v>
      </c>
      <c r="F403" s="8">
        <v>625000</v>
      </c>
      <c r="G403" s="7"/>
      <c r="H403" s="4"/>
    </row>
    <row r="404" hidden="1" spans="1:8">
      <c r="A404" s="3" t="s">
        <v>44</v>
      </c>
      <c r="B404" s="4" t="str">
        <f t="shared" si="6"/>
        <v>2025</v>
      </c>
      <c r="C404" s="4"/>
      <c r="D404" s="7" t="s">
        <v>467</v>
      </c>
      <c r="E404" s="4" t="s">
        <v>17</v>
      </c>
      <c r="F404" s="8">
        <v>1640000</v>
      </c>
      <c r="G404" s="7"/>
      <c r="H404" s="4"/>
    </row>
    <row r="405" hidden="1" spans="1:8">
      <c r="A405" s="3" t="s">
        <v>44</v>
      </c>
      <c r="B405" s="4" t="str">
        <f t="shared" si="6"/>
        <v>2025</v>
      </c>
      <c r="C405" s="4" t="s">
        <v>184</v>
      </c>
      <c r="D405" s="12" t="s">
        <v>468</v>
      </c>
      <c r="E405" s="13" t="s">
        <v>16</v>
      </c>
      <c r="F405" s="14">
        <v>27608.32</v>
      </c>
      <c r="G405" s="12" t="s">
        <v>184</v>
      </c>
      <c r="H405" s="4"/>
    </row>
    <row r="406" ht="13.5" hidden="1" spans="1:8">
      <c r="A406" s="3" t="s">
        <v>48</v>
      </c>
      <c r="B406" s="4" t="str">
        <f t="shared" si="6"/>
        <v>2025</v>
      </c>
      <c r="C406" s="4" t="s">
        <v>346</v>
      </c>
      <c r="D406" s="15" t="s">
        <v>469</v>
      </c>
      <c r="E406" s="4" t="s">
        <v>16</v>
      </c>
      <c r="F406" s="8">
        <v>91660</v>
      </c>
      <c r="G406" s="7" t="s">
        <v>470</v>
      </c>
      <c r="H406" s="4"/>
    </row>
    <row r="407" ht="13.5" hidden="1" spans="1:8">
      <c r="A407" s="3" t="s">
        <v>48</v>
      </c>
      <c r="B407" s="4" t="str">
        <f t="shared" si="6"/>
        <v>2025</v>
      </c>
      <c r="C407" s="4" t="s">
        <v>346</v>
      </c>
      <c r="D407" s="15" t="s">
        <v>451</v>
      </c>
      <c r="E407" s="4" t="s">
        <v>16</v>
      </c>
      <c r="F407" s="8">
        <v>273888</v>
      </c>
      <c r="G407" s="7" t="s">
        <v>470</v>
      </c>
      <c r="H407" s="4"/>
    </row>
    <row r="408" ht="13.5" hidden="1" spans="1:8">
      <c r="A408" s="3" t="s">
        <v>48</v>
      </c>
      <c r="B408" s="4" t="str">
        <f t="shared" si="6"/>
        <v>2025</v>
      </c>
      <c r="C408" s="4" t="s">
        <v>346</v>
      </c>
      <c r="D408" s="15" t="s">
        <v>417</v>
      </c>
      <c r="E408" s="4" t="s">
        <v>16</v>
      </c>
      <c r="F408" s="8">
        <v>10246</v>
      </c>
      <c r="G408" s="7" t="s">
        <v>470</v>
      </c>
      <c r="H408" s="4"/>
    </row>
    <row r="409" ht="13.5" hidden="1" spans="1:8">
      <c r="A409" s="3" t="s">
        <v>48</v>
      </c>
      <c r="B409" s="4" t="str">
        <f t="shared" si="6"/>
        <v>2025</v>
      </c>
      <c r="C409" s="4"/>
      <c r="D409" s="15" t="s">
        <v>471</v>
      </c>
      <c r="E409" s="4" t="s">
        <v>16</v>
      </c>
      <c r="F409" s="8">
        <v>87191.35</v>
      </c>
      <c r="G409" s="7"/>
      <c r="H409" s="4"/>
    </row>
    <row r="410" ht="13.5" hidden="1" spans="1:8">
      <c r="A410" s="3" t="s">
        <v>48</v>
      </c>
      <c r="B410" s="4" t="str">
        <f t="shared" si="6"/>
        <v>2025</v>
      </c>
      <c r="C410" s="4"/>
      <c r="D410" s="15" t="s">
        <v>245</v>
      </c>
      <c r="E410" s="4" t="s">
        <v>16</v>
      </c>
      <c r="F410" s="8">
        <v>8258.4</v>
      </c>
      <c r="G410" s="7"/>
      <c r="H410" s="4"/>
    </row>
    <row r="411" ht="13.5" hidden="1" spans="1:8">
      <c r="A411" s="3" t="s">
        <v>48</v>
      </c>
      <c r="B411" s="4" t="str">
        <f t="shared" si="6"/>
        <v>2025</v>
      </c>
      <c r="C411" s="4"/>
      <c r="D411" s="16" t="s">
        <v>237</v>
      </c>
      <c r="E411" s="4" t="s">
        <v>16</v>
      </c>
      <c r="F411" s="8">
        <v>76418</v>
      </c>
      <c r="G411" s="7"/>
      <c r="H411" s="4"/>
    </row>
    <row r="412" ht="13.5" hidden="1" spans="1:8">
      <c r="A412" s="3" t="s">
        <v>48</v>
      </c>
      <c r="B412" s="4" t="str">
        <f t="shared" si="6"/>
        <v>2025</v>
      </c>
      <c r="C412" s="4"/>
      <c r="D412" s="16" t="s">
        <v>419</v>
      </c>
      <c r="E412" s="4" t="s">
        <v>16</v>
      </c>
      <c r="F412" s="8">
        <v>136400</v>
      </c>
      <c r="G412" s="7"/>
      <c r="H412" s="4"/>
    </row>
    <row r="413" ht="13.5" hidden="1" spans="1:8">
      <c r="A413" s="3" t="s">
        <v>48</v>
      </c>
      <c r="B413" s="4" t="str">
        <f t="shared" si="6"/>
        <v>2025</v>
      </c>
      <c r="C413" s="4"/>
      <c r="D413" s="16" t="s">
        <v>409</v>
      </c>
      <c r="E413" s="4" t="s">
        <v>16</v>
      </c>
      <c r="F413" s="8">
        <v>21530.98</v>
      </c>
      <c r="G413" s="7"/>
      <c r="H413" s="4"/>
    </row>
    <row r="414" ht="13.5" hidden="1" spans="1:8">
      <c r="A414" s="3" t="s">
        <v>48</v>
      </c>
      <c r="B414" s="4" t="str">
        <f t="shared" si="6"/>
        <v>2025</v>
      </c>
      <c r="C414" s="4"/>
      <c r="D414" s="16" t="s">
        <v>409</v>
      </c>
      <c r="E414" s="4" t="s">
        <v>16</v>
      </c>
      <c r="F414" s="8">
        <v>21039.34</v>
      </c>
      <c r="G414" s="7"/>
      <c r="H414" s="4"/>
    </row>
    <row r="415" ht="13.5" hidden="1" spans="1:8">
      <c r="A415" s="3" t="s">
        <v>48</v>
      </c>
      <c r="B415" s="4" t="str">
        <f t="shared" si="6"/>
        <v>2025</v>
      </c>
      <c r="C415" s="4"/>
      <c r="D415" s="15" t="s">
        <v>245</v>
      </c>
      <c r="E415" s="4" t="s">
        <v>16</v>
      </c>
      <c r="F415" s="8">
        <v>92450</v>
      </c>
      <c r="G415" s="7"/>
      <c r="H415" s="4"/>
    </row>
    <row r="416" ht="13.5" hidden="1" spans="1:8">
      <c r="A416" s="3" t="s">
        <v>48</v>
      </c>
      <c r="B416" s="4" t="str">
        <f t="shared" si="6"/>
        <v>2024</v>
      </c>
      <c r="C416" s="4" t="s">
        <v>184</v>
      </c>
      <c r="D416" s="17" t="s">
        <v>282</v>
      </c>
      <c r="E416" s="4" t="s">
        <v>16</v>
      </c>
      <c r="F416" s="8">
        <v>13010</v>
      </c>
      <c r="G416" s="7"/>
      <c r="H416" s="4"/>
    </row>
    <row r="417" ht="13.5" hidden="1" spans="1:8">
      <c r="A417" s="3" t="s">
        <v>48</v>
      </c>
      <c r="B417" s="4" t="str">
        <f t="shared" si="6"/>
        <v>2025</v>
      </c>
      <c r="C417" s="4"/>
      <c r="D417" s="15" t="s">
        <v>254</v>
      </c>
      <c r="E417" s="4" t="s">
        <v>16</v>
      </c>
      <c r="F417" s="8">
        <v>10939</v>
      </c>
      <c r="G417" s="7"/>
      <c r="H417" s="4"/>
    </row>
    <row r="418" ht="13.5" hidden="1" spans="1:8">
      <c r="A418" s="3" t="s">
        <v>48</v>
      </c>
      <c r="B418" s="4" t="str">
        <f t="shared" si="6"/>
        <v>2025</v>
      </c>
      <c r="C418" s="4"/>
      <c r="D418" s="15" t="s">
        <v>472</v>
      </c>
      <c r="E418" s="4" t="s">
        <v>16</v>
      </c>
      <c r="F418" s="8">
        <v>3150</v>
      </c>
      <c r="G418" s="7"/>
      <c r="H418" s="4"/>
    </row>
    <row r="419" ht="13.5" hidden="1" spans="1:8">
      <c r="A419" s="3" t="s">
        <v>48</v>
      </c>
      <c r="B419" s="4" t="str">
        <f t="shared" si="6"/>
        <v>2025</v>
      </c>
      <c r="C419" s="4"/>
      <c r="D419" s="15" t="s">
        <v>473</v>
      </c>
      <c r="E419" s="4" t="s">
        <v>16</v>
      </c>
      <c r="F419" s="8">
        <v>485</v>
      </c>
      <c r="G419" s="7"/>
      <c r="H419" s="4"/>
    </row>
    <row r="420" ht="13.5" hidden="1" spans="1:8">
      <c r="A420" s="3" t="s">
        <v>48</v>
      </c>
      <c r="B420" s="4" t="str">
        <f t="shared" si="6"/>
        <v>2025</v>
      </c>
      <c r="C420" s="4"/>
      <c r="D420" s="15" t="s">
        <v>474</v>
      </c>
      <c r="E420" s="4" t="s">
        <v>16</v>
      </c>
      <c r="F420" s="8">
        <v>91200</v>
      </c>
      <c r="G420" s="7"/>
      <c r="H420" s="4"/>
    </row>
    <row r="421" ht="13.5" hidden="1" spans="1:8">
      <c r="A421" s="3" t="s">
        <v>48</v>
      </c>
      <c r="B421" s="4" t="str">
        <f t="shared" si="6"/>
        <v>2025</v>
      </c>
      <c r="C421" s="4"/>
      <c r="D421" s="15" t="s">
        <v>254</v>
      </c>
      <c r="E421" s="4" t="s">
        <v>16</v>
      </c>
      <c r="F421" s="8">
        <v>78120</v>
      </c>
      <c r="G421" s="7"/>
      <c r="H421" s="4"/>
    </row>
    <row r="422" ht="13.5" hidden="1" spans="1:8">
      <c r="A422" s="3" t="s">
        <v>48</v>
      </c>
      <c r="B422" s="4" t="str">
        <f t="shared" si="6"/>
        <v>2025</v>
      </c>
      <c r="C422" s="4"/>
      <c r="D422" s="15" t="s">
        <v>366</v>
      </c>
      <c r="E422" s="4" t="s">
        <v>16</v>
      </c>
      <c r="F422" s="8">
        <v>28966.4</v>
      </c>
      <c r="G422" s="7"/>
      <c r="H422" s="4"/>
    </row>
    <row r="423" ht="13.5" hidden="1" spans="1:8">
      <c r="A423" s="3" t="s">
        <v>48</v>
      </c>
      <c r="B423" s="4" t="str">
        <f t="shared" si="6"/>
        <v>2025</v>
      </c>
      <c r="C423" s="4"/>
      <c r="D423" s="15" t="s">
        <v>471</v>
      </c>
      <c r="E423" s="4" t="s">
        <v>16</v>
      </c>
      <c r="F423" s="8">
        <v>27900.92</v>
      </c>
      <c r="G423" s="7"/>
      <c r="H423" s="4"/>
    </row>
    <row r="424" ht="13.5" hidden="1" spans="1:8">
      <c r="A424" s="3" t="s">
        <v>48</v>
      </c>
      <c r="B424" s="4" t="str">
        <f t="shared" si="6"/>
        <v>2025</v>
      </c>
      <c r="C424" s="4"/>
      <c r="D424" s="15" t="s">
        <v>451</v>
      </c>
      <c r="E424" s="4" t="s">
        <v>16</v>
      </c>
      <c r="F424" s="8">
        <v>3648.12</v>
      </c>
      <c r="G424" s="7"/>
      <c r="H424" s="4"/>
    </row>
    <row r="425" ht="13.5" hidden="1" spans="1:8">
      <c r="A425" s="3" t="s">
        <v>48</v>
      </c>
      <c r="B425" s="4" t="str">
        <f t="shared" si="6"/>
        <v>2025</v>
      </c>
      <c r="C425" s="4"/>
      <c r="D425" s="15" t="s">
        <v>475</v>
      </c>
      <c r="E425" s="4" t="s">
        <v>16</v>
      </c>
      <c r="F425" s="8">
        <v>3635</v>
      </c>
      <c r="G425" s="7"/>
      <c r="H425" s="4"/>
    </row>
    <row r="426" ht="13.5" hidden="1" spans="1:8">
      <c r="A426" s="3" t="s">
        <v>48</v>
      </c>
      <c r="B426" s="4" t="str">
        <f t="shared" si="6"/>
        <v>2024</v>
      </c>
      <c r="C426" s="4" t="s">
        <v>184</v>
      </c>
      <c r="D426" s="15" t="s">
        <v>476</v>
      </c>
      <c r="E426" s="4" t="s">
        <v>16</v>
      </c>
      <c r="F426" s="8">
        <v>14557</v>
      </c>
      <c r="G426" s="7"/>
      <c r="H426" s="4"/>
    </row>
    <row r="427" ht="13.5" hidden="1" spans="1:8">
      <c r="A427" s="3" t="s">
        <v>48</v>
      </c>
      <c r="B427" s="4" t="str">
        <f t="shared" si="6"/>
        <v>2025</v>
      </c>
      <c r="C427" s="4"/>
      <c r="D427" s="15" t="s">
        <v>477</v>
      </c>
      <c r="E427" s="4" t="s">
        <v>16</v>
      </c>
      <c r="F427" s="8">
        <v>3280</v>
      </c>
      <c r="G427" s="7"/>
      <c r="H427" s="4"/>
    </row>
    <row r="428" ht="13.5" hidden="1" spans="1:8">
      <c r="A428" s="3" t="s">
        <v>48</v>
      </c>
      <c r="B428" s="4" t="str">
        <f t="shared" si="6"/>
        <v>2025</v>
      </c>
      <c r="C428" s="4"/>
      <c r="D428" s="15" t="s">
        <v>478</v>
      </c>
      <c r="E428" s="4" t="s">
        <v>16</v>
      </c>
      <c r="F428" s="8">
        <v>11102</v>
      </c>
      <c r="G428" s="7"/>
      <c r="H428" s="4"/>
    </row>
    <row r="429" ht="13.5" hidden="1" spans="1:8">
      <c r="A429" s="3" t="s">
        <v>48</v>
      </c>
      <c r="B429" s="4" t="str">
        <f t="shared" si="6"/>
        <v>2025</v>
      </c>
      <c r="C429" s="4"/>
      <c r="D429" s="15" t="s">
        <v>238</v>
      </c>
      <c r="E429" s="4" t="s">
        <v>16</v>
      </c>
      <c r="F429" s="8">
        <v>52000</v>
      </c>
      <c r="G429" s="7"/>
      <c r="H429" s="4"/>
    </row>
    <row r="430" ht="13.5" hidden="1" spans="1:8">
      <c r="A430" s="3" t="s">
        <v>48</v>
      </c>
      <c r="B430" s="4" t="str">
        <f t="shared" si="6"/>
        <v>2025</v>
      </c>
      <c r="C430" s="4"/>
      <c r="D430" s="15" t="s">
        <v>479</v>
      </c>
      <c r="E430" s="4" t="s">
        <v>16</v>
      </c>
      <c r="F430" s="8">
        <v>32000</v>
      </c>
      <c r="G430" s="7"/>
      <c r="H430" s="4"/>
    </row>
    <row r="431" ht="13.5" hidden="1" spans="1:8">
      <c r="A431" s="3" t="s">
        <v>48</v>
      </c>
      <c r="B431" s="4" t="str">
        <f t="shared" si="6"/>
        <v>2025</v>
      </c>
      <c r="C431" s="4"/>
      <c r="D431" s="18" t="s">
        <v>390</v>
      </c>
      <c r="E431" s="4" t="s">
        <v>16</v>
      </c>
      <c r="F431" s="8">
        <v>30000</v>
      </c>
      <c r="G431" s="7"/>
      <c r="H431" s="4"/>
    </row>
    <row r="432" ht="27" hidden="1" spans="1:8">
      <c r="A432" s="3" t="s">
        <v>48</v>
      </c>
      <c r="B432" s="4" t="str">
        <f t="shared" si="6"/>
        <v>2024</v>
      </c>
      <c r="C432" s="4" t="s">
        <v>184</v>
      </c>
      <c r="D432" s="18" t="s">
        <v>480</v>
      </c>
      <c r="E432" s="4" t="s">
        <v>16</v>
      </c>
      <c r="F432" s="8">
        <v>11690</v>
      </c>
      <c r="G432" s="7"/>
      <c r="H432" s="4"/>
    </row>
    <row r="433" ht="13.5" hidden="1" spans="1:8">
      <c r="A433" s="3" t="s">
        <v>48</v>
      </c>
      <c r="B433" s="4" t="str">
        <f t="shared" si="6"/>
        <v>2025</v>
      </c>
      <c r="C433" s="4"/>
      <c r="D433" s="15" t="s">
        <v>299</v>
      </c>
      <c r="E433" s="4" t="s">
        <v>16</v>
      </c>
      <c r="F433" s="8">
        <v>50341.82</v>
      </c>
      <c r="G433" s="7"/>
      <c r="H433" s="4"/>
    </row>
    <row r="434" ht="13.5" hidden="1" spans="1:8">
      <c r="A434" s="3" t="s">
        <v>48</v>
      </c>
      <c r="B434" s="4" t="str">
        <f t="shared" si="6"/>
        <v>2025</v>
      </c>
      <c r="C434" s="4"/>
      <c r="D434" s="15" t="s">
        <v>481</v>
      </c>
      <c r="E434" s="4" t="s">
        <v>16</v>
      </c>
      <c r="F434" s="8">
        <v>18700</v>
      </c>
      <c r="G434" s="7"/>
      <c r="H434" s="4"/>
    </row>
    <row r="435" ht="13.5" hidden="1" spans="1:8">
      <c r="A435" s="3" t="s">
        <v>48</v>
      </c>
      <c r="B435" s="4" t="str">
        <f t="shared" si="6"/>
        <v>2025</v>
      </c>
      <c r="C435" s="4"/>
      <c r="D435" s="15" t="s">
        <v>481</v>
      </c>
      <c r="E435" s="4" t="s">
        <v>16</v>
      </c>
      <c r="F435" s="8">
        <v>29900</v>
      </c>
      <c r="G435" s="7"/>
      <c r="H435" s="4"/>
    </row>
    <row r="436" ht="13.5" hidden="1" spans="1:8">
      <c r="A436" s="3" t="s">
        <v>48</v>
      </c>
      <c r="B436" s="4" t="str">
        <f t="shared" si="6"/>
        <v>2025</v>
      </c>
      <c r="C436" s="4"/>
      <c r="D436" s="15" t="s">
        <v>474</v>
      </c>
      <c r="E436" s="4" t="s">
        <v>16</v>
      </c>
      <c r="F436" s="8">
        <v>29300</v>
      </c>
      <c r="G436" s="7"/>
      <c r="H436" s="4"/>
    </row>
    <row r="437" ht="13.5" hidden="1" spans="1:8">
      <c r="A437" s="3" t="s">
        <v>48</v>
      </c>
      <c r="B437" s="4" t="str">
        <f t="shared" si="6"/>
        <v>2025</v>
      </c>
      <c r="C437" s="4"/>
      <c r="D437" s="15" t="s">
        <v>474</v>
      </c>
      <c r="E437" s="4" t="s">
        <v>16</v>
      </c>
      <c r="F437" s="8">
        <v>26000</v>
      </c>
      <c r="G437" s="7"/>
      <c r="H437" s="4"/>
    </row>
    <row r="438" ht="13.5" hidden="1" spans="1:8">
      <c r="A438" s="3" t="s">
        <v>48</v>
      </c>
      <c r="B438" s="4" t="str">
        <f t="shared" si="6"/>
        <v>2025</v>
      </c>
      <c r="C438" s="4"/>
      <c r="D438" s="16" t="s">
        <v>482</v>
      </c>
      <c r="E438" s="4" t="s">
        <v>16</v>
      </c>
      <c r="F438" s="8">
        <v>3150</v>
      </c>
      <c r="G438" s="7"/>
      <c r="H438" s="4"/>
    </row>
    <row r="439" ht="13.5" hidden="1" spans="1:8">
      <c r="A439" s="3" t="s">
        <v>48</v>
      </c>
      <c r="B439" s="4" t="str">
        <f t="shared" si="6"/>
        <v>2025</v>
      </c>
      <c r="C439" s="4"/>
      <c r="D439" s="16" t="s">
        <v>483</v>
      </c>
      <c r="E439" s="4" t="s">
        <v>16</v>
      </c>
      <c r="F439" s="8">
        <v>6145</v>
      </c>
      <c r="G439" s="7"/>
      <c r="H439" s="4"/>
    </row>
    <row r="440" ht="13.5" hidden="1" spans="1:8">
      <c r="A440" s="3" t="s">
        <v>48</v>
      </c>
      <c r="B440" s="4" t="str">
        <f t="shared" si="6"/>
        <v>2025</v>
      </c>
      <c r="C440" s="4"/>
      <c r="D440" s="19" t="s">
        <v>256</v>
      </c>
      <c r="E440" s="4" t="s">
        <v>16</v>
      </c>
      <c r="F440" s="8">
        <v>3150000</v>
      </c>
      <c r="G440" s="7"/>
      <c r="H440" s="4"/>
    </row>
    <row r="441" ht="13.5" hidden="1" spans="1:8">
      <c r="A441" s="3" t="s">
        <v>48</v>
      </c>
      <c r="B441" s="4" t="str">
        <f t="shared" si="6"/>
        <v>2025</v>
      </c>
      <c r="C441" s="4"/>
      <c r="D441" s="20" t="s">
        <v>484</v>
      </c>
      <c r="E441" s="4" t="s">
        <v>16</v>
      </c>
      <c r="F441" s="8">
        <v>645000</v>
      </c>
      <c r="G441" s="7"/>
      <c r="H441" s="4"/>
    </row>
    <row r="442" ht="13.5" hidden="1" spans="1:8">
      <c r="A442" s="3" t="s">
        <v>48</v>
      </c>
      <c r="B442" s="4" t="str">
        <f t="shared" si="6"/>
        <v>2025</v>
      </c>
      <c r="C442" s="4"/>
      <c r="D442" s="18" t="s">
        <v>371</v>
      </c>
      <c r="E442" s="4" t="s">
        <v>16</v>
      </c>
      <c r="F442" s="8">
        <v>61700</v>
      </c>
      <c r="G442" s="7"/>
      <c r="H442" s="4"/>
    </row>
    <row r="443" ht="13.5" hidden="1" spans="1:8">
      <c r="A443" s="3" t="s">
        <v>48</v>
      </c>
      <c r="B443" s="4" t="str">
        <f t="shared" si="6"/>
        <v>2025</v>
      </c>
      <c r="C443" s="4"/>
      <c r="D443" s="16" t="s">
        <v>485</v>
      </c>
      <c r="E443" s="4" t="s">
        <v>16</v>
      </c>
      <c r="F443" s="8">
        <v>26000</v>
      </c>
      <c r="G443" s="7"/>
      <c r="H443" s="4"/>
    </row>
    <row r="444" ht="13.5" hidden="1" spans="1:8">
      <c r="A444" s="3" t="s">
        <v>48</v>
      </c>
      <c r="B444" s="4" t="str">
        <f t="shared" si="6"/>
        <v>2025</v>
      </c>
      <c r="C444" s="4"/>
      <c r="D444" s="15" t="s">
        <v>486</v>
      </c>
      <c r="E444" s="4" t="s">
        <v>16</v>
      </c>
      <c r="F444" s="8">
        <v>62100</v>
      </c>
      <c r="G444" s="7"/>
      <c r="H444" s="4"/>
    </row>
    <row r="445" ht="13.5" hidden="1" spans="1:8">
      <c r="A445" s="3" t="s">
        <v>48</v>
      </c>
      <c r="B445" s="4" t="str">
        <f t="shared" si="6"/>
        <v>2025</v>
      </c>
      <c r="C445" s="4"/>
      <c r="D445" s="15" t="s">
        <v>475</v>
      </c>
      <c r="E445" s="4" t="s">
        <v>16</v>
      </c>
      <c r="F445" s="8">
        <v>31261</v>
      </c>
      <c r="G445" s="7"/>
      <c r="H445" s="4"/>
    </row>
    <row r="446" ht="13.5" hidden="1" spans="1:8">
      <c r="A446" s="3" t="s">
        <v>48</v>
      </c>
      <c r="B446" s="4" t="str">
        <f t="shared" si="6"/>
        <v>2025</v>
      </c>
      <c r="C446" s="4"/>
      <c r="D446" s="16" t="s">
        <v>482</v>
      </c>
      <c r="E446" s="4" t="s">
        <v>16</v>
      </c>
      <c r="F446" s="8">
        <v>32400</v>
      </c>
      <c r="G446" s="7"/>
      <c r="H446" s="4"/>
    </row>
    <row r="447" ht="13.5" hidden="1" spans="1:8">
      <c r="A447" s="3" t="s">
        <v>48</v>
      </c>
      <c r="B447" s="4" t="str">
        <f t="shared" si="6"/>
        <v>2025</v>
      </c>
      <c r="C447" s="4"/>
      <c r="D447" s="21" t="s">
        <v>409</v>
      </c>
      <c r="E447" s="4" t="s">
        <v>16</v>
      </c>
      <c r="F447" s="8">
        <v>32200</v>
      </c>
      <c r="G447" s="7"/>
      <c r="H447" s="4"/>
    </row>
    <row r="448" ht="13.5" hidden="1" spans="1:8">
      <c r="A448" s="3" t="s">
        <v>48</v>
      </c>
      <c r="B448" s="4" t="str">
        <f t="shared" si="6"/>
        <v>2025</v>
      </c>
      <c r="C448" s="4"/>
      <c r="D448" s="16" t="s">
        <v>409</v>
      </c>
      <c r="E448" s="4" t="s">
        <v>16</v>
      </c>
      <c r="F448" s="8">
        <v>33120</v>
      </c>
      <c r="G448" s="7"/>
      <c r="H448" s="4"/>
    </row>
    <row r="449" ht="13.5" hidden="1" spans="1:8">
      <c r="A449" s="3" t="s">
        <v>48</v>
      </c>
      <c r="B449" s="4" t="str">
        <f t="shared" si="6"/>
        <v>2025</v>
      </c>
      <c r="C449" s="4"/>
      <c r="D449" s="16" t="s">
        <v>487</v>
      </c>
      <c r="E449" s="4" t="s">
        <v>16</v>
      </c>
      <c r="F449" s="8">
        <v>375000</v>
      </c>
      <c r="G449" s="7"/>
      <c r="H449" s="4"/>
    </row>
    <row r="450" ht="13.5" hidden="1" spans="1:8">
      <c r="A450" s="3" t="s">
        <v>48</v>
      </c>
      <c r="B450" s="4" t="str">
        <f t="shared" ref="B450:B513" si="7">LEFT(D450,4)</f>
        <v>2025</v>
      </c>
      <c r="C450" s="4"/>
      <c r="D450" s="16" t="s">
        <v>488</v>
      </c>
      <c r="E450" s="4" t="s">
        <v>16</v>
      </c>
      <c r="F450" s="8">
        <v>7440</v>
      </c>
      <c r="G450" s="7"/>
      <c r="H450" s="4"/>
    </row>
    <row r="451" ht="13.5" hidden="1" spans="1:8">
      <c r="A451" s="3" t="s">
        <v>48</v>
      </c>
      <c r="B451" s="4" t="str">
        <f t="shared" si="7"/>
        <v>2025</v>
      </c>
      <c r="C451" s="4"/>
      <c r="D451" s="15" t="s">
        <v>489</v>
      </c>
      <c r="E451" s="4" t="s">
        <v>16</v>
      </c>
      <c r="F451" s="8">
        <v>130800</v>
      </c>
      <c r="G451" s="7"/>
      <c r="H451" s="4"/>
    </row>
    <row r="452" ht="13.5" hidden="1" spans="1:8">
      <c r="A452" s="3" t="s">
        <v>48</v>
      </c>
      <c r="B452" s="4" t="str">
        <f t="shared" si="7"/>
        <v>2025</v>
      </c>
      <c r="C452" s="4"/>
      <c r="D452" s="15" t="s">
        <v>486</v>
      </c>
      <c r="E452" s="4" t="s">
        <v>16</v>
      </c>
      <c r="F452" s="8">
        <v>220000</v>
      </c>
      <c r="G452" s="7"/>
      <c r="H452" s="4"/>
    </row>
    <row r="453" ht="13.5" hidden="1" spans="1:8">
      <c r="A453" s="3" t="s">
        <v>48</v>
      </c>
      <c r="B453" s="4" t="str">
        <f t="shared" si="7"/>
        <v>2025</v>
      </c>
      <c r="C453" s="4"/>
      <c r="D453" s="21" t="s">
        <v>241</v>
      </c>
      <c r="E453" s="4" t="s">
        <v>16</v>
      </c>
      <c r="F453" s="8">
        <v>17600</v>
      </c>
      <c r="G453" s="7"/>
      <c r="H453" s="4"/>
    </row>
    <row r="454" ht="13.5" hidden="1" spans="1:8">
      <c r="A454" s="3" t="s">
        <v>48</v>
      </c>
      <c r="B454" s="4" t="str">
        <f t="shared" si="7"/>
        <v>2025</v>
      </c>
      <c r="C454" s="4"/>
      <c r="D454" s="16" t="s">
        <v>325</v>
      </c>
      <c r="E454" s="4" t="s">
        <v>16</v>
      </c>
      <c r="F454" s="8">
        <v>29400</v>
      </c>
      <c r="G454" s="7"/>
      <c r="H454" s="4"/>
    </row>
    <row r="455" ht="13.5" hidden="1" spans="1:8">
      <c r="A455" s="3" t="s">
        <v>48</v>
      </c>
      <c r="B455" s="4" t="str">
        <f t="shared" si="7"/>
        <v>2025</v>
      </c>
      <c r="C455" s="4"/>
      <c r="D455" s="16" t="s">
        <v>380</v>
      </c>
      <c r="E455" s="4" t="s">
        <v>16</v>
      </c>
      <c r="F455" s="8">
        <v>7700</v>
      </c>
      <c r="G455" s="7"/>
      <c r="H455" s="4"/>
    </row>
    <row r="456" ht="13.5" hidden="1" spans="1:8">
      <c r="A456" s="3" t="s">
        <v>48</v>
      </c>
      <c r="B456" s="4" t="str">
        <f t="shared" si="7"/>
        <v>2025</v>
      </c>
      <c r="C456" s="4"/>
      <c r="D456" s="16" t="s">
        <v>474</v>
      </c>
      <c r="E456" s="4" t="s">
        <v>16</v>
      </c>
      <c r="F456" s="8">
        <v>8712.5</v>
      </c>
      <c r="G456" s="7"/>
      <c r="H456" s="4"/>
    </row>
    <row r="457" ht="13.5" hidden="1" spans="1:8">
      <c r="A457" s="3" t="s">
        <v>48</v>
      </c>
      <c r="B457" s="4" t="str">
        <f t="shared" si="7"/>
        <v>2025</v>
      </c>
      <c r="C457" s="4"/>
      <c r="D457" s="16" t="s">
        <v>390</v>
      </c>
      <c r="E457" s="4" t="s">
        <v>16</v>
      </c>
      <c r="F457" s="8">
        <v>10000</v>
      </c>
      <c r="G457" s="7"/>
      <c r="H457" s="4"/>
    </row>
    <row r="458" ht="13.5" hidden="1" spans="1:8">
      <c r="A458" s="3" t="s">
        <v>48</v>
      </c>
      <c r="B458" s="4" t="str">
        <f t="shared" si="7"/>
        <v>2025</v>
      </c>
      <c r="C458" s="4"/>
      <c r="D458" s="16" t="s">
        <v>241</v>
      </c>
      <c r="E458" s="4" t="s">
        <v>16</v>
      </c>
      <c r="F458" s="8">
        <v>1000</v>
      </c>
      <c r="G458" s="7"/>
      <c r="H458" s="4"/>
    </row>
    <row r="459" ht="13.5" hidden="1" spans="1:8">
      <c r="A459" s="3" t="s">
        <v>48</v>
      </c>
      <c r="B459" s="4" t="str">
        <f t="shared" si="7"/>
        <v>2025</v>
      </c>
      <c r="C459" s="4"/>
      <c r="D459" s="15" t="s">
        <v>264</v>
      </c>
      <c r="E459" s="4" t="s">
        <v>16</v>
      </c>
      <c r="F459" s="8">
        <v>5563</v>
      </c>
      <c r="G459" s="7"/>
      <c r="H459" s="4"/>
    </row>
    <row r="460" ht="13.5" hidden="1" spans="1:8">
      <c r="A460" s="3" t="s">
        <v>48</v>
      </c>
      <c r="B460" s="4" t="str">
        <f t="shared" si="7"/>
        <v>2025</v>
      </c>
      <c r="C460" s="4"/>
      <c r="D460" s="15" t="s">
        <v>339</v>
      </c>
      <c r="E460" s="4" t="s">
        <v>16</v>
      </c>
      <c r="F460" s="8">
        <v>14100</v>
      </c>
      <c r="G460" s="7"/>
      <c r="H460" s="4"/>
    </row>
    <row r="461" ht="13.5" hidden="1" spans="1:8">
      <c r="A461" s="3" t="s">
        <v>48</v>
      </c>
      <c r="B461" s="4" t="str">
        <f t="shared" si="7"/>
        <v>2025</v>
      </c>
      <c r="C461" s="4"/>
      <c r="D461" s="15" t="s">
        <v>488</v>
      </c>
      <c r="E461" s="4" t="s">
        <v>16</v>
      </c>
      <c r="F461" s="8">
        <v>3744</v>
      </c>
      <c r="G461" s="7"/>
      <c r="H461" s="4"/>
    </row>
    <row r="462" ht="13.5" hidden="1" spans="1:8">
      <c r="A462" s="3" t="s">
        <v>48</v>
      </c>
      <c r="B462" s="4" t="str">
        <f t="shared" si="7"/>
        <v>2025</v>
      </c>
      <c r="C462" s="4"/>
      <c r="D462" s="15" t="s">
        <v>471</v>
      </c>
      <c r="E462" s="4" t="s">
        <v>16</v>
      </c>
      <c r="F462" s="8">
        <v>2985</v>
      </c>
      <c r="G462" s="7"/>
      <c r="H462" s="4"/>
    </row>
    <row r="463" ht="13.5" hidden="1" spans="1:8">
      <c r="A463" s="3" t="s">
        <v>48</v>
      </c>
      <c r="B463" s="4" t="str">
        <f t="shared" si="7"/>
        <v>2025</v>
      </c>
      <c r="C463" s="4"/>
      <c r="D463" s="15" t="s">
        <v>475</v>
      </c>
      <c r="E463" s="4" t="s">
        <v>16</v>
      </c>
      <c r="F463" s="8">
        <v>3255.8</v>
      </c>
      <c r="G463" s="7"/>
      <c r="H463" s="4"/>
    </row>
    <row r="464" ht="13.5" hidden="1" spans="1:8">
      <c r="A464" s="3" t="s">
        <v>48</v>
      </c>
      <c r="B464" s="4" t="str">
        <f t="shared" si="7"/>
        <v>2025</v>
      </c>
      <c r="C464" s="4"/>
      <c r="D464" s="15" t="s">
        <v>490</v>
      </c>
      <c r="E464" s="4" t="s">
        <v>16</v>
      </c>
      <c r="F464" s="8">
        <v>2107</v>
      </c>
      <c r="G464" s="7"/>
      <c r="H464" s="4"/>
    </row>
    <row r="465" ht="13.5" hidden="1" spans="1:8">
      <c r="A465" s="3" t="s">
        <v>48</v>
      </c>
      <c r="B465" s="4" t="str">
        <f t="shared" si="7"/>
        <v>2025</v>
      </c>
      <c r="C465" s="4"/>
      <c r="D465" s="15" t="s">
        <v>491</v>
      </c>
      <c r="E465" s="4" t="s">
        <v>16</v>
      </c>
      <c r="F465" s="8">
        <v>6046</v>
      </c>
      <c r="G465" s="7"/>
      <c r="H465" s="4"/>
    </row>
    <row r="466" ht="13.5" hidden="1" spans="1:8">
      <c r="A466" s="3" t="s">
        <v>48</v>
      </c>
      <c r="B466" s="4" t="str">
        <f t="shared" si="7"/>
        <v>2025</v>
      </c>
      <c r="C466" s="4"/>
      <c r="D466" s="15" t="s">
        <v>339</v>
      </c>
      <c r="E466" s="4" t="s">
        <v>16</v>
      </c>
      <c r="F466" s="8">
        <v>15806</v>
      </c>
      <c r="G466" s="7"/>
      <c r="H466" s="4"/>
    </row>
    <row r="467" ht="13.5" hidden="1" spans="1:8">
      <c r="A467" s="3" t="s">
        <v>48</v>
      </c>
      <c r="B467" s="4" t="str">
        <f t="shared" si="7"/>
        <v>2025</v>
      </c>
      <c r="C467" s="4"/>
      <c r="D467" s="15" t="s">
        <v>492</v>
      </c>
      <c r="E467" s="4" t="s">
        <v>16</v>
      </c>
      <c r="F467" s="8">
        <v>15664</v>
      </c>
      <c r="G467" s="7"/>
      <c r="H467" s="4"/>
    </row>
    <row r="468" ht="13.5" hidden="1" spans="1:8">
      <c r="A468" s="3" t="s">
        <v>48</v>
      </c>
      <c r="B468" s="4" t="str">
        <f t="shared" si="7"/>
        <v>2025</v>
      </c>
      <c r="C468" s="4"/>
      <c r="D468" s="15" t="s">
        <v>493</v>
      </c>
      <c r="E468" s="4" t="s">
        <v>16</v>
      </c>
      <c r="F468" s="8">
        <v>850</v>
      </c>
      <c r="G468" s="7"/>
      <c r="H468" s="4"/>
    </row>
    <row r="469" ht="13.5" hidden="1" spans="1:8">
      <c r="A469" s="3" t="s">
        <v>48</v>
      </c>
      <c r="B469" s="4" t="str">
        <f t="shared" si="7"/>
        <v>2025</v>
      </c>
      <c r="C469" s="4"/>
      <c r="D469" s="15" t="s">
        <v>494</v>
      </c>
      <c r="E469" s="4" t="s">
        <v>16</v>
      </c>
      <c r="F469" s="8">
        <v>1452</v>
      </c>
      <c r="G469" s="7"/>
      <c r="H469" s="4"/>
    </row>
    <row r="470" ht="13.5" hidden="1" spans="1:8">
      <c r="A470" s="3" t="s">
        <v>48</v>
      </c>
      <c r="B470" s="4" t="str">
        <f t="shared" si="7"/>
        <v>2025</v>
      </c>
      <c r="C470" s="4"/>
      <c r="D470" s="15" t="s">
        <v>494</v>
      </c>
      <c r="E470" s="4" t="s">
        <v>16</v>
      </c>
      <c r="F470" s="8">
        <v>38055</v>
      </c>
      <c r="G470" s="7"/>
      <c r="H470" s="4"/>
    </row>
    <row r="471" ht="13.5" hidden="1" spans="1:8">
      <c r="A471" s="3" t="s">
        <v>48</v>
      </c>
      <c r="B471" s="4" t="str">
        <f t="shared" si="7"/>
        <v>2025</v>
      </c>
      <c r="C471" s="4"/>
      <c r="D471" s="15" t="s">
        <v>384</v>
      </c>
      <c r="E471" s="4" t="s">
        <v>16</v>
      </c>
      <c r="F471" s="8">
        <v>65826</v>
      </c>
      <c r="G471" s="7"/>
      <c r="H471" s="4"/>
    </row>
    <row r="472" ht="13.5" hidden="1" spans="1:8">
      <c r="A472" s="3" t="s">
        <v>48</v>
      </c>
      <c r="B472" s="4" t="str">
        <f t="shared" si="7"/>
        <v>2025</v>
      </c>
      <c r="C472" s="4"/>
      <c r="D472" s="15" t="s">
        <v>488</v>
      </c>
      <c r="E472" s="4" t="s">
        <v>16</v>
      </c>
      <c r="F472" s="8">
        <v>5895</v>
      </c>
      <c r="G472" s="7"/>
      <c r="H472" s="4"/>
    </row>
    <row r="473" ht="13.5" hidden="1" spans="1:8">
      <c r="A473" s="3" t="s">
        <v>48</v>
      </c>
      <c r="B473" s="4" t="str">
        <f t="shared" si="7"/>
        <v>2025</v>
      </c>
      <c r="C473" s="4"/>
      <c r="D473" s="15" t="s">
        <v>495</v>
      </c>
      <c r="E473" s="4" t="s">
        <v>16</v>
      </c>
      <c r="F473" s="8">
        <v>693</v>
      </c>
      <c r="G473" s="7"/>
      <c r="H473" s="4"/>
    </row>
    <row r="474" ht="13.5" hidden="1" spans="1:8">
      <c r="A474" s="3" t="s">
        <v>48</v>
      </c>
      <c r="B474" s="4" t="str">
        <f t="shared" si="7"/>
        <v>2025</v>
      </c>
      <c r="C474" s="4"/>
      <c r="D474" s="15" t="s">
        <v>484</v>
      </c>
      <c r="E474" s="4" t="s">
        <v>16</v>
      </c>
      <c r="F474" s="8">
        <v>5700</v>
      </c>
      <c r="G474" s="7"/>
      <c r="H474" s="4"/>
    </row>
    <row r="475" ht="13.5" hidden="1" spans="1:8">
      <c r="A475" s="3" t="s">
        <v>48</v>
      </c>
      <c r="B475" s="4" t="str">
        <f t="shared" si="7"/>
        <v>2025</v>
      </c>
      <c r="C475" s="4"/>
      <c r="D475" s="15" t="s">
        <v>489</v>
      </c>
      <c r="E475" s="4" t="s">
        <v>16</v>
      </c>
      <c r="F475" s="8">
        <v>1260</v>
      </c>
      <c r="G475" s="7"/>
      <c r="H475" s="4"/>
    </row>
    <row r="476" ht="13.5" hidden="1" spans="1:8">
      <c r="A476" s="3" t="s">
        <v>48</v>
      </c>
      <c r="B476" s="4" t="str">
        <f t="shared" si="7"/>
        <v>2025</v>
      </c>
      <c r="C476" s="4"/>
      <c r="D476" s="15" t="s">
        <v>496</v>
      </c>
      <c r="E476" s="4" t="s">
        <v>16</v>
      </c>
      <c r="F476" s="8">
        <v>1500</v>
      </c>
      <c r="G476" s="7"/>
      <c r="H476" s="4"/>
    </row>
    <row r="477" ht="13.5" hidden="1" spans="1:8">
      <c r="A477" s="3" t="s">
        <v>48</v>
      </c>
      <c r="B477" s="4" t="str">
        <f t="shared" si="7"/>
        <v>2025</v>
      </c>
      <c r="C477" s="4"/>
      <c r="D477" s="15" t="s">
        <v>497</v>
      </c>
      <c r="E477" s="4" t="s">
        <v>16</v>
      </c>
      <c r="F477" s="8">
        <v>4000</v>
      </c>
      <c r="G477" s="7"/>
      <c r="H477" s="4"/>
    </row>
    <row r="478" ht="13.5" hidden="1" spans="1:8">
      <c r="A478" s="3" t="s">
        <v>48</v>
      </c>
      <c r="B478" s="4" t="str">
        <f t="shared" si="7"/>
        <v>2025</v>
      </c>
      <c r="C478" s="4"/>
      <c r="D478" s="15" t="s">
        <v>498</v>
      </c>
      <c r="E478" s="4" t="s">
        <v>16</v>
      </c>
      <c r="F478" s="8">
        <v>36199.8</v>
      </c>
      <c r="G478" s="7"/>
      <c r="H478" s="4"/>
    </row>
    <row r="479" ht="13.5" hidden="1" spans="1:8">
      <c r="A479" s="3" t="s">
        <v>48</v>
      </c>
      <c r="B479" s="4" t="str">
        <f t="shared" si="7"/>
        <v>2025</v>
      </c>
      <c r="C479" s="4"/>
      <c r="D479" s="15" t="s">
        <v>325</v>
      </c>
      <c r="E479" s="4" t="s">
        <v>16</v>
      </c>
      <c r="F479" s="8">
        <v>375</v>
      </c>
      <c r="G479" s="7"/>
      <c r="H479" s="4"/>
    </row>
    <row r="480" ht="13.5" hidden="1" spans="1:8">
      <c r="A480" s="3" t="s">
        <v>48</v>
      </c>
      <c r="B480" s="4" t="str">
        <f t="shared" si="7"/>
        <v>2025</v>
      </c>
      <c r="C480" s="4"/>
      <c r="D480" s="15" t="s">
        <v>414</v>
      </c>
      <c r="E480" s="4" t="s">
        <v>16</v>
      </c>
      <c r="F480" s="8">
        <v>65460</v>
      </c>
      <c r="G480" s="7"/>
      <c r="H480" s="4"/>
    </row>
    <row r="481" ht="13.5" hidden="1" spans="1:8">
      <c r="A481" s="3" t="s">
        <v>48</v>
      </c>
      <c r="B481" s="4" t="str">
        <f t="shared" si="7"/>
        <v>2025</v>
      </c>
      <c r="C481" s="4"/>
      <c r="D481" s="15" t="s">
        <v>461</v>
      </c>
      <c r="E481" s="4" t="s">
        <v>16</v>
      </c>
      <c r="F481" s="8">
        <v>1100</v>
      </c>
      <c r="G481" s="7"/>
      <c r="H481" s="4"/>
    </row>
    <row r="482" ht="13.5" hidden="1" spans="1:8">
      <c r="A482" s="3" t="s">
        <v>48</v>
      </c>
      <c r="B482" s="4" t="str">
        <f t="shared" si="7"/>
        <v>2025</v>
      </c>
      <c r="C482" s="4"/>
      <c r="D482" s="15" t="s">
        <v>402</v>
      </c>
      <c r="E482" s="4" t="s">
        <v>16</v>
      </c>
      <c r="F482" s="8">
        <v>3640</v>
      </c>
      <c r="G482" s="7"/>
      <c r="H482" s="4"/>
    </row>
    <row r="483" ht="13.5" hidden="1" spans="1:8">
      <c r="A483" s="3" t="s">
        <v>48</v>
      </c>
      <c r="B483" s="4" t="str">
        <f t="shared" si="7"/>
        <v>2025</v>
      </c>
      <c r="C483" s="4"/>
      <c r="D483" s="15" t="s">
        <v>402</v>
      </c>
      <c r="E483" s="4" t="s">
        <v>16</v>
      </c>
      <c r="F483" s="8">
        <v>1050</v>
      </c>
      <c r="G483" s="7"/>
      <c r="H483" s="4"/>
    </row>
    <row r="484" ht="13.5" hidden="1" spans="1:8">
      <c r="A484" s="3" t="s">
        <v>48</v>
      </c>
      <c r="B484" s="4" t="str">
        <f t="shared" si="7"/>
        <v>2025</v>
      </c>
      <c r="C484" s="4"/>
      <c r="D484" s="15" t="s">
        <v>484</v>
      </c>
      <c r="E484" s="4" t="s">
        <v>16</v>
      </c>
      <c r="F484" s="8">
        <v>200</v>
      </c>
      <c r="G484" s="7"/>
      <c r="H484" s="4"/>
    </row>
    <row r="485" ht="13.5" hidden="1" spans="1:8">
      <c r="A485" s="3" t="s">
        <v>48</v>
      </c>
      <c r="B485" s="4" t="str">
        <f t="shared" si="7"/>
        <v>2025</v>
      </c>
      <c r="C485" s="4"/>
      <c r="D485" s="15" t="s">
        <v>499</v>
      </c>
      <c r="E485" s="4" t="s">
        <v>16</v>
      </c>
      <c r="F485" s="8">
        <v>500</v>
      </c>
      <c r="G485" s="7"/>
      <c r="H485" s="4"/>
    </row>
    <row r="486" ht="13.5" hidden="1" spans="1:8">
      <c r="A486" s="3" t="s">
        <v>48</v>
      </c>
      <c r="B486" s="4" t="str">
        <f t="shared" si="7"/>
        <v>2025</v>
      </c>
      <c r="C486" s="4"/>
      <c r="D486" s="15" t="s">
        <v>500</v>
      </c>
      <c r="E486" s="4" t="s">
        <v>16</v>
      </c>
      <c r="F486" s="8">
        <v>560</v>
      </c>
      <c r="G486" s="7"/>
      <c r="H486" s="4"/>
    </row>
    <row r="487" ht="13.5" hidden="1" spans="1:8">
      <c r="A487" s="3" t="s">
        <v>48</v>
      </c>
      <c r="B487" s="4" t="str">
        <f t="shared" si="7"/>
        <v>2025</v>
      </c>
      <c r="C487" s="4"/>
      <c r="D487" s="15" t="s">
        <v>241</v>
      </c>
      <c r="E487" s="4" t="s">
        <v>16</v>
      </c>
      <c r="F487" s="8">
        <v>730</v>
      </c>
      <c r="G487" s="7"/>
      <c r="H487" s="4"/>
    </row>
    <row r="488" ht="13.5" hidden="1" spans="1:8">
      <c r="A488" s="3" t="s">
        <v>48</v>
      </c>
      <c r="B488" s="4" t="str">
        <f t="shared" si="7"/>
        <v>2025</v>
      </c>
      <c r="C488" s="4"/>
      <c r="D488" s="15" t="s">
        <v>241</v>
      </c>
      <c r="E488" s="4" t="s">
        <v>16</v>
      </c>
      <c r="F488" s="8">
        <v>517</v>
      </c>
      <c r="G488" s="7"/>
      <c r="H488" s="4"/>
    </row>
    <row r="489" ht="13.5" hidden="1" spans="1:8">
      <c r="A489" s="3" t="s">
        <v>48</v>
      </c>
      <c r="B489" s="4" t="str">
        <f t="shared" si="7"/>
        <v>2025</v>
      </c>
      <c r="C489" s="4"/>
      <c r="D489" s="15" t="s">
        <v>482</v>
      </c>
      <c r="E489" s="4" t="s">
        <v>16</v>
      </c>
      <c r="F489" s="8">
        <v>350</v>
      </c>
      <c r="G489" s="7"/>
      <c r="H489" s="4"/>
    </row>
    <row r="490" ht="13.5" hidden="1" spans="1:8">
      <c r="A490" s="3" t="s">
        <v>48</v>
      </c>
      <c r="B490" s="4" t="str">
        <f t="shared" si="7"/>
        <v>2025</v>
      </c>
      <c r="C490" s="4"/>
      <c r="D490" s="15" t="s">
        <v>489</v>
      </c>
      <c r="E490" s="4" t="s">
        <v>16</v>
      </c>
      <c r="F490" s="8">
        <v>3080</v>
      </c>
      <c r="G490" s="7"/>
      <c r="H490" s="4"/>
    </row>
    <row r="491" ht="13.5" hidden="1" spans="1:8">
      <c r="A491" s="3" t="s">
        <v>48</v>
      </c>
      <c r="B491" s="4" t="str">
        <f t="shared" si="7"/>
        <v>2025</v>
      </c>
      <c r="C491" s="4"/>
      <c r="D491" s="15" t="s">
        <v>241</v>
      </c>
      <c r="E491" s="4" t="s">
        <v>16</v>
      </c>
      <c r="F491" s="8">
        <v>2100</v>
      </c>
      <c r="G491" s="7"/>
      <c r="H491" s="4"/>
    </row>
    <row r="492" ht="13.5" hidden="1" spans="1:8">
      <c r="A492" s="3" t="s">
        <v>48</v>
      </c>
      <c r="B492" s="4" t="str">
        <f t="shared" si="7"/>
        <v>2025</v>
      </c>
      <c r="C492" s="4"/>
      <c r="D492" s="15" t="s">
        <v>402</v>
      </c>
      <c r="E492" s="4" t="s">
        <v>16</v>
      </c>
      <c r="F492" s="8">
        <v>7665</v>
      </c>
      <c r="G492" s="7"/>
      <c r="H492" s="4"/>
    </row>
    <row r="493" ht="13.5" hidden="1" spans="1:8">
      <c r="A493" s="3" t="s">
        <v>48</v>
      </c>
      <c r="B493" s="4" t="str">
        <f t="shared" si="7"/>
        <v>2025</v>
      </c>
      <c r="C493" s="4"/>
      <c r="D493" s="15" t="s">
        <v>402</v>
      </c>
      <c r="E493" s="4" t="s">
        <v>16</v>
      </c>
      <c r="F493" s="8">
        <v>357</v>
      </c>
      <c r="G493" s="7"/>
      <c r="H493" s="4"/>
    </row>
    <row r="494" ht="13.5" hidden="1" spans="1:8">
      <c r="A494" s="3" t="s">
        <v>48</v>
      </c>
      <c r="B494" s="4" t="str">
        <f t="shared" si="7"/>
        <v>2025</v>
      </c>
      <c r="C494" s="4"/>
      <c r="D494" s="15" t="s">
        <v>501</v>
      </c>
      <c r="E494" s="4" t="s">
        <v>16</v>
      </c>
      <c r="F494" s="8">
        <v>2094</v>
      </c>
      <c r="G494" s="7"/>
      <c r="H494" s="4"/>
    </row>
    <row r="495" ht="13.5" hidden="1" spans="1:8">
      <c r="A495" s="3" t="s">
        <v>48</v>
      </c>
      <c r="B495" s="4" t="str">
        <f t="shared" si="7"/>
        <v>2025</v>
      </c>
      <c r="C495" s="4"/>
      <c r="D495" s="15" t="s">
        <v>467</v>
      </c>
      <c r="E495" s="4" t="s">
        <v>16</v>
      </c>
      <c r="F495" s="8">
        <v>156</v>
      </c>
      <c r="G495" s="7"/>
      <c r="H495" s="4"/>
    </row>
    <row r="496" ht="13.5" hidden="1" spans="1:8">
      <c r="A496" s="3" t="s">
        <v>48</v>
      </c>
      <c r="B496" s="4" t="str">
        <f t="shared" si="7"/>
        <v>2025</v>
      </c>
      <c r="C496" s="4"/>
      <c r="D496" s="15" t="s">
        <v>502</v>
      </c>
      <c r="E496" s="4" t="s">
        <v>16</v>
      </c>
      <c r="F496" s="8">
        <v>200</v>
      </c>
      <c r="G496" s="7"/>
      <c r="H496" s="4"/>
    </row>
    <row r="497" ht="13.5" hidden="1" spans="1:8">
      <c r="A497" s="3" t="s">
        <v>48</v>
      </c>
      <c r="B497" s="4" t="str">
        <f t="shared" si="7"/>
        <v>2025</v>
      </c>
      <c r="C497" s="4"/>
      <c r="D497" s="15" t="s">
        <v>402</v>
      </c>
      <c r="E497" s="4" t="s">
        <v>16</v>
      </c>
      <c r="F497" s="8">
        <v>7940</v>
      </c>
      <c r="G497" s="7"/>
      <c r="H497" s="4"/>
    </row>
    <row r="498" ht="13.5" hidden="1" spans="1:8">
      <c r="A498" s="3" t="s">
        <v>48</v>
      </c>
      <c r="B498" s="4" t="str">
        <f t="shared" si="7"/>
        <v>2025</v>
      </c>
      <c r="C498" s="4"/>
      <c r="D498" s="15" t="s">
        <v>503</v>
      </c>
      <c r="E498" s="4" t="s">
        <v>16</v>
      </c>
      <c r="F498" s="8">
        <v>2888</v>
      </c>
      <c r="G498" s="7"/>
      <c r="H498" s="4"/>
    </row>
    <row r="499" ht="13.5" hidden="1" spans="1:8">
      <c r="A499" s="3" t="s">
        <v>48</v>
      </c>
      <c r="B499" s="4" t="str">
        <f t="shared" si="7"/>
        <v>2025</v>
      </c>
      <c r="C499" s="4"/>
      <c r="D499" s="15" t="s">
        <v>360</v>
      </c>
      <c r="E499" s="4" t="s">
        <v>16</v>
      </c>
      <c r="F499" s="8">
        <v>1870</v>
      </c>
      <c r="G499" s="7"/>
      <c r="H499" s="4"/>
    </row>
    <row r="500" ht="13.5" hidden="1" spans="1:8">
      <c r="A500" s="3" t="s">
        <v>48</v>
      </c>
      <c r="B500" s="4" t="str">
        <f t="shared" si="7"/>
        <v>2025</v>
      </c>
      <c r="C500" s="4"/>
      <c r="D500" s="15" t="s">
        <v>500</v>
      </c>
      <c r="E500" s="4" t="s">
        <v>16</v>
      </c>
      <c r="F500" s="8">
        <v>1775</v>
      </c>
      <c r="G500" s="7"/>
      <c r="H500" s="4"/>
    </row>
    <row r="501" ht="13.5" hidden="1" spans="1:8">
      <c r="A501" s="3" t="s">
        <v>48</v>
      </c>
      <c r="B501" s="4" t="str">
        <f t="shared" si="7"/>
        <v>2025</v>
      </c>
      <c r="C501" s="4"/>
      <c r="D501" s="15" t="s">
        <v>397</v>
      </c>
      <c r="E501" s="4" t="s">
        <v>16</v>
      </c>
      <c r="F501" s="8">
        <v>520</v>
      </c>
      <c r="G501" s="7"/>
      <c r="H501" s="4"/>
    </row>
    <row r="502" ht="13.5" hidden="1" spans="1:8">
      <c r="A502" s="3" t="s">
        <v>48</v>
      </c>
      <c r="B502" s="4" t="str">
        <f t="shared" si="7"/>
        <v>2025</v>
      </c>
      <c r="C502" s="4"/>
      <c r="D502" s="15" t="s">
        <v>390</v>
      </c>
      <c r="E502" s="4" t="s">
        <v>16</v>
      </c>
      <c r="F502" s="8">
        <v>1785</v>
      </c>
      <c r="G502" s="7"/>
      <c r="H502" s="4"/>
    </row>
    <row r="503" ht="13.5" hidden="1" spans="1:8">
      <c r="A503" s="3" t="s">
        <v>48</v>
      </c>
      <c r="B503" s="4" t="str">
        <f t="shared" si="7"/>
        <v>2025</v>
      </c>
      <c r="C503" s="4"/>
      <c r="D503" s="15" t="s">
        <v>454</v>
      </c>
      <c r="E503" s="4" t="s">
        <v>16</v>
      </c>
      <c r="F503" s="8">
        <v>3050</v>
      </c>
      <c r="G503" s="7"/>
      <c r="H503" s="4"/>
    </row>
    <row r="504" ht="13.5" hidden="1" spans="1:8">
      <c r="A504" s="3" t="s">
        <v>48</v>
      </c>
      <c r="B504" s="4" t="str">
        <f t="shared" si="7"/>
        <v>2025</v>
      </c>
      <c r="C504" s="4"/>
      <c r="D504" s="15" t="s">
        <v>454</v>
      </c>
      <c r="E504" s="4" t="s">
        <v>16</v>
      </c>
      <c r="F504" s="8">
        <v>3890</v>
      </c>
      <c r="G504" s="7"/>
      <c r="H504" s="4"/>
    </row>
    <row r="505" ht="13.5" hidden="1" spans="1:8">
      <c r="A505" s="3" t="s">
        <v>48</v>
      </c>
      <c r="B505" s="4" t="str">
        <f t="shared" si="7"/>
        <v>2025</v>
      </c>
      <c r="C505" s="4"/>
      <c r="D505" s="15" t="s">
        <v>454</v>
      </c>
      <c r="E505" s="4" t="s">
        <v>16</v>
      </c>
      <c r="F505" s="8">
        <v>3906.5</v>
      </c>
      <c r="G505" s="7"/>
      <c r="H505" s="4"/>
    </row>
    <row r="506" ht="13.5" hidden="1" spans="1:8">
      <c r="A506" s="3" t="s">
        <v>48</v>
      </c>
      <c r="B506" s="4" t="str">
        <f t="shared" si="7"/>
        <v>2025</v>
      </c>
      <c r="C506" s="4"/>
      <c r="D506" s="15" t="s">
        <v>498</v>
      </c>
      <c r="E506" s="4" t="s">
        <v>16</v>
      </c>
      <c r="F506" s="8">
        <v>1360</v>
      </c>
      <c r="G506" s="7"/>
      <c r="H506" s="4"/>
    </row>
    <row r="507" ht="13.5" hidden="1" spans="1:8">
      <c r="A507" s="3" t="s">
        <v>48</v>
      </c>
      <c r="B507" s="4" t="str">
        <f t="shared" si="7"/>
        <v>2025</v>
      </c>
      <c r="C507" s="4"/>
      <c r="D507" s="15" t="s">
        <v>498</v>
      </c>
      <c r="E507" s="4" t="s">
        <v>16</v>
      </c>
      <c r="F507" s="8">
        <v>1683</v>
      </c>
      <c r="G507" s="7"/>
      <c r="H507" s="4"/>
    </row>
    <row r="508" ht="13.5" hidden="1" spans="1:8">
      <c r="A508" s="3" t="s">
        <v>48</v>
      </c>
      <c r="B508" s="4" t="str">
        <f t="shared" si="7"/>
        <v>2025</v>
      </c>
      <c r="C508" s="4"/>
      <c r="D508" s="15" t="s">
        <v>242</v>
      </c>
      <c r="E508" s="4" t="s">
        <v>16</v>
      </c>
      <c r="F508" s="8">
        <v>1349</v>
      </c>
      <c r="G508" s="7"/>
      <c r="H508" s="4"/>
    </row>
    <row r="509" ht="13.5" hidden="1" spans="1:8">
      <c r="A509" s="3" t="s">
        <v>48</v>
      </c>
      <c r="B509" s="4" t="str">
        <f t="shared" si="7"/>
        <v>2025</v>
      </c>
      <c r="C509" s="4"/>
      <c r="D509" s="15" t="s">
        <v>504</v>
      </c>
      <c r="E509" s="4" t="s">
        <v>16</v>
      </c>
      <c r="F509" s="8">
        <v>795</v>
      </c>
      <c r="G509" s="7"/>
      <c r="H509" s="4"/>
    </row>
    <row r="510" ht="13.5" hidden="1" spans="1:8">
      <c r="A510" s="3" t="s">
        <v>48</v>
      </c>
      <c r="B510" s="4" t="str">
        <f t="shared" si="7"/>
        <v>2025</v>
      </c>
      <c r="C510" s="4"/>
      <c r="D510" s="15" t="s">
        <v>466</v>
      </c>
      <c r="E510" s="4" t="s">
        <v>16</v>
      </c>
      <c r="F510" s="8">
        <v>710</v>
      </c>
      <c r="G510" s="7"/>
      <c r="H510" s="4"/>
    </row>
    <row r="511" ht="13.5" hidden="1" spans="1:8">
      <c r="A511" s="3" t="s">
        <v>48</v>
      </c>
      <c r="B511" s="4" t="str">
        <f t="shared" si="7"/>
        <v>2025</v>
      </c>
      <c r="C511" s="4"/>
      <c r="D511" s="15" t="s">
        <v>505</v>
      </c>
      <c r="E511" s="4" t="s">
        <v>16</v>
      </c>
      <c r="F511" s="8">
        <v>555</v>
      </c>
      <c r="G511" s="7"/>
      <c r="H511" s="4"/>
    </row>
    <row r="512" ht="13.5" hidden="1" spans="1:8">
      <c r="A512" s="3" t="s">
        <v>48</v>
      </c>
      <c r="B512" s="4" t="str">
        <f t="shared" si="7"/>
        <v>2025</v>
      </c>
      <c r="C512" s="4"/>
      <c r="D512" s="15" t="s">
        <v>506</v>
      </c>
      <c r="E512" s="4" t="s">
        <v>16</v>
      </c>
      <c r="F512" s="8">
        <v>1061</v>
      </c>
      <c r="G512" s="7"/>
      <c r="H512" s="4"/>
    </row>
    <row r="513" ht="13.5" hidden="1" spans="1:8">
      <c r="A513" s="3" t="s">
        <v>48</v>
      </c>
      <c r="B513" s="4" t="str">
        <f t="shared" si="7"/>
        <v>2024</v>
      </c>
      <c r="C513" s="4" t="s">
        <v>184</v>
      </c>
      <c r="D513" s="15" t="s">
        <v>507</v>
      </c>
      <c r="E513" s="4" t="s">
        <v>16</v>
      </c>
      <c r="F513" s="8">
        <v>4200</v>
      </c>
      <c r="G513" s="7"/>
      <c r="H513" s="4"/>
    </row>
    <row r="514" ht="13.5" hidden="1" spans="1:8">
      <c r="A514" s="3" t="s">
        <v>48</v>
      </c>
      <c r="B514" s="4" t="str">
        <f t="shared" ref="B514:B577" si="8">LEFT(D514,4)</f>
        <v>2024</v>
      </c>
      <c r="C514" s="4" t="s">
        <v>184</v>
      </c>
      <c r="D514" s="15" t="s">
        <v>508</v>
      </c>
      <c r="E514" s="4" t="s">
        <v>16</v>
      </c>
      <c r="F514" s="8">
        <v>3360</v>
      </c>
      <c r="G514" s="7"/>
      <c r="H514" s="4"/>
    </row>
    <row r="515" ht="13.5" hidden="1" spans="1:8">
      <c r="A515" s="3" t="s">
        <v>48</v>
      </c>
      <c r="B515" s="4" t="str">
        <f t="shared" si="8"/>
        <v>2024</v>
      </c>
      <c r="C515" s="4" t="s">
        <v>184</v>
      </c>
      <c r="D515" s="15" t="s">
        <v>509</v>
      </c>
      <c r="E515" s="4" t="s">
        <v>16</v>
      </c>
      <c r="F515" s="8">
        <v>1359</v>
      </c>
      <c r="G515" s="7"/>
      <c r="H515" s="4"/>
    </row>
    <row r="516" ht="13.5" hidden="1" spans="1:8">
      <c r="A516" s="3" t="s">
        <v>48</v>
      </c>
      <c r="B516" s="4" t="str">
        <f t="shared" si="8"/>
        <v>2024</v>
      </c>
      <c r="C516" s="4" t="s">
        <v>184</v>
      </c>
      <c r="D516" s="15" t="s">
        <v>509</v>
      </c>
      <c r="E516" s="4" t="s">
        <v>16</v>
      </c>
      <c r="F516" s="8">
        <v>1656</v>
      </c>
      <c r="G516" s="7"/>
      <c r="H516" s="4"/>
    </row>
    <row r="517" ht="13.5" hidden="1" spans="1:8">
      <c r="A517" s="3" t="s">
        <v>48</v>
      </c>
      <c r="B517" s="4" t="str">
        <f t="shared" si="8"/>
        <v>2024</v>
      </c>
      <c r="C517" s="4" t="s">
        <v>184</v>
      </c>
      <c r="D517" s="15" t="s">
        <v>509</v>
      </c>
      <c r="E517" s="4" t="s">
        <v>16</v>
      </c>
      <c r="F517" s="8">
        <v>150</v>
      </c>
      <c r="G517" s="7"/>
      <c r="H517" s="4"/>
    </row>
    <row r="518" ht="13.5" hidden="1" spans="1:8">
      <c r="A518" s="3" t="s">
        <v>48</v>
      </c>
      <c r="B518" s="4" t="str">
        <f t="shared" si="8"/>
        <v>2024</v>
      </c>
      <c r="C518" s="4" t="s">
        <v>184</v>
      </c>
      <c r="D518" s="15" t="s">
        <v>510</v>
      </c>
      <c r="E518" s="4" t="s">
        <v>16</v>
      </c>
      <c r="F518" s="8">
        <v>1924</v>
      </c>
      <c r="G518" s="7"/>
      <c r="H518" s="4"/>
    </row>
    <row r="519" ht="13.5" hidden="1" spans="1:8">
      <c r="A519" s="3" t="s">
        <v>48</v>
      </c>
      <c r="B519" s="4" t="str">
        <f t="shared" si="8"/>
        <v>2025</v>
      </c>
      <c r="C519" s="4"/>
      <c r="D519" s="15" t="s">
        <v>304</v>
      </c>
      <c r="E519" s="4" t="s">
        <v>16</v>
      </c>
      <c r="F519" s="8">
        <v>35000</v>
      </c>
      <c r="G519" s="7"/>
      <c r="H519" s="4"/>
    </row>
    <row r="520" ht="13.5" hidden="1" spans="1:8">
      <c r="A520" s="3" t="s">
        <v>48</v>
      </c>
      <c r="B520" s="4" t="str">
        <f t="shared" si="8"/>
        <v>2025</v>
      </c>
      <c r="C520" s="4"/>
      <c r="D520" s="15" t="s">
        <v>460</v>
      </c>
      <c r="E520" s="4" t="s">
        <v>16</v>
      </c>
      <c r="F520" s="8">
        <v>8800</v>
      </c>
      <c r="G520" s="7"/>
      <c r="H520" s="4"/>
    </row>
    <row r="521" ht="13.5" hidden="1" spans="1:8">
      <c r="A521" s="3" t="s">
        <v>48</v>
      </c>
      <c r="B521" s="4" t="str">
        <f t="shared" si="8"/>
        <v>2025</v>
      </c>
      <c r="C521" s="4"/>
      <c r="D521" s="15" t="s">
        <v>511</v>
      </c>
      <c r="E521" s="4" t="s">
        <v>16</v>
      </c>
      <c r="F521" s="8">
        <v>7400</v>
      </c>
      <c r="G521" s="7"/>
      <c r="H521" s="4"/>
    </row>
    <row r="522" ht="13.5" hidden="1" spans="1:8">
      <c r="A522" s="3" t="s">
        <v>48</v>
      </c>
      <c r="B522" s="4" t="str">
        <f t="shared" si="8"/>
        <v>2025</v>
      </c>
      <c r="C522" s="4"/>
      <c r="D522" s="15" t="s">
        <v>242</v>
      </c>
      <c r="E522" s="4" t="s">
        <v>16</v>
      </c>
      <c r="F522" s="8">
        <v>54000</v>
      </c>
      <c r="G522" s="7"/>
      <c r="H522" s="4"/>
    </row>
    <row r="523" ht="13.5" hidden="1" spans="1:8">
      <c r="A523" s="3" t="s">
        <v>48</v>
      </c>
      <c r="B523" s="4" t="str">
        <f t="shared" si="8"/>
        <v>2025</v>
      </c>
      <c r="C523" s="4"/>
      <c r="D523" s="15" t="s">
        <v>399</v>
      </c>
      <c r="E523" s="4" t="s">
        <v>16</v>
      </c>
      <c r="F523" s="8">
        <v>11437.81</v>
      </c>
      <c r="G523" s="7"/>
      <c r="H523" s="4"/>
    </row>
    <row r="524" ht="13.5" hidden="1" spans="1:8">
      <c r="A524" s="3" t="s">
        <v>48</v>
      </c>
      <c r="B524" s="4" t="str">
        <f t="shared" si="8"/>
        <v>2025</v>
      </c>
      <c r="C524" s="4"/>
      <c r="D524" s="15" t="s">
        <v>497</v>
      </c>
      <c r="E524" s="4" t="s">
        <v>16</v>
      </c>
      <c r="F524" s="8">
        <v>8500</v>
      </c>
      <c r="G524" s="7"/>
      <c r="H524" s="4"/>
    </row>
    <row r="525" ht="13.5" hidden="1" spans="1:8">
      <c r="A525" s="3" t="s">
        <v>48</v>
      </c>
      <c r="B525" s="4" t="str">
        <f t="shared" si="8"/>
        <v>2024</v>
      </c>
      <c r="C525" s="4" t="s">
        <v>184</v>
      </c>
      <c r="D525" s="15" t="s">
        <v>512</v>
      </c>
      <c r="E525" s="4" t="s">
        <v>16</v>
      </c>
      <c r="F525" s="8">
        <v>1040</v>
      </c>
      <c r="G525" s="7"/>
      <c r="H525" s="4"/>
    </row>
    <row r="526" ht="13.5" hidden="1" spans="1:8">
      <c r="A526" s="3" t="s">
        <v>48</v>
      </c>
      <c r="B526" s="4" t="str">
        <f t="shared" si="8"/>
        <v>2025</v>
      </c>
      <c r="C526" s="4"/>
      <c r="D526" s="15" t="s">
        <v>488</v>
      </c>
      <c r="E526" s="4" t="s">
        <v>16</v>
      </c>
      <c r="F526" s="8">
        <v>1900</v>
      </c>
      <c r="G526" s="7"/>
      <c r="H526" s="4"/>
    </row>
    <row r="527" ht="13.5" hidden="1" spans="1:8">
      <c r="A527" s="3" t="s">
        <v>48</v>
      </c>
      <c r="B527" s="4" t="str">
        <f t="shared" si="8"/>
        <v>2025</v>
      </c>
      <c r="C527" s="4"/>
      <c r="D527" s="15" t="s">
        <v>325</v>
      </c>
      <c r="E527" s="4" t="s">
        <v>16</v>
      </c>
      <c r="F527" s="8">
        <v>725</v>
      </c>
      <c r="G527" s="7"/>
      <c r="H527" s="4"/>
    </row>
    <row r="528" ht="13.5" hidden="1" spans="1:8">
      <c r="A528" s="3" t="s">
        <v>48</v>
      </c>
      <c r="B528" s="4" t="str">
        <f t="shared" si="8"/>
        <v>2025</v>
      </c>
      <c r="C528" s="4"/>
      <c r="D528" s="15" t="s">
        <v>513</v>
      </c>
      <c r="E528" s="4" t="s">
        <v>16</v>
      </c>
      <c r="F528" s="8">
        <v>2400</v>
      </c>
      <c r="G528" s="7"/>
      <c r="H528" s="4"/>
    </row>
    <row r="529" ht="13.5" hidden="1" spans="1:9">
      <c r="A529" s="3" t="s">
        <v>48</v>
      </c>
      <c r="B529" s="4" t="str">
        <f t="shared" si="8"/>
        <v>2025</v>
      </c>
      <c r="C529" s="4"/>
      <c r="D529" s="15" t="s">
        <v>493</v>
      </c>
      <c r="E529" s="4" t="s">
        <v>16</v>
      </c>
      <c r="F529" s="8">
        <v>5200</v>
      </c>
      <c r="G529" s="7"/>
      <c r="H529" s="4"/>
    </row>
    <row r="530" ht="13.5" hidden="1" spans="1:9">
      <c r="A530" s="3" t="s">
        <v>48</v>
      </c>
      <c r="B530" s="4" t="str">
        <f t="shared" si="8"/>
        <v>2025</v>
      </c>
      <c r="C530" s="4"/>
      <c r="D530" s="15" t="s">
        <v>514</v>
      </c>
      <c r="E530" s="4" t="s">
        <v>16</v>
      </c>
      <c r="F530" s="8">
        <v>721.49</v>
      </c>
      <c r="G530" s="7"/>
      <c r="H530" s="4"/>
    </row>
    <row r="531" ht="13.5" hidden="1" spans="1:9">
      <c r="A531" s="3" t="s">
        <v>48</v>
      </c>
      <c r="B531" s="4" t="str">
        <f t="shared" si="8"/>
        <v>2025</v>
      </c>
      <c r="C531" s="4"/>
      <c r="D531" s="15" t="s">
        <v>515</v>
      </c>
      <c r="E531" s="4" t="s">
        <v>16</v>
      </c>
      <c r="F531" s="8">
        <v>2400</v>
      </c>
      <c r="G531" s="7"/>
      <c r="H531" s="4"/>
    </row>
    <row r="532" hidden="1" spans="1:9">
      <c r="A532" s="3" t="s">
        <v>48</v>
      </c>
      <c r="B532" s="4" t="str">
        <f t="shared" si="8"/>
        <v>2025</v>
      </c>
      <c r="C532" s="4" t="s">
        <v>346</v>
      </c>
      <c r="D532" s="7" t="s">
        <v>156</v>
      </c>
      <c r="E532" s="4" t="s">
        <v>18</v>
      </c>
      <c r="F532" s="22">
        <v>91660</v>
      </c>
      <c r="G532" s="7" t="s">
        <v>267</v>
      </c>
      <c r="H532" s="4" t="s">
        <v>516</v>
      </c>
      <c r="I532" s="10">
        <v>0.13</v>
      </c>
    </row>
    <row r="533" hidden="1" spans="1:9">
      <c r="A533" s="3" t="s">
        <v>48</v>
      </c>
      <c r="B533" s="4" t="str">
        <f t="shared" si="8"/>
        <v>2025</v>
      </c>
      <c r="C533" s="4" t="s">
        <v>346</v>
      </c>
      <c r="D533" s="7" t="s">
        <v>156</v>
      </c>
      <c r="E533" s="4" t="s">
        <v>18</v>
      </c>
      <c r="F533" s="22">
        <v>10246</v>
      </c>
      <c r="G533" s="7" t="s">
        <v>267</v>
      </c>
      <c r="H533" s="4" t="s">
        <v>516</v>
      </c>
      <c r="I533" s="10">
        <v>0.13</v>
      </c>
    </row>
    <row r="534" hidden="1" spans="1:9">
      <c r="A534" s="3" t="s">
        <v>48</v>
      </c>
      <c r="B534" s="4" t="str">
        <f t="shared" si="8"/>
        <v>2025</v>
      </c>
      <c r="C534" s="4"/>
      <c r="D534" s="7" t="s">
        <v>156</v>
      </c>
      <c r="E534" s="4" t="s">
        <v>18</v>
      </c>
      <c r="F534" s="22">
        <v>92096.95</v>
      </c>
      <c r="G534" s="7"/>
      <c r="H534" s="4" t="s">
        <v>517</v>
      </c>
      <c r="I534" s="10">
        <v>0.13</v>
      </c>
    </row>
    <row r="535" hidden="1" spans="1:9">
      <c r="A535" s="3" t="s">
        <v>48</v>
      </c>
      <c r="B535" s="4" t="str">
        <f t="shared" si="8"/>
        <v>2025</v>
      </c>
      <c r="C535" s="4"/>
      <c r="D535" s="7" t="s">
        <v>156</v>
      </c>
      <c r="E535" s="4" t="s">
        <v>18</v>
      </c>
      <c r="F535" s="22">
        <v>8502.6</v>
      </c>
      <c r="G535" s="7"/>
      <c r="H535" s="4" t="s">
        <v>518</v>
      </c>
      <c r="I535" s="10">
        <v>0.13</v>
      </c>
    </row>
    <row r="536" hidden="1" spans="1:9">
      <c r="A536" s="3" t="s">
        <v>48</v>
      </c>
      <c r="B536" s="4" t="str">
        <f t="shared" si="8"/>
        <v>2025</v>
      </c>
      <c r="C536" s="4"/>
      <c r="D536" s="7" t="s">
        <v>156</v>
      </c>
      <c r="E536" s="4" t="s">
        <v>18</v>
      </c>
      <c r="F536" s="22">
        <v>76418</v>
      </c>
      <c r="G536" s="7"/>
      <c r="H536" s="4" t="s">
        <v>519</v>
      </c>
      <c r="I536" s="10">
        <v>0.13</v>
      </c>
    </row>
    <row r="537" hidden="1" spans="1:9">
      <c r="A537" s="3" t="s">
        <v>48</v>
      </c>
      <c r="B537" s="4" t="str">
        <f t="shared" si="8"/>
        <v>2025</v>
      </c>
      <c r="C537" s="4"/>
      <c r="D537" s="7" t="s">
        <v>156</v>
      </c>
      <c r="E537" s="4" t="s">
        <v>18</v>
      </c>
      <c r="F537" s="22">
        <v>136400</v>
      </c>
      <c r="G537" s="7"/>
      <c r="H537" s="4" t="s">
        <v>519</v>
      </c>
      <c r="I537" s="10">
        <v>0.13</v>
      </c>
    </row>
    <row r="538" hidden="1" spans="1:9">
      <c r="A538" s="3" t="s">
        <v>48</v>
      </c>
      <c r="B538" s="4" t="str">
        <f t="shared" si="8"/>
        <v>2025</v>
      </c>
      <c r="C538" s="4"/>
      <c r="D538" s="7" t="s">
        <v>156</v>
      </c>
      <c r="E538" s="4" t="s">
        <v>18</v>
      </c>
      <c r="F538" s="22">
        <v>24517</v>
      </c>
      <c r="G538" s="7"/>
      <c r="H538" s="4" t="s">
        <v>520</v>
      </c>
      <c r="I538" s="10">
        <v>0.13</v>
      </c>
    </row>
    <row r="539" hidden="1" spans="1:9">
      <c r="A539" s="3" t="s">
        <v>48</v>
      </c>
      <c r="B539" s="4" t="str">
        <f t="shared" si="8"/>
        <v>2025</v>
      </c>
      <c r="C539" s="4"/>
      <c r="D539" s="7" t="s">
        <v>156</v>
      </c>
      <c r="E539" s="4" t="s">
        <v>18</v>
      </c>
      <c r="F539" s="22">
        <v>21039.34</v>
      </c>
      <c r="G539" s="7"/>
      <c r="H539" s="4" t="s">
        <v>520</v>
      </c>
      <c r="I539" s="10">
        <v>0.13</v>
      </c>
    </row>
    <row r="540" hidden="1" spans="1:9">
      <c r="A540" s="3" t="s">
        <v>48</v>
      </c>
      <c r="B540" s="4" t="str">
        <f t="shared" si="8"/>
        <v>2025</v>
      </c>
      <c r="C540" s="4"/>
      <c r="D540" s="7" t="s">
        <v>156</v>
      </c>
      <c r="E540" s="4" t="s">
        <v>18</v>
      </c>
      <c r="F540" s="22">
        <v>92450</v>
      </c>
      <c r="G540" s="7"/>
      <c r="H540" s="4" t="s">
        <v>521</v>
      </c>
      <c r="I540" s="10">
        <v>0.01</v>
      </c>
    </row>
    <row r="541" hidden="1" spans="1:9">
      <c r="A541" s="3" t="s">
        <v>48</v>
      </c>
      <c r="B541" s="4" t="str">
        <f t="shared" si="8"/>
        <v>2025</v>
      </c>
      <c r="C541" s="4"/>
      <c r="D541" s="7" t="s">
        <v>156</v>
      </c>
      <c r="E541" s="4" t="s">
        <v>18</v>
      </c>
      <c r="F541" s="22">
        <v>13010</v>
      </c>
      <c r="G541" s="7"/>
      <c r="H541" s="4" t="s">
        <v>522</v>
      </c>
      <c r="I541" s="10">
        <v>0.01</v>
      </c>
    </row>
    <row r="542" hidden="1" spans="1:9">
      <c r="A542" s="3" t="s">
        <v>48</v>
      </c>
      <c r="B542" s="4" t="str">
        <f t="shared" si="8"/>
        <v>2025</v>
      </c>
      <c r="C542" s="4"/>
      <c r="D542" s="7" t="s">
        <v>156</v>
      </c>
      <c r="E542" s="4" t="s">
        <v>18</v>
      </c>
      <c r="F542" s="22">
        <v>10939</v>
      </c>
      <c r="G542" s="7"/>
      <c r="H542" s="4" t="s">
        <v>522</v>
      </c>
      <c r="I542" s="10">
        <v>0.01</v>
      </c>
    </row>
    <row r="543" hidden="1" spans="1:9">
      <c r="A543" s="3" t="s">
        <v>48</v>
      </c>
      <c r="B543" s="4" t="str">
        <f t="shared" si="8"/>
        <v>2025</v>
      </c>
      <c r="C543" s="4"/>
      <c r="D543" s="7" t="s">
        <v>156</v>
      </c>
      <c r="E543" s="4" t="s">
        <v>18</v>
      </c>
      <c r="F543" s="22">
        <v>91600</v>
      </c>
      <c r="G543" s="7"/>
      <c r="H543" s="4" t="s">
        <v>523</v>
      </c>
      <c r="I543" s="10">
        <v>0.01</v>
      </c>
    </row>
    <row r="544" hidden="1" spans="1:9">
      <c r="A544" s="3" t="s">
        <v>48</v>
      </c>
      <c r="B544" s="4" t="str">
        <f t="shared" si="8"/>
        <v>2025</v>
      </c>
      <c r="C544" s="4"/>
      <c r="D544" s="7" t="s">
        <v>156</v>
      </c>
      <c r="E544" s="4" t="s">
        <v>18</v>
      </c>
      <c r="F544" s="22">
        <v>78120</v>
      </c>
      <c r="G544" s="7"/>
      <c r="H544" s="4" t="s">
        <v>524</v>
      </c>
      <c r="I544" s="10">
        <v>0.13</v>
      </c>
    </row>
    <row r="545" hidden="1" spans="1:9">
      <c r="A545" s="3" t="s">
        <v>48</v>
      </c>
      <c r="B545" s="4" t="str">
        <f t="shared" si="8"/>
        <v>2025</v>
      </c>
      <c r="C545" s="4"/>
      <c r="D545" s="7" t="s">
        <v>156</v>
      </c>
      <c r="E545" s="4" t="s">
        <v>18</v>
      </c>
      <c r="F545" s="22">
        <v>28966.4</v>
      </c>
      <c r="G545" s="7"/>
      <c r="H545" s="4" t="s">
        <v>525</v>
      </c>
      <c r="I545" s="10">
        <v>0.13</v>
      </c>
    </row>
    <row r="546" hidden="1" spans="1:9">
      <c r="A546" s="3" t="s">
        <v>48</v>
      </c>
      <c r="B546" s="4" t="str">
        <f t="shared" si="8"/>
        <v>2025</v>
      </c>
      <c r="C546" s="4"/>
      <c r="D546" s="7" t="s">
        <v>156</v>
      </c>
      <c r="E546" s="4" t="s">
        <v>18</v>
      </c>
      <c r="F546" s="22">
        <v>32038.54</v>
      </c>
      <c r="G546" s="7"/>
      <c r="H546" s="4" t="s">
        <v>526</v>
      </c>
      <c r="I546" s="10">
        <v>0.13</v>
      </c>
    </row>
    <row r="547" hidden="1" spans="1:9">
      <c r="A547" s="3" t="s">
        <v>48</v>
      </c>
      <c r="B547" s="4" t="str">
        <f t="shared" si="8"/>
        <v>2025</v>
      </c>
      <c r="C547" s="4"/>
      <c r="D547" s="7" t="s">
        <v>156</v>
      </c>
      <c r="E547" s="4" t="s">
        <v>18</v>
      </c>
      <c r="F547" s="22">
        <v>3650</v>
      </c>
      <c r="G547" s="7"/>
      <c r="H547" s="4" t="s">
        <v>527</v>
      </c>
      <c r="I547" s="10">
        <v>0.13</v>
      </c>
    </row>
    <row r="548" hidden="1" spans="1:9">
      <c r="A548" s="3" t="s">
        <v>48</v>
      </c>
      <c r="B548" s="4" t="str">
        <f t="shared" si="8"/>
        <v>2025</v>
      </c>
      <c r="C548" s="4"/>
      <c r="D548" s="7" t="s">
        <v>156</v>
      </c>
      <c r="E548" s="4" t="s">
        <v>18</v>
      </c>
      <c r="F548" s="22">
        <v>14557</v>
      </c>
      <c r="G548" s="7"/>
      <c r="H548" s="4" t="s">
        <v>528</v>
      </c>
      <c r="I548" s="10">
        <v>0.13</v>
      </c>
    </row>
    <row r="549" hidden="1" spans="1:9">
      <c r="A549" s="3" t="s">
        <v>48</v>
      </c>
      <c r="B549" s="4" t="str">
        <f t="shared" si="8"/>
        <v>2025</v>
      </c>
      <c r="C549" s="4"/>
      <c r="D549" s="7" t="s">
        <v>156</v>
      </c>
      <c r="E549" s="4" t="s">
        <v>18</v>
      </c>
      <c r="F549" s="22">
        <v>11102</v>
      </c>
      <c r="G549" s="7"/>
      <c r="H549" s="4" t="s">
        <v>529</v>
      </c>
      <c r="I549" s="10">
        <v>0.13</v>
      </c>
    </row>
    <row r="550" hidden="1" spans="1:9">
      <c r="A550" s="3" t="s">
        <v>48</v>
      </c>
      <c r="B550" s="4" t="str">
        <f t="shared" si="8"/>
        <v>2025</v>
      </c>
      <c r="C550" s="4"/>
      <c r="D550" s="7" t="s">
        <v>156</v>
      </c>
      <c r="E550" s="4" t="s">
        <v>18</v>
      </c>
      <c r="F550" s="22">
        <v>52000</v>
      </c>
      <c r="G550" s="7"/>
      <c r="H550" s="4" t="s">
        <v>530</v>
      </c>
      <c r="I550" s="10">
        <v>0.13</v>
      </c>
    </row>
    <row r="551" hidden="1" spans="1:9">
      <c r="A551" s="3" t="s">
        <v>48</v>
      </c>
      <c r="B551" s="4" t="str">
        <f t="shared" si="8"/>
        <v>2025</v>
      </c>
      <c r="C551" s="4"/>
      <c r="D551" s="7" t="s">
        <v>156</v>
      </c>
      <c r="E551" s="4" t="s">
        <v>18</v>
      </c>
      <c r="F551" s="22">
        <v>32000</v>
      </c>
      <c r="G551" s="7"/>
      <c r="H551" s="4" t="s">
        <v>531</v>
      </c>
      <c r="I551" s="10">
        <v>0.13</v>
      </c>
    </row>
    <row r="552" hidden="1" spans="1:9">
      <c r="A552" s="3" t="s">
        <v>48</v>
      </c>
      <c r="B552" s="4" t="str">
        <f t="shared" si="8"/>
        <v>2025</v>
      </c>
      <c r="C552" s="4"/>
      <c r="D552" s="7" t="s">
        <v>156</v>
      </c>
      <c r="E552" s="4" t="s">
        <v>18</v>
      </c>
      <c r="F552" s="22">
        <v>30000</v>
      </c>
      <c r="G552" s="7"/>
      <c r="H552" s="4" t="s">
        <v>532</v>
      </c>
      <c r="I552" s="10">
        <v>0.13</v>
      </c>
    </row>
    <row r="553" hidden="1" spans="1:9">
      <c r="A553" s="3" t="s">
        <v>48</v>
      </c>
      <c r="B553" s="4" t="str">
        <f t="shared" si="8"/>
        <v>2025</v>
      </c>
      <c r="C553" s="4"/>
      <c r="D553" s="7" t="s">
        <v>156</v>
      </c>
      <c r="E553" s="4" t="s">
        <v>18</v>
      </c>
      <c r="F553" s="22">
        <v>11690</v>
      </c>
      <c r="G553" s="7"/>
      <c r="H553" s="4" t="s">
        <v>533</v>
      </c>
      <c r="I553" s="10">
        <v>0.13</v>
      </c>
    </row>
    <row r="554" hidden="1" spans="1:9">
      <c r="A554" s="3" t="s">
        <v>48</v>
      </c>
      <c r="B554" s="4" t="str">
        <f t="shared" si="8"/>
        <v>2025</v>
      </c>
      <c r="C554" s="4"/>
      <c r="D554" s="7" t="s">
        <v>156</v>
      </c>
      <c r="E554" s="4" t="s">
        <v>18</v>
      </c>
      <c r="F554" s="22">
        <v>50341.82</v>
      </c>
      <c r="G554" s="7"/>
      <c r="H554" s="4" t="s">
        <v>525</v>
      </c>
      <c r="I554" s="10">
        <v>0.13</v>
      </c>
    </row>
    <row r="555" hidden="1" spans="1:9">
      <c r="A555" s="3" t="s">
        <v>48</v>
      </c>
      <c r="B555" s="4" t="str">
        <f t="shared" si="8"/>
        <v>2025</v>
      </c>
      <c r="C555" s="4"/>
      <c r="D555" s="7" t="s">
        <v>156</v>
      </c>
      <c r="E555" s="4" t="s">
        <v>18</v>
      </c>
      <c r="F555" s="22">
        <v>18700</v>
      </c>
      <c r="G555" s="7" t="s">
        <v>534</v>
      </c>
      <c r="H555" s="4" t="s">
        <v>535</v>
      </c>
      <c r="I555" s="10">
        <v>0.09</v>
      </c>
    </row>
    <row r="556" hidden="1" spans="1:9">
      <c r="A556" s="3" t="s">
        <v>48</v>
      </c>
      <c r="B556" s="4" t="str">
        <f t="shared" si="8"/>
        <v>2025</v>
      </c>
      <c r="C556" s="4"/>
      <c r="D556" s="7" t="s">
        <v>156</v>
      </c>
      <c r="E556" s="4" t="s">
        <v>18</v>
      </c>
      <c r="F556" s="22">
        <v>29900</v>
      </c>
      <c r="G556" s="7"/>
      <c r="H556" s="4" t="s">
        <v>536</v>
      </c>
      <c r="I556" s="10">
        <v>0.13</v>
      </c>
    </row>
    <row r="557" hidden="1" spans="1:9">
      <c r="A557" s="3" t="s">
        <v>48</v>
      </c>
      <c r="B557" s="4" t="str">
        <f t="shared" si="8"/>
        <v>2025</v>
      </c>
      <c r="C557" s="4"/>
      <c r="D557" s="7" t="s">
        <v>156</v>
      </c>
      <c r="E557" s="4" t="s">
        <v>18</v>
      </c>
      <c r="F557" s="22">
        <v>29300</v>
      </c>
      <c r="G557" s="7"/>
      <c r="H557" s="4" t="s">
        <v>537</v>
      </c>
      <c r="I557" s="10">
        <v>0.13</v>
      </c>
    </row>
    <row r="558" hidden="1" spans="1:9">
      <c r="A558" s="3" t="s">
        <v>48</v>
      </c>
      <c r="B558" s="4" t="str">
        <f t="shared" si="8"/>
        <v>2025</v>
      </c>
      <c r="C558" s="4"/>
      <c r="D558" s="7" t="s">
        <v>156</v>
      </c>
      <c r="E558" s="4" t="s">
        <v>18</v>
      </c>
      <c r="F558" s="22">
        <v>26000</v>
      </c>
      <c r="G558" s="7" t="s">
        <v>534</v>
      </c>
      <c r="H558" s="4" t="s">
        <v>535</v>
      </c>
      <c r="I558" s="10">
        <v>0.09</v>
      </c>
    </row>
    <row r="559" hidden="1" spans="1:9">
      <c r="A559" s="3" t="s">
        <v>48</v>
      </c>
      <c r="B559" s="4" t="str">
        <f t="shared" si="8"/>
        <v>2025</v>
      </c>
      <c r="C559" s="4" t="s">
        <v>346</v>
      </c>
      <c r="D559" s="7" t="s">
        <v>156</v>
      </c>
      <c r="E559" s="4" t="s">
        <v>18</v>
      </c>
      <c r="F559" s="22">
        <v>3150</v>
      </c>
      <c r="G559" s="7" t="s">
        <v>267</v>
      </c>
      <c r="H559" s="4" t="s">
        <v>538</v>
      </c>
      <c r="I559" s="10">
        <v>0.13</v>
      </c>
    </row>
    <row r="560" hidden="1" spans="1:9">
      <c r="A560" s="3" t="s">
        <v>48</v>
      </c>
      <c r="B560" s="4" t="str">
        <f t="shared" si="8"/>
        <v>2025</v>
      </c>
      <c r="C560" s="4"/>
      <c r="D560" s="7" t="s">
        <v>156</v>
      </c>
      <c r="E560" s="4" t="s">
        <v>18</v>
      </c>
      <c r="F560" s="22">
        <v>6145</v>
      </c>
      <c r="G560" s="7" t="s">
        <v>267</v>
      </c>
      <c r="H560" s="4" t="s">
        <v>539</v>
      </c>
      <c r="I560" s="10">
        <v>0.13</v>
      </c>
    </row>
    <row r="561" hidden="1" spans="1:9">
      <c r="A561" s="3" t="s">
        <v>48</v>
      </c>
      <c r="B561" s="4" t="str">
        <f t="shared" si="8"/>
        <v>2025</v>
      </c>
      <c r="C561" s="4"/>
      <c r="D561" s="7" t="s">
        <v>156</v>
      </c>
      <c r="E561" s="4" t="s">
        <v>18</v>
      </c>
      <c r="F561" s="22">
        <v>3150000</v>
      </c>
      <c r="G561" s="7"/>
      <c r="H561" s="4" t="s">
        <v>540</v>
      </c>
      <c r="I561" s="10">
        <v>0.13</v>
      </c>
    </row>
    <row r="562" hidden="1" spans="1:9">
      <c r="A562" s="3" t="s">
        <v>48</v>
      </c>
      <c r="B562" s="4" t="str">
        <f t="shared" si="8"/>
        <v>2025</v>
      </c>
      <c r="C562" s="4"/>
      <c r="D562" s="7" t="s">
        <v>156</v>
      </c>
      <c r="E562" s="4" t="s">
        <v>18</v>
      </c>
      <c r="F562" s="6">
        <v>645000</v>
      </c>
      <c r="G562" s="7"/>
      <c r="H562" s="4" t="s">
        <v>541</v>
      </c>
      <c r="I562" s="10">
        <v>0.13</v>
      </c>
    </row>
    <row r="563" hidden="1" spans="1:9">
      <c r="A563" s="3" t="s">
        <v>48</v>
      </c>
      <c r="B563" s="4" t="str">
        <f t="shared" si="8"/>
        <v>2025</v>
      </c>
      <c r="C563" s="4"/>
      <c r="D563" s="7" t="s">
        <v>156</v>
      </c>
      <c r="E563" s="4" t="s">
        <v>18</v>
      </c>
      <c r="F563" s="6">
        <v>61700</v>
      </c>
      <c r="G563" s="7"/>
      <c r="H563" s="4" t="s">
        <v>542</v>
      </c>
      <c r="I563" s="10">
        <v>0.13</v>
      </c>
    </row>
    <row r="564" hidden="1" spans="1:9">
      <c r="A564" s="3" t="s">
        <v>48</v>
      </c>
      <c r="B564" s="4" t="str">
        <f t="shared" si="8"/>
        <v>2025</v>
      </c>
      <c r="C564" s="4" t="s">
        <v>346</v>
      </c>
      <c r="D564" s="7" t="s">
        <v>156</v>
      </c>
      <c r="E564" s="4" t="s">
        <v>18</v>
      </c>
      <c r="F564" s="6">
        <v>26000</v>
      </c>
      <c r="G564" s="7" t="s">
        <v>267</v>
      </c>
      <c r="H564" s="4" t="s">
        <v>543</v>
      </c>
      <c r="I564" s="10">
        <v>0.13</v>
      </c>
    </row>
    <row r="565" hidden="1" spans="1:9">
      <c r="A565" s="3" t="s">
        <v>48</v>
      </c>
      <c r="B565" s="4" t="str">
        <f t="shared" si="8"/>
        <v>2025</v>
      </c>
      <c r="C565" s="4"/>
      <c r="D565" s="7" t="s">
        <v>156</v>
      </c>
      <c r="E565" s="4" t="s">
        <v>18</v>
      </c>
      <c r="F565" s="6">
        <v>62100</v>
      </c>
      <c r="G565" s="7"/>
      <c r="H565" s="4" t="s">
        <v>544</v>
      </c>
      <c r="I565" s="10">
        <v>0.13</v>
      </c>
    </row>
    <row r="566" hidden="1" spans="1:9">
      <c r="A566" s="3" t="s">
        <v>48</v>
      </c>
      <c r="B566" s="4" t="str">
        <f t="shared" si="8"/>
        <v>2025</v>
      </c>
      <c r="C566" s="4"/>
      <c r="D566" s="7" t="s">
        <v>156</v>
      </c>
      <c r="E566" s="4" t="s">
        <v>18</v>
      </c>
      <c r="F566" s="6">
        <v>31390</v>
      </c>
      <c r="G566" s="7"/>
      <c r="H566" s="4" t="s">
        <v>529</v>
      </c>
      <c r="I566" s="10">
        <v>0.13</v>
      </c>
    </row>
    <row r="567" hidden="1" spans="1:9">
      <c r="A567" s="3" t="s">
        <v>48</v>
      </c>
      <c r="B567" s="4" t="str">
        <f t="shared" si="8"/>
        <v>2025</v>
      </c>
      <c r="C567" s="4" t="s">
        <v>346</v>
      </c>
      <c r="D567" s="7" t="s">
        <v>156</v>
      </c>
      <c r="E567" s="4" t="s">
        <v>18</v>
      </c>
      <c r="F567" s="6">
        <v>32400</v>
      </c>
      <c r="G567" s="7" t="s">
        <v>267</v>
      </c>
      <c r="H567" s="4" t="s">
        <v>545</v>
      </c>
      <c r="I567" s="10">
        <v>0.13</v>
      </c>
    </row>
    <row r="568" hidden="1" spans="1:9">
      <c r="A568" s="3" t="s">
        <v>48</v>
      </c>
      <c r="B568" s="4" t="str">
        <f t="shared" si="8"/>
        <v>2025</v>
      </c>
      <c r="C568" s="4" t="s">
        <v>346</v>
      </c>
      <c r="D568" s="7" t="s">
        <v>156</v>
      </c>
      <c r="E568" s="4" t="s">
        <v>18</v>
      </c>
      <c r="F568" s="6">
        <v>32200</v>
      </c>
      <c r="G568" s="7" t="s">
        <v>267</v>
      </c>
      <c r="H568" s="4" t="s">
        <v>545</v>
      </c>
      <c r="I568" s="10">
        <v>0.13</v>
      </c>
    </row>
    <row r="569" hidden="1" spans="1:9">
      <c r="A569" s="3" t="s">
        <v>48</v>
      </c>
      <c r="B569" s="4" t="str">
        <f t="shared" si="8"/>
        <v>2025</v>
      </c>
      <c r="C569" s="4" t="s">
        <v>346</v>
      </c>
      <c r="D569" s="7" t="s">
        <v>156</v>
      </c>
      <c r="E569" s="4" t="s">
        <v>18</v>
      </c>
      <c r="F569" s="6">
        <v>33120</v>
      </c>
      <c r="G569" s="7" t="s">
        <v>267</v>
      </c>
      <c r="H569" s="4" t="s">
        <v>545</v>
      </c>
      <c r="I569" s="10">
        <v>0.13</v>
      </c>
    </row>
    <row r="570" hidden="1" spans="1:9">
      <c r="A570" s="3" t="s">
        <v>48</v>
      </c>
      <c r="B570" s="4" t="str">
        <f t="shared" si="8"/>
        <v>2025</v>
      </c>
      <c r="C570" s="4" t="s">
        <v>346</v>
      </c>
      <c r="D570" s="7" t="s">
        <v>156</v>
      </c>
      <c r="E570" s="4" t="s">
        <v>18</v>
      </c>
      <c r="F570" s="6">
        <v>750000</v>
      </c>
      <c r="G570" s="7" t="s">
        <v>184</v>
      </c>
      <c r="H570" s="4" t="s">
        <v>546</v>
      </c>
      <c r="I570" s="10">
        <v>0.09</v>
      </c>
    </row>
    <row r="571" hidden="1" spans="1:9">
      <c r="A571" s="3" t="s">
        <v>48</v>
      </c>
      <c r="B571" s="4" t="str">
        <f t="shared" si="8"/>
        <v>2025</v>
      </c>
      <c r="C571" s="4"/>
      <c r="D571" s="7" t="s">
        <v>156</v>
      </c>
      <c r="E571" s="4" t="s">
        <v>18</v>
      </c>
      <c r="F571" s="6">
        <v>7440</v>
      </c>
      <c r="G571" s="7"/>
      <c r="H571" s="4" t="s">
        <v>547</v>
      </c>
      <c r="I571" s="10">
        <v>0.01</v>
      </c>
    </row>
    <row r="572" hidden="1" spans="1:9">
      <c r="A572" s="3" t="s">
        <v>48</v>
      </c>
      <c r="B572" s="4" t="str">
        <f t="shared" si="8"/>
        <v>2025</v>
      </c>
      <c r="C572" s="4"/>
      <c r="D572" s="7" t="s">
        <v>156</v>
      </c>
      <c r="E572" s="4" t="s">
        <v>18</v>
      </c>
      <c r="F572" s="6">
        <v>130800</v>
      </c>
      <c r="G572" s="7"/>
      <c r="H572" s="4" t="s">
        <v>548</v>
      </c>
      <c r="I572" s="10">
        <v>0.13</v>
      </c>
    </row>
    <row r="573" hidden="1" spans="1:9">
      <c r="A573" s="3" t="s">
        <v>48</v>
      </c>
      <c r="B573" s="4" t="str">
        <f t="shared" si="8"/>
        <v>2025</v>
      </c>
      <c r="C573" s="4"/>
      <c r="D573" s="7" t="s">
        <v>156</v>
      </c>
      <c r="E573" s="4" t="s">
        <v>18</v>
      </c>
      <c r="F573" s="6">
        <v>220000</v>
      </c>
      <c r="G573" s="7"/>
      <c r="H573" s="4" t="s">
        <v>549</v>
      </c>
      <c r="I573" s="10">
        <v>0.13</v>
      </c>
    </row>
    <row r="574" hidden="1" spans="1:9">
      <c r="A574" s="3" t="s">
        <v>48</v>
      </c>
      <c r="B574" s="4" t="str">
        <f t="shared" si="8"/>
        <v>2025</v>
      </c>
      <c r="C574" s="4"/>
      <c r="D574" s="7" t="s">
        <v>156</v>
      </c>
      <c r="E574" s="4" t="s">
        <v>18</v>
      </c>
      <c r="F574" s="6">
        <v>420000</v>
      </c>
      <c r="G574" s="7"/>
      <c r="H574" s="4" t="s">
        <v>550</v>
      </c>
      <c r="I574" s="10">
        <v>0.01</v>
      </c>
    </row>
    <row r="575" hidden="1" spans="1:9">
      <c r="A575" s="3" t="s">
        <v>48</v>
      </c>
      <c r="B575" s="4" t="str">
        <f t="shared" si="8"/>
        <v>2025</v>
      </c>
      <c r="C575" s="4"/>
      <c r="D575" s="7" t="s">
        <v>156</v>
      </c>
      <c r="E575" s="4" t="s">
        <v>18</v>
      </c>
      <c r="F575" s="6">
        <v>674000</v>
      </c>
      <c r="G575" s="7"/>
      <c r="H575" s="4" t="s">
        <v>551</v>
      </c>
      <c r="I575" s="10">
        <v>0.13</v>
      </c>
    </row>
    <row r="576" hidden="1" spans="1:9">
      <c r="A576" s="3" t="s">
        <v>48</v>
      </c>
      <c r="B576" s="4" t="str">
        <f t="shared" si="8"/>
        <v>2025</v>
      </c>
      <c r="C576" s="4"/>
      <c r="D576" s="7" t="s">
        <v>156</v>
      </c>
      <c r="E576" s="4" t="s">
        <v>18</v>
      </c>
      <c r="F576" s="6">
        <v>750869.61</v>
      </c>
      <c r="G576" s="7"/>
      <c r="H576" s="4" t="s">
        <v>552</v>
      </c>
      <c r="I576" s="10">
        <v>0.13</v>
      </c>
    </row>
    <row r="577" hidden="1" spans="1:9">
      <c r="A577" s="3" t="s">
        <v>52</v>
      </c>
      <c r="B577" s="4" t="str">
        <f t="shared" si="8"/>
        <v>2025</v>
      </c>
      <c r="C577" s="4"/>
      <c r="D577" s="7" t="s">
        <v>553</v>
      </c>
      <c r="E577" s="4" t="s">
        <v>18</v>
      </c>
      <c r="F577" s="8">
        <v>1380000</v>
      </c>
      <c r="G577" s="7" t="s">
        <v>554</v>
      </c>
      <c r="H577" s="4" t="s">
        <v>555</v>
      </c>
      <c r="I577" s="10">
        <v>0.09</v>
      </c>
    </row>
    <row r="578" hidden="1" spans="1:9">
      <c r="A578" s="3" t="s">
        <v>52</v>
      </c>
      <c r="B578" s="4" t="str">
        <f t="shared" ref="B578:B641" si="9">LEFT(D578,4)</f>
        <v>2025</v>
      </c>
      <c r="C578" s="4"/>
      <c r="D578" s="7" t="s">
        <v>556</v>
      </c>
      <c r="E578" s="4" t="s">
        <v>16</v>
      </c>
      <c r="F578" s="8">
        <v>1104000</v>
      </c>
      <c r="G578" s="7"/>
      <c r="H578" s="4"/>
    </row>
    <row r="579" hidden="1" spans="1:9">
      <c r="A579" s="3" t="s">
        <v>52</v>
      </c>
      <c r="B579" s="4" t="str">
        <f t="shared" si="9"/>
        <v>2025</v>
      </c>
      <c r="C579" s="4"/>
      <c r="D579" s="7" t="s">
        <v>556</v>
      </c>
      <c r="E579" s="4" t="s">
        <v>16</v>
      </c>
      <c r="F579" s="8">
        <v>207000</v>
      </c>
      <c r="G579" s="7" t="s">
        <v>557</v>
      </c>
      <c r="H579" s="4"/>
    </row>
    <row r="580" hidden="1" spans="1:9">
      <c r="A580" s="3" t="s">
        <v>52</v>
      </c>
      <c r="B580" s="4" t="str">
        <f t="shared" si="9"/>
        <v>2025</v>
      </c>
      <c r="C580" s="4"/>
      <c r="D580" s="7" t="s">
        <v>553</v>
      </c>
      <c r="E580" s="4" t="s">
        <v>17</v>
      </c>
      <c r="F580" s="8">
        <v>414000</v>
      </c>
      <c r="G580" s="7" t="s">
        <v>557</v>
      </c>
      <c r="H580" s="4"/>
    </row>
    <row r="581" hidden="1" spans="1:9">
      <c r="A581" s="3" t="s">
        <v>52</v>
      </c>
      <c r="B581" s="4" t="str">
        <f t="shared" si="9"/>
        <v>2025</v>
      </c>
      <c r="C581" s="4"/>
      <c r="D581" s="7" t="s">
        <v>319</v>
      </c>
      <c r="E581" s="4" t="s">
        <v>17</v>
      </c>
      <c r="F581" s="8">
        <v>414000</v>
      </c>
      <c r="G581" s="7" t="s">
        <v>557</v>
      </c>
      <c r="H581" s="4"/>
    </row>
    <row r="582" hidden="1" spans="1:9">
      <c r="A582" s="3" t="s">
        <v>52</v>
      </c>
      <c r="B582" s="4" t="str">
        <f t="shared" si="9"/>
        <v>2025</v>
      </c>
      <c r="C582" s="4"/>
      <c r="D582" s="7" t="s">
        <v>556</v>
      </c>
      <c r="E582" s="4" t="s">
        <v>17</v>
      </c>
      <c r="F582" s="8">
        <v>276000</v>
      </c>
      <c r="G582" s="7" t="s">
        <v>557</v>
      </c>
      <c r="H582" s="4"/>
    </row>
    <row r="583" hidden="1" spans="1:9">
      <c r="A583" s="3" t="s">
        <v>52</v>
      </c>
      <c r="B583" s="4" t="str">
        <f t="shared" si="9"/>
        <v>2025</v>
      </c>
      <c r="C583" s="4"/>
      <c r="D583" s="7" t="s">
        <v>556</v>
      </c>
      <c r="E583" s="4" t="s">
        <v>17</v>
      </c>
      <c r="F583" s="8">
        <v>207000</v>
      </c>
      <c r="G583" s="7" t="s">
        <v>557</v>
      </c>
      <c r="H583" s="4"/>
    </row>
    <row r="584" hidden="1" spans="1:9">
      <c r="A584" s="3" t="s">
        <v>52</v>
      </c>
      <c r="B584" s="4" t="str">
        <f t="shared" si="9"/>
        <v>2025</v>
      </c>
      <c r="C584" s="4"/>
      <c r="D584" s="7" t="s">
        <v>156</v>
      </c>
      <c r="E584" s="4" t="s">
        <v>18</v>
      </c>
      <c r="F584" s="8">
        <v>1180885</v>
      </c>
      <c r="G584" s="7" t="s">
        <v>554</v>
      </c>
      <c r="H584" s="4" t="s">
        <v>558</v>
      </c>
      <c r="I584" s="10">
        <v>0.09</v>
      </c>
    </row>
    <row r="585" hidden="1" spans="1:9">
      <c r="A585" s="3" t="s">
        <v>52</v>
      </c>
      <c r="B585" s="4" t="str">
        <f t="shared" si="9"/>
        <v>2025</v>
      </c>
      <c r="C585" s="4"/>
      <c r="D585" s="7" t="s">
        <v>321</v>
      </c>
      <c r="E585" s="4" t="s">
        <v>17</v>
      </c>
      <c r="F585" s="8">
        <v>700000</v>
      </c>
      <c r="G585" s="7"/>
      <c r="H585" s="4"/>
    </row>
    <row r="586" hidden="1" spans="1:9">
      <c r="A586" s="3" t="s">
        <v>52</v>
      </c>
      <c r="B586" s="4" t="str">
        <f t="shared" si="9"/>
        <v>2025</v>
      </c>
      <c r="C586" s="4"/>
      <c r="D586" s="7" t="s">
        <v>553</v>
      </c>
      <c r="E586" s="4" t="s">
        <v>16</v>
      </c>
      <c r="F586" s="8">
        <v>480885</v>
      </c>
      <c r="G586" s="7"/>
      <c r="H586" s="4"/>
    </row>
    <row r="587" hidden="1" spans="1:9">
      <c r="A587" s="3" t="s">
        <v>52</v>
      </c>
      <c r="B587" s="4" t="str">
        <f t="shared" si="9"/>
        <v>2025</v>
      </c>
      <c r="C587" s="4"/>
      <c r="D587" s="7" t="s">
        <v>321</v>
      </c>
      <c r="E587" s="4" t="s">
        <v>16</v>
      </c>
      <c r="F587" s="8">
        <v>700000</v>
      </c>
      <c r="G587" s="7"/>
      <c r="H587" s="4"/>
    </row>
    <row r="588" hidden="1" spans="1:9">
      <c r="A588" s="3" t="s">
        <v>52</v>
      </c>
      <c r="B588" s="4" t="str">
        <f t="shared" si="9"/>
        <v>2025</v>
      </c>
      <c r="C588" s="4"/>
      <c r="D588" s="7" t="s">
        <v>156</v>
      </c>
      <c r="E588" s="4" t="s">
        <v>18</v>
      </c>
      <c r="F588" s="8">
        <v>480000</v>
      </c>
      <c r="G588" s="7"/>
      <c r="H588" s="4" t="s">
        <v>559</v>
      </c>
      <c r="I588" s="10">
        <v>0.13</v>
      </c>
    </row>
    <row r="589" hidden="1" spans="1:9">
      <c r="A589" s="3" t="s">
        <v>52</v>
      </c>
      <c r="B589" s="4" t="str">
        <f t="shared" si="9"/>
        <v>2025</v>
      </c>
      <c r="C589" s="4"/>
      <c r="D589" s="7" t="s">
        <v>319</v>
      </c>
      <c r="E589" s="4" t="s">
        <v>17</v>
      </c>
      <c r="F589" s="8">
        <v>144000</v>
      </c>
      <c r="G589" s="7"/>
      <c r="H589" s="4"/>
    </row>
    <row r="590" hidden="1" spans="1:9">
      <c r="A590" s="3" t="s">
        <v>52</v>
      </c>
      <c r="B590" s="4" t="str">
        <f t="shared" si="9"/>
        <v>2025</v>
      </c>
      <c r="C590" s="4"/>
      <c r="D590" s="7" t="s">
        <v>321</v>
      </c>
      <c r="E590" s="4" t="s">
        <v>18</v>
      </c>
      <c r="F590" s="8">
        <v>362620.97</v>
      </c>
      <c r="G590" s="7"/>
      <c r="H590" s="4" t="s">
        <v>560</v>
      </c>
      <c r="I590" s="10">
        <v>0.13</v>
      </c>
    </row>
    <row r="591" hidden="1" spans="1:9">
      <c r="A591" s="3" t="s">
        <v>52</v>
      </c>
      <c r="B591" s="4" t="str">
        <f t="shared" si="9"/>
        <v>2025</v>
      </c>
      <c r="C591" s="4"/>
      <c r="D591" s="7" t="s">
        <v>321</v>
      </c>
      <c r="E591" s="4" t="s">
        <v>17</v>
      </c>
      <c r="F591" s="8">
        <v>62620.97</v>
      </c>
      <c r="G591" s="7"/>
      <c r="H591" s="4"/>
    </row>
    <row r="592" hidden="1" spans="1:9">
      <c r="A592" s="3" t="s">
        <v>52</v>
      </c>
      <c r="B592" s="4" t="str">
        <f t="shared" si="9"/>
        <v>2025</v>
      </c>
      <c r="C592" s="4"/>
      <c r="D592" s="7" t="s">
        <v>321</v>
      </c>
      <c r="E592" s="4" t="s">
        <v>17</v>
      </c>
      <c r="F592" s="8">
        <v>300000</v>
      </c>
      <c r="G592" s="7"/>
      <c r="H592" s="4"/>
    </row>
    <row r="593" hidden="1" spans="1:9">
      <c r="A593" s="3" t="s">
        <v>52</v>
      </c>
      <c r="B593" s="4" t="str">
        <f t="shared" si="9"/>
        <v>2025</v>
      </c>
      <c r="C593" s="4"/>
      <c r="D593" s="7" t="s">
        <v>321</v>
      </c>
      <c r="E593" s="4" t="s">
        <v>16</v>
      </c>
      <c r="F593" s="8">
        <v>362620.97</v>
      </c>
      <c r="G593" s="7"/>
      <c r="H593" s="4"/>
    </row>
    <row r="594" hidden="1" spans="1:9">
      <c r="A594" s="3" t="s">
        <v>52</v>
      </c>
      <c r="B594" s="4" t="str">
        <f t="shared" si="9"/>
        <v>2025</v>
      </c>
      <c r="C594" s="4" t="s">
        <v>346</v>
      </c>
      <c r="D594" s="7" t="s">
        <v>319</v>
      </c>
      <c r="E594" s="4" t="s">
        <v>18</v>
      </c>
      <c r="F594" s="8">
        <v>90000</v>
      </c>
      <c r="G594" s="7" t="s">
        <v>184</v>
      </c>
      <c r="H594" s="4" t="s">
        <v>561</v>
      </c>
      <c r="I594" s="10">
        <v>0.01</v>
      </c>
    </row>
    <row r="595" hidden="1" spans="1:9">
      <c r="A595" s="3" t="s">
        <v>52</v>
      </c>
      <c r="B595" s="4" t="str">
        <f t="shared" si="9"/>
        <v>2025</v>
      </c>
      <c r="C595" s="4" t="s">
        <v>346</v>
      </c>
      <c r="D595" s="7" t="s">
        <v>556</v>
      </c>
      <c r="E595" s="4" t="s">
        <v>17</v>
      </c>
      <c r="F595" s="8">
        <v>90000</v>
      </c>
      <c r="G595" s="7"/>
      <c r="H595" s="4"/>
    </row>
    <row r="596" hidden="1" spans="1:9">
      <c r="A596" s="3" t="s">
        <v>52</v>
      </c>
      <c r="B596" s="4" t="str">
        <f t="shared" si="9"/>
        <v>2025</v>
      </c>
      <c r="C596" s="4" t="s">
        <v>346</v>
      </c>
      <c r="D596" s="7" t="s">
        <v>556</v>
      </c>
      <c r="E596" s="4" t="s">
        <v>16</v>
      </c>
      <c r="F596" s="8">
        <v>90000</v>
      </c>
      <c r="G596" s="7"/>
      <c r="H596" s="4"/>
    </row>
    <row r="597" hidden="1" spans="1:9">
      <c r="A597" s="3" t="s">
        <v>52</v>
      </c>
      <c r="B597" s="4" t="str">
        <f t="shared" si="9"/>
        <v>2025</v>
      </c>
      <c r="C597" s="4" t="s">
        <v>184</v>
      </c>
      <c r="D597" s="7" t="s">
        <v>562</v>
      </c>
      <c r="E597" s="4" t="s">
        <v>17</v>
      </c>
      <c r="F597" s="8">
        <v>205500</v>
      </c>
      <c r="G597" s="7" t="s">
        <v>563</v>
      </c>
      <c r="H597" s="4"/>
    </row>
    <row r="598" hidden="1" spans="1:9">
      <c r="A598" s="3" t="s">
        <v>52</v>
      </c>
      <c r="B598" s="4" t="str">
        <f t="shared" si="9"/>
        <v>2025</v>
      </c>
      <c r="C598" s="4" t="s">
        <v>184</v>
      </c>
      <c r="D598" s="7" t="s">
        <v>322</v>
      </c>
      <c r="E598" s="4" t="s">
        <v>17</v>
      </c>
      <c r="F598" s="8">
        <v>100000</v>
      </c>
      <c r="G598" s="7" t="s">
        <v>563</v>
      </c>
      <c r="H598" s="4"/>
    </row>
    <row r="599" hidden="1" spans="1:9">
      <c r="A599" s="3" t="s">
        <v>52</v>
      </c>
      <c r="B599" s="4" t="str">
        <f t="shared" si="9"/>
        <v>2025</v>
      </c>
      <c r="C599" s="4" t="s">
        <v>184</v>
      </c>
      <c r="D599" s="7" t="s">
        <v>322</v>
      </c>
      <c r="E599" s="4" t="s">
        <v>17</v>
      </c>
      <c r="F599" s="8">
        <v>483825</v>
      </c>
      <c r="G599" s="7" t="s">
        <v>470</v>
      </c>
      <c r="H599" s="4"/>
    </row>
    <row r="600" hidden="1" spans="1:9">
      <c r="A600" s="3" t="s">
        <v>52</v>
      </c>
      <c r="B600" s="4" t="str">
        <f t="shared" si="9"/>
        <v>2025</v>
      </c>
      <c r="C600" s="4"/>
      <c r="D600" s="7" t="s">
        <v>156</v>
      </c>
      <c r="E600" s="4" t="s">
        <v>18</v>
      </c>
      <c r="F600" s="8">
        <v>483825</v>
      </c>
      <c r="G600" s="7" t="s">
        <v>267</v>
      </c>
      <c r="H600" s="4" t="s">
        <v>564</v>
      </c>
      <c r="I600" s="10">
        <v>0.13</v>
      </c>
    </row>
    <row r="601" hidden="1" spans="1:9">
      <c r="A601" s="3" t="s">
        <v>52</v>
      </c>
      <c r="B601" s="4" t="str">
        <f t="shared" si="9"/>
        <v>2025</v>
      </c>
      <c r="C601" s="4" t="s">
        <v>184</v>
      </c>
      <c r="D601" s="7" t="s">
        <v>322</v>
      </c>
      <c r="E601" s="4" t="s">
        <v>16</v>
      </c>
      <c r="F601" s="8">
        <v>483825</v>
      </c>
      <c r="G601" s="7" t="s">
        <v>470</v>
      </c>
      <c r="H601" s="4"/>
    </row>
    <row r="602" hidden="1" spans="1:9">
      <c r="A602" s="3" t="s">
        <v>52</v>
      </c>
      <c r="B602" s="4" t="str">
        <f t="shared" si="9"/>
        <v>2025</v>
      </c>
      <c r="C602" s="4"/>
      <c r="D602" s="7" t="s">
        <v>556</v>
      </c>
      <c r="E602" s="4" t="s">
        <v>18</v>
      </c>
      <c r="F602" s="8">
        <v>165000</v>
      </c>
      <c r="G602" s="7"/>
      <c r="H602" s="4" t="s">
        <v>565</v>
      </c>
      <c r="I602" s="10">
        <v>0.13</v>
      </c>
    </row>
    <row r="603" hidden="1" spans="1:9">
      <c r="A603" s="3" t="s">
        <v>52</v>
      </c>
      <c r="B603" s="4" t="str">
        <f t="shared" si="9"/>
        <v>2025</v>
      </c>
      <c r="C603" s="4"/>
      <c r="D603" s="7" t="s">
        <v>566</v>
      </c>
      <c r="E603" s="4" t="s">
        <v>17</v>
      </c>
      <c r="F603" s="8">
        <v>82500</v>
      </c>
      <c r="G603" s="7"/>
      <c r="H603" s="4"/>
    </row>
    <row r="604" hidden="1" spans="1:9">
      <c r="A604" s="3" t="s">
        <v>52</v>
      </c>
      <c r="B604" s="4" t="str">
        <f t="shared" si="9"/>
        <v>2025</v>
      </c>
      <c r="C604" s="4"/>
      <c r="D604" s="7" t="s">
        <v>317</v>
      </c>
      <c r="E604" s="4" t="s">
        <v>18</v>
      </c>
      <c r="F604" s="8">
        <v>800000</v>
      </c>
      <c r="G604" s="7" t="s">
        <v>567</v>
      </c>
      <c r="H604" s="4" t="s">
        <v>568</v>
      </c>
      <c r="I604" s="10">
        <v>0.09</v>
      </c>
    </row>
    <row r="605" hidden="1" spans="1:9">
      <c r="A605" s="3" t="s">
        <v>52</v>
      </c>
      <c r="B605" s="4" t="str">
        <f t="shared" si="9"/>
        <v>2025</v>
      </c>
      <c r="C605" s="4"/>
      <c r="D605" s="7" t="s">
        <v>317</v>
      </c>
      <c r="E605" s="4" t="s">
        <v>17</v>
      </c>
      <c r="F605" s="8">
        <v>800000</v>
      </c>
      <c r="G605" s="7"/>
      <c r="H605" s="4"/>
    </row>
    <row r="606" hidden="1" spans="1:9">
      <c r="A606" s="3" t="s">
        <v>52</v>
      </c>
      <c r="B606" s="4" t="str">
        <f t="shared" si="9"/>
        <v>2025</v>
      </c>
      <c r="C606" s="4" t="s">
        <v>346</v>
      </c>
      <c r="D606" s="7" t="s">
        <v>156</v>
      </c>
      <c r="E606" s="4" t="s">
        <v>18</v>
      </c>
      <c r="F606" s="8">
        <v>160000</v>
      </c>
      <c r="G606" s="7" t="s">
        <v>569</v>
      </c>
      <c r="H606" s="4" t="s">
        <v>570</v>
      </c>
      <c r="I606" s="10">
        <v>0.01</v>
      </c>
    </row>
    <row r="607" hidden="1" spans="1:9">
      <c r="A607" s="3" t="s">
        <v>52</v>
      </c>
      <c r="B607" s="4" t="str">
        <f t="shared" si="9"/>
        <v>2025</v>
      </c>
      <c r="C607" s="4" t="s">
        <v>346</v>
      </c>
      <c r="D607" s="7" t="s">
        <v>553</v>
      </c>
      <c r="E607" s="4" t="s">
        <v>16</v>
      </c>
      <c r="F607" s="8">
        <v>160000</v>
      </c>
      <c r="G607" s="7" t="s">
        <v>571</v>
      </c>
      <c r="H607" s="4"/>
    </row>
    <row r="608" hidden="1" spans="1:9">
      <c r="A608" s="3" t="s">
        <v>52</v>
      </c>
      <c r="B608" s="4" t="str">
        <f t="shared" si="9"/>
        <v>2025</v>
      </c>
      <c r="C608" s="4" t="s">
        <v>346</v>
      </c>
      <c r="D608" s="7" t="s">
        <v>553</v>
      </c>
      <c r="E608" s="4" t="s">
        <v>17</v>
      </c>
      <c r="F608" s="8">
        <v>110000</v>
      </c>
      <c r="G608" s="7" t="s">
        <v>571</v>
      </c>
      <c r="H608" s="4"/>
    </row>
    <row r="609" hidden="1" spans="1:9">
      <c r="A609" s="3" t="s">
        <v>52</v>
      </c>
      <c r="B609" s="4" t="str">
        <f t="shared" si="9"/>
        <v>2025</v>
      </c>
      <c r="C609" s="4" t="s">
        <v>346</v>
      </c>
      <c r="D609" s="7" t="s">
        <v>553</v>
      </c>
      <c r="E609" s="4" t="s">
        <v>17</v>
      </c>
      <c r="F609" s="8">
        <v>50000</v>
      </c>
      <c r="G609" s="7" t="s">
        <v>571</v>
      </c>
      <c r="H609" s="4"/>
    </row>
    <row r="610" hidden="1" spans="1:9">
      <c r="A610" s="3" t="s">
        <v>52</v>
      </c>
      <c r="B610" s="4" t="str">
        <f t="shared" si="9"/>
        <v>2025</v>
      </c>
      <c r="C610" s="4" t="s">
        <v>346</v>
      </c>
      <c r="D610" s="7" t="s">
        <v>562</v>
      </c>
      <c r="E610" s="4" t="s">
        <v>18</v>
      </c>
      <c r="F610" s="8">
        <v>60000</v>
      </c>
      <c r="G610" s="7" t="s">
        <v>572</v>
      </c>
      <c r="H610" s="4" t="s">
        <v>573</v>
      </c>
      <c r="I610" s="10">
        <v>0.01</v>
      </c>
    </row>
    <row r="611" hidden="1" spans="1:9">
      <c r="A611" s="3" t="s">
        <v>52</v>
      </c>
      <c r="B611" s="4" t="str">
        <f t="shared" si="9"/>
        <v>2025</v>
      </c>
      <c r="C611" s="4" t="s">
        <v>346</v>
      </c>
      <c r="D611" s="7" t="s">
        <v>319</v>
      </c>
      <c r="E611" s="4" t="s">
        <v>16</v>
      </c>
      <c r="F611" s="8">
        <v>60000</v>
      </c>
      <c r="G611" s="7" t="s">
        <v>572</v>
      </c>
      <c r="H611" s="4"/>
    </row>
    <row r="612" hidden="1" spans="1:9">
      <c r="A612" s="3" t="s">
        <v>52</v>
      </c>
      <c r="B612" s="4" t="str">
        <f t="shared" si="9"/>
        <v>2025</v>
      </c>
      <c r="C612" s="4" t="s">
        <v>346</v>
      </c>
      <c r="D612" s="7" t="s">
        <v>319</v>
      </c>
      <c r="E612" s="4" t="s">
        <v>17</v>
      </c>
      <c r="F612" s="8">
        <v>60000</v>
      </c>
      <c r="G612" s="7" t="s">
        <v>572</v>
      </c>
      <c r="H612" s="4"/>
    </row>
    <row r="613" hidden="1" spans="1:9">
      <c r="A613" s="3" t="s">
        <v>52</v>
      </c>
      <c r="B613" s="4" t="str">
        <f t="shared" si="9"/>
        <v>2025</v>
      </c>
      <c r="C613" s="4"/>
      <c r="D613" s="7" t="s">
        <v>566</v>
      </c>
      <c r="E613" s="4" t="s">
        <v>17</v>
      </c>
      <c r="F613" s="8">
        <v>72000</v>
      </c>
      <c r="G613" s="7"/>
      <c r="H613" s="4"/>
    </row>
    <row r="614" hidden="1" spans="1:9">
      <c r="A614" s="3" t="s">
        <v>52</v>
      </c>
      <c r="B614" s="4" t="str">
        <f t="shared" si="9"/>
        <v>2025</v>
      </c>
      <c r="C614" s="4"/>
      <c r="D614" s="7" t="s">
        <v>566</v>
      </c>
      <c r="E614" s="4" t="s">
        <v>17</v>
      </c>
      <c r="F614" s="8">
        <v>240000</v>
      </c>
      <c r="G614" s="7"/>
      <c r="H614" s="4"/>
    </row>
    <row r="615" hidden="1" spans="1:9">
      <c r="A615" s="3" t="s">
        <v>52</v>
      </c>
      <c r="B615" s="4" t="str">
        <f t="shared" si="9"/>
        <v>2025</v>
      </c>
      <c r="C615" s="4"/>
      <c r="D615" s="7" t="s">
        <v>566</v>
      </c>
      <c r="E615" s="4" t="s">
        <v>18</v>
      </c>
      <c r="F615" s="8">
        <v>240000</v>
      </c>
      <c r="G615" s="7"/>
      <c r="H615" s="4" t="s">
        <v>574</v>
      </c>
      <c r="I615" s="10">
        <v>0.13</v>
      </c>
    </row>
    <row r="616" hidden="1" spans="1:9">
      <c r="A616" s="3" t="s">
        <v>52</v>
      </c>
      <c r="B616" s="4" t="str">
        <f t="shared" si="9"/>
        <v>2025</v>
      </c>
      <c r="C616" s="4"/>
      <c r="D616" s="7" t="s">
        <v>566</v>
      </c>
      <c r="E616" s="4" t="s">
        <v>18</v>
      </c>
      <c r="F616" s="8">
        <v>72000</v>
      </c>
      <c r="G616" s="7"/>
      <c r="H616" s="4" t="s">
        <v>575</v>
      </c>
      <c r="I616" s="10">
        <v>0.13</v>
      </c>
    </row>
    <row r="617" hidden="1" spans="1:9">
      <c r="A617" s="3" t="s">
        <v>52</v>
      </c>
      <c r="B617" s="4" t="str">
        <f t="shared" si="9"/>
        <v>2025</v>
      </c>
      <c r="C617" s="4"/>
      <c r="D617" s="7" t="s">
        <v>553</v>
      </c>
      <c r="E617" s="4" t="s">
        <v>18</v>
      </c>
      <c r="F617" s="8">
        <v>1134000</v>
      </c>
      <c r="G617" s="7" t="s">
        <v>576</v>
      </c>
      <c r="H617" s="4" t="s">
        <v>577</v>
      </c>
      <c r="I617" s="10" t="s">
        <v>578</v>
      </c>
    </row>
    <row r="618" hidden="1" spans="1:9">
      <c r="A618" s="3" t="s">
        <v>52</v>
      </c>
      <c r="B618" s="4" t="str">
        <f t="shared" si="9"/>
        <v>2025</v>
      </c>
      <c r="C618" s="4"/>
      <c r="D618" s="7" t="s">
        <v>562</v>
      </c>
      <c r="E618" s="4" t="s">
        <v>16</v>
      </c>
      <c r="F618" s="8">
        <v>360000</v>
      </c>
      <c r="G618" s="7"/>
      <c r="H618" s="4"/>
    </row>
    <row r="619" hidden="1" spans="1:9">
      <c r="A619" s="3" t="s">
        <v>52</v>
      </c>
      <c r="B619" s="4" t="str">
        <f t="shared" si="9"/>
        <v>2025</v>
      </c>
      <c r="C619" s="4"/>
      <c r="D619" s="7" t="s">
        <v>562</v>
      </c>
      <c r="E619" s="4" t="s">
        <v>16</v>
      </c>
      <c r="F619" s="8">
        <v>80000</v>
      </c>
      <c r="G619" s="7"/>
      <c r="H619" s="4"/>
    </row>
    <row r="620" hidden="1" spans="1:9">
      <c r="A620" s="3" t="s">
        <v>52</v>
      </c>
      <c r="B620" s="4" t="str">
        <f t="shared" si="9"/>
        <v>2025</v>
      </c>
      <c r="C620" s="4"/>
      <c r="D620" s="7" t="s">
        <v>553</v>
      </c>
      <c r="E620" s="4" t="s">
        <v>17</v>
      </c>
      <c r="F620" s="8">
        <v>550000</v>
      </c>
      <c r="G620" s="7"/>
      <c r="H620" s="4"/>
    </row>
    <row r="621" hidden="1" spans="1:9">
      <c r="A621" s="3" t="s">
        <v>52</v>
      </c>
      <c r="B621" s="4" t="str">
        <f t="shared" si="9"/>
        <v>2025</v>
      </c>
      <c r="C621" s="4"/>
      <c r="D621" s="7" t="s">
        <v>553</v>
      </c>
      <c r="E621" s="4" t="s">
        <v>17</v>
      </c>
      <c r="F621" s="8">
        <v>200000</v>
      </c>
      <c r="G621" s="7"/>
      <c r="H621" s="4"/>
    </row>
    <row r="622" hidden="1" spans="1:9">
      <c r="A622" s="3" t="s">
        <v>52</v>
      </c>
      <c r="B622" s="4" t="str">
        <f t="shared" si="9"/>
        <v>2025</v>
      </c>
      <c r="C622" s="4"/>
      <c r="D622" s="7" t="s">
        <v>319</v>
      </c>
      <c r="E622" s="4" t="s">
        <v>17</v>
      </c>
      <c r="F622" s="8">
        <v>200000</v>
      </c>
      <c r="G622" s="7"/>
      <c r="H622" s="4"/>
    </row>
    <row r="623" hidden="1" spans="1:9">
      <c r="A623" s="3" t="s">
        <v>52</v>
      </c>
      <c r="B623" s="4" t="str">
        <f t="shared" si="9"/>
        <v>2025</v>
      </c>
      <c r="C623" s="4" t="s">
        <v>346</v>
      </c>
      <c r="D623" s="7" t="s">
        <v>321</v>
      </c>
      <c r="E623" s="4" t="s">
        <v>18</v>
      </c>
      <c r="F623" s="8">
        <v>800000</v>
      </c>
      <c r="G623" s="7"/>
      <c r="H623" s="4" t="s">
        <v>579</v>
      </c>
      <c r="I623" s="10">
        <v>0.13</v>
      </c>
    </row>
    <row r="624" hidden="1" spans="1:9">
      <c r="A624" s="3" t="s">
        <v>52</v>
      </c>
      <c r="B624" s="4" t="str">
        <f t="shared" si="9"/>
        <v>2025</v>
      </c>
      <c r="C624" s="4" t="s">
        <v>346</v>
      </c>
      <c r="D624" s="7" t="s">
        <v>319</v>
      </c>
      <c r="E624" s="4" t="s">
        <v>17</v>
      </c>
      <c r="F624" s="8">
        <v>500000</v>
      </c>
      <c r="G624" s="7" t="s">
        <v>162</v>
      </c>
      <c r="H624" s="4"/>
    </row>
    <row r="625" hidden="1" spans="1:9">
      <c r="A625" s="3" t="s">
        <v>52</v>
      </c>
      <c r="B625" s="4" t="str">
        <f t="shared" si="9"/>
        <v>2025</v>
      </c>
      <c r="C625" s="4" t="s">
        <v>346</v>
      </c>
      <c r="D625" s="7" t="s">
        <v>556</v>
      </c>
      <c r="E625" s="4" t="s">
        <v>17</v>
      </c>
      <c r="F625" s="8">
        <v>300000</v>
      </c>
      <c r="G625" s="7" t="s">
        <v>162</v>
      </c>
      <c r="H625" s="4"/>
    </row>
    <row r="626" hidden="1" spans="1:9">
      <c r="A626" s="3" t="s">
        <v>52</v>
      </c>
      <c r="B626" s="4" t="str">
        <f t="shared" si="9"/>
        <v>2025</v>
      </c>
      <c r="C626" s="4"/>
      <c r="D626" s="7" t="s">
        <v>566</v>
      </c>
      <c r="E626" s="4" t="s">
        <v>16</v>
      </c>
      <c r="F626" s="8">
        <v>5040000</v>
      </c>
      <c r="G626" s="7"/>
      <c r="H626" s="4"/>
    </row>
    <row r="627" hidden="1" spans="1:9">
      <c r="A627" s="3" t="s">
        <v>52</v>
      </c>
      <c r="B627" s="4" t="str">
        <f t="shared" si="9"/>
        <v>2025</v>
      </c>
      <c r="C627" s="4"/>
      <c r="D627" s="7" t="s">
        <v>566</v>
      </c>
      <c r="E627" s="4" t="s">
        <v>16</v>
      </c>
      <c r="F627" s="8">
        <v>4380000</v>
      </c>
      <c r="G627" s="7"/>
      <c r="H627" s="4"/>
    </row>
    <row r="628" hidden="1" spans="1:9">
      <c r="A628" s="3" t="s">
        <v>52</v>
      </c>
      <c r="B628" s="4" t="str">
        <f t="shared" si="9"/>
        <v>2025</v>
      </c>
      <c r="C628" s="4"/>
      <c r="D628" s="7" t="s">
        <v>321</v>
      </c>
      <c r="E628" s="4" t="s">
        <v>18</v>
      </c>
      <c r="F628" s="8">
        <v>14600000</v>
      </c>
      <c r="G628" s="7"/>
      <c r="H628" s="4" t="s">
        <v>580</v>
      </c>
      <c r="I628" s="10">
        <v>0.13</v>
      </c>
    </row>
    <row r="629" hidden="1" spans="1:9">
      <c r="A629" s="3" t="s">
        <v>52</v>
      </c>
      <c r="B629" s="4" t="str">
        <f t="shared" si="9"/>
        <v>2025</v>
      </c>
      <c r="C629" s="4"/>
      <c r="D629" s="7" t="s">
        <v>321</v>
      </c>
      <c r="E629" s="4" t="s">
        <v>17</v>
      </c>
      <c r="F629" s="8">
        <v>4380750</v>
      </c>
      <c r="G629" s="7"/>
      <c r="H629" s="4"/>
    </row>
    <row r="630" hidden="1" spans="1:9">
      <c r="A630" s="3" t="s">
        <v>52</v>
      </c>
      <c r="B630" s="4" t="str">
        <f t="shared" si="9"/>
        <v>2025</v>
      </c>
      <c r="C630" s="4"/>
      <c r="D630" s="7" t="s">
        <v>322</v>
      </c>
      <c r="E630" s="4" t="s">
        <v>17</v>
      </c>
      <c r="F630" s="8">
        <v>4381709.19</v>
      </c>
      <c r="G630" s="7"/>
      <c r="H630" s="4"/>
    </row>
    <row r="631" hidden="1" spans="1:9">
      <c r="A631" s="3" t="s">
        <v>52</v>
      </c>
      <c r="B631" s="4" t="str">
        <f t="shared" si="9"/>
        <v>2025</v>
      </c>
      <c r="C631" s="4"/>
      <c r="D631" s="7" t="s">
        <v>562</v>
      </c>
      <c r="E631" s="4" t="s">
        <v>17</v>
      </c>
      <c r="F631" s="8">
        <v>4893865.06</v>
      </c>
      <c r="G631" s="7"/>
      <c r="H631" s="4"/>
    </row>
    <row r="632" hidden="1" spans="1:9">
      <c r="A632" s="3" t="s">
        <v>52</v>
      </c>
      <c r="B632" s="4" t="str">
        <f t="shared" si="9"/>
        <v>2025</v>
      </c>
      <c r="C632" s="4"/>
      <c r="D632" s="7" t="s">
        <v>562</v>
      </c>
      <c r="E632" s="4" t="s">
        <v>17</v>
      </c>
      <c r="F632" s="8">
        <v>218804.2</v>
      </c>
      <c r="G632" s="7"/>
      <c r="H632" s="4"/>
    </row>
    <row r="633" hidden="1" spans="1:9">
      <c r="A633" s="3" t="s">
        <v>52</v>
      </c>
      <c r="B633" s="4" t="str">
        <f t="shared" si="9"/>
        <v>2025</v>
      </c>
      <c r="C633" s="4"/>
      <c r="D633" s="7" t="s">
        <v>566</v>
      </c>
      <c r="E633" s="4" t="s">
        <v>16</v>
      </c>
      <c r="F633" s="8">
        <v>1663716.84</v>
      </c>
      <c r="G633" s="7"/>
      <c r="H633" s="4"/>
    </row>
    <row r="634" hidden="1" spans="1:9">
      <c r="A634" s="3" t="s">
        <v>52</v>
      </c>
      <c r="B634" s="4" t="str">
        <f t="shared" si="9"/>
        <v>2025</v>
      </c>
      <c r="C634" s="4"/>
      <c r="D634" s="7" t="s">
        <v>566</v>
      </c>
      <c r="E634" s="4" t="s">
        <v>16</v>
      </c>
      <c r="F634" s="8">
        <v>1880000</v>
      </c>
      <c r="G634" s="7"/>
      <c r="H634" s="4"/>
    </row>
    <row r="635" hidden="1" spans="1:9">
      <c r="A635" s="3" t="s">
        <v>52</v>
      </c>
      <c r="B635" s="4" t="str">
        <f t="shared" si="9"/>
        <v>2025</v>
      </c>
      <c r="C635" s="4"/>
      <c r="D635" s="7" t="s">
        <v>562</v>
      </c>
      <c r="E635" s="4" t="s">
        <v>17</v>
      </c>
      <c r="F635" s="8">
        <v>564490</v>
      </c>
      <c r="G635" s="7"/>
      <c r="H635" s="4"/>
    </row>
    <row r="636" hidden="1" spans="1:9">
      <c r="A636" s="3" t="s">
        <v>52</v>
      </c>
      <c r="B636" s="4" t="str">
        <f t="shared" si="9"/>
        <v>2025</v>
      </c>
      <c r="C636" s="4"/>
      <c r="D636" s="7" t="s">
        <v>566</v>
      </c>
      <c r="E636" s="4" t="s">
        <v>17</v>
      </c>
      <c r="F636" s="8">
        <v>1711.3</v>
      </c>
      <c r="G636" s="7"/>
      <c r="H636" s="4"/>
    </row>
    <row r="637" hidden="1" spans="1:9">
      <c r="A637" s="3" t="s">
        <v>52</v>
      </c>
      <c r="B637" s="4" t="str">
        <f t="shared" si="9"/>
        <v>2025</v>
      </c>
      <c r="C637" s="4"/>
      <c r="D637" s="7" t="s">
        <v>566</v>
      </c>
      <c r="E637" s="4" t="s">
        <v>17</v>
      </c>
      <c r="F637" s="8">
        <v>1125798.7</v>
      </c>
      <c r="G637" s="7"/>
      <c r="H637" s="4"/>
    </row>
    <row r="638" hidden="1" spans="1:9">
      <c r="A638" s="3" t="s">
        <v>52</v>
      </c>
      <c r="B638" s="4" t="str">
        <f t="shared" si="9"/>
        <v>2025</v>
      </c>
      <c r="C638" s="4"/>
      <c r="D638" s="7" t="s">
        <v>562</v>
      </c>
      <c r="E638" s="4" t="s">
        <v>18</v>
      </c>
      <c r="F638" s="8">
        <v>1880000</v>
      </c>
      <c r="G638" s="7"/>
      <c r="H638" s="4" t="s">
        <v>581</v>
      </c>
      <c r="I638" s="10">
        <v>0.13</v>
      </c>
    </row>
    <row r="639" hidden="1" spans="1:9">
      <c r="A639" s="3" t="s">
        <v>52</v>
      </c>
      <c r="B639" s="4" t="str">
        <f t="shared" si="9"/>
        <v>2025</v>
      </c>
      <c r="C639" s="4"/>
      <c r="D639" s="7" t="s">
        <v>322</v>
      </c>
      <c r="E639" s="4" t="s">
        <v>18</v>
      </c>
      <c r="F639" s="8">
        <v>210000</v>
      </c>
      <c r="G639" s="7" t="s">
        <v>267</v>
      </c>
      <c r="H639" s="4" t="s">
        <v>582</v>
      </c>
      <c r="I639" s="10">
        <v>0.09</v>
      </c>
    </row>
    <row r="640" hidden="1" spans="1:9">
      <c r="A640" s="3" t="s">
        <v>52</v>
      </c>
      <c r="B640" s="4" t="str">
        <f t="shared" si="9"/>
        <v>2025</v>
      </c>
      <c r="C640" s="4"/>
      <c r="D640" s="7" t="s">
        <v>556</v>
      </c>
      <c r="E640" s="4" t="s">
        <v>17</v>
      </c>
      <c r="F640" s="8">
        <v>200000</v>
      </c>
      <c r="G640" s="7"/>
      <c r="H640" s="4"/>
    </row>
    <row r="641" hidden="1" spans="1:9">
      <c r="A641" s="3" t="s">
        <v>52</v>
      </c>
      <c r="B641" s="4" t="str">
        <f t="shared" si="9"/>
        <v>2025</v>
      </c>
      <c r="C641" s="4"/>
      <c r="D641" s="7" t="s">
        <v>566</v>
      </c>
      <c r="E641" s="4" t="s">
        <v>16</v>
      </c>
      <c r="F641" s="8">
        <v>200028.34</v>
      </c>
      <c r="G641" s="7"/>
      <c r="H641" s="4"/>
    </row>
    <row r="642" hidden="1" spans="1:9">
      <c r="A642" s="3" t="s">
        <v>52</v>
      </c>
      <c r="B642" s="4" t="str">
        <f t="shared" ref="B642:B705" si="10">LEFT(D642,4)</f>
        <v>2025</v>
      </c>
      <c r="C642" s="4"/>
      <c r="D642" s="7" t="s">
        <v>322</v>
      </c>
      <c r="E642" s="4" t="s">
        <v>16</v>
      </c>
      <c r="F642" s="8">
        <v>20658.24</v>
      </c>
      <c r="G642" s="7"/>
      <c r="H642" s="4"/>
    </row>
    <row r="643" hidden="1" spans="1:9">
      <c r="A643" s="3" t="s">
        <v>52</v>
      </c>
      <c r="B643" s="4" t="str">
        <f t="shared" si="10"/>
        <v>2025</v>
      </c>
      <c r="C643" s="4"/>
      <c r="D643" s="7" t="s">
        <v>556</v>
      </c>
      <c r="E643" s="4" t="s">
        <v>16</v>
      </c>
      <c r="F643" s="8">
        <v>469492.72</v>
      </c>
      <c r="G643" s="7"/>
      <c r="H643" s="4"/>
    </row>
    <row r="644" hidden="1" spans="1:9">
      <c r="A644" s="3" t="s">
        <v>52</v>
      </c>
      <c r="B644" s="4" t="str">
        <f t="shared" si="10"/>
        <v>2025</v>
      </c>
      <c r="C644" s="4"/>
      <c r="D644" s="7" t="s">
        <v>553</v>
      </c>
      <c r="E644" s="4" t="s">
        <v>17</v>
      </c>
      <c r="F644" s="8">
        <v>20658.24</v>
      </c>
      <c r="G644" s="7"/>
      <c r="H644" s="4"/>
    </row>
    <row r="645" hidden="1" spans="1:9">
      <c r="A645" s="3" t="s">
        <v>52</v>
      </c>
      <c r="B645" s="4" t="str">
        <f t="shared" si="10"/>
        <v>2025</v>
      </c>
      <c r="C645" s="4"/>
      <c r="D645" s="7" t="s">
        <v>319</v>
      </c>
      <c r="E645" s="4" t="s">
        <v>17</v>
      </c>
      <c r="F645" s="8">
        <v>468600</v>
      </c>
      <c r="G645" s="7"/>
      <c r="H645" s="4"/>
    </row>
    <row r="646" hidden="1" spans="1:9">
      <c r="A646" s="3" t="s">
        <v>52</v>
      </c>
      <c r="B646" s="4" t="str">
        <f t="shared" si="10"/>
        <v>2025</v>
      </c>
      <c r="C646" s="4"/>
      <c r="D646" s="7" t="s">
        <v>319</v>
      </c>
      <c r="E646" s="4" t="s">
        <v>17</v>
      </c>
      <c r="F646" s="8">
        <v>892.72</v>
      </c>
      <c r="G646" s="7"/>
      <c r="H646" s="4"/>
    </row>
    <row r="647" hidden="1" spans="1:9">
      <c r="A647" s="3" t="s">
        <v>52</v>
      </c>
      <c r="B647" s="4" t="str">
        <f t="shared" si="10"/>
        <v>2025</v>
      </c>
      <c r="C647" s="4"/>
      <c r="D647" s="7" t="s">
        <v>556</v>
      </c>
      <c r="E647" s="4" t="s">
        <v>17</v>
      </c>
      <c r="F647" s="8">
        <v>199000</v>
      </c>
      <c r="G647" s="7"/>
      <c r="H647" s="4"/>
    </row>
    <row r="648" hidden="1" spans="1:9">
      <c r="A648" s="3" t="s">
        <v>52</v>
      </c>
      <c r="B648" s="4" t="str">
        <f t="shared" si="10"/>
        <v>2025</v>
      </c>
      <c r="C648" s="4"/>
      <c r="D648" s="7" t="s">
        <v>556</v>
      </c>
      <c r="E648" s="4" t="s">
        <v>17</v>
      </c>
      <c r="F648" s="8">
        <v>1028.34</v>
      </c>
      <c r="G648" s="7"/>
      <c r="H648" s="4"/>
    </row>
    <row r="649" hidden="1" spans="1:9">
      <c r="A649" s="3" t="s">
        <v>52</v>
      </c>
      <c r="B649" s="4" t="str">
        <f t="shared" si="10"/>
        <v>2025</v>
      </c>
      <c r="C649" s="4"/>
      <c r="D649" s="7" t="s">
        <v>553</v>
      </c>
      <c r="E649" s="4" t="s">
        <v>18</v>
      </c>
      <c r="F649" s="8">
        <v>20658.24</v>
      </c>
      <c r="G649" s="7"/>
      <c r="H649" s="4" t="s">
        <v>583</v>
      </c>
      <c r="I649" s="10">
        <v>0.13</v>
      </c>
    </row>
    <row r="650" hidden="1" spans="1:9">
      <c r="A650" s="3" t="s">
        <v>52</v>
      </c>
      <c r="B650" s="4" t="str">
        <f t="shared" si="10"/>
        <v>2025</v>
      </c>
      <c r="C650" s="4"/>
      <c r="D650" s="7" t="s">
        <v>556</v>
      </c>
      <c r="E650" s="4" t="s">
        <v>18</v>
      </c>
      <c r="F650" s="8">
        <v>200028.34</v>
      </c>
      <c r="G650" s="7"/>
      <c r="H650" s="4" t="s">
        <v>583</v>
      </c>
      <c r="I650" s="10">
        <v>0.13</v>
      </c>
    </row>
    <row r="651" hidden="1" spans="1:9">
      <c r="A651" s="3" t="s">
        <v>52</v>
      </c>
      <c r="B651" s="4" t="str">
        <f t="shared" si="10"/>
        <v>2025</v>
      </c>
      <c r="C651" s="4"/>
      <c r="D651" s="7" t="s">
        <v>319</v>
      </c>
      <c r="E651" s="4" t="s">
        <v>18</v>
      </c>
      <c r="F651" s="8">
        <v>468492.72</v>
      </c>
      <c r="G651" s="7"/>
      <c r="H651" s="4" t="s">
        <v>583</v>
      </c>
      <c r="I651" s="10">
        <v>0.13</v>
      </c>
    </row>
    <row r="652" hidden="1" spans="1:9">
      <c r="A652" s="3" t="s">
        <v>52</v>
      </c>
      <c r="B652" s="4" t="str">
        <f t="shared" si="10"/>
        <v>2025</v>
      </c>
      <c r="C652" s="4"/>
      <c r="D652" s="7" t="s">
        <v>584</v>
      </c>
      <c r="E652" s="4" t="s">
        <v>17</v>
      </c>
      <c r="F652" s="8">
        <v>125000</v>
      </c>
      <c r="G652" s="7"/>
      <c r="H652" s="4"/>
    </row>
    <row r="653" hidden="1" spans="1:9">
      <c r="A653" s="3" t="s">
        <v>52</v>
      </c>
      <c r="B653" s="4" t="str">
        <f t="shared" si="10"/>
        <v>2025</v>
      </c>
      <c r="C653" s="4"/>
      <c r="D653" s="7" t="s">
        <v>584</v>
      </c>
      <c r="E653" s="4" t="s">
        <v>18</v>
      </c>
      <c r="F653" s="8">
        <v>250000</v>
      </c>
      <c r="G653" s="7"/>
      <c r="H653" s="4" t="s">
        <v>422</v>
      </c>
      <c r="I653" s="10">
        <v>0.13</v>
      </c>
    </row>
    <row r="654" hidden="1" spans="1:9">
      <c r="A654" s="3" t="s">
        <v>52</v>
      </c>
      <c r="B654" s="4" t="str">
        <f t="shared" si="10"/>
        <v>2025</v>
      </c>
      <c r="C654" s="4"/>
      <c r="D654" s="7" t="s">
        <v>566</v>
      </c>
      <c r="E654" s="4" t="s">
        <v>16</v>
      </c>
      <c r="F654" s="8">
        <v>200676.96</v>
      </c>
      <c r="G654" s="7"/>
      <c r="H654" s="4"/>
    </row>
    <row r="655" hidden="1" spans="1:9">
      <c r="A655" s="3" t="s">
        <v>52</v>
      </c>
      <c r="B655" s="4" t="str">
        <f t="shared" si="10"/>
        <v>2025</v>
      </c>
      <c r="C655" s="4"/>
      <c r="D655" s="7" t="s">
        <v>322</v>
      </c>
      <c r="E655" s="4" t="s">
        <v>16</v>
      </c>
      <c r="F655" s="8">
        <v>1028337.99</v>
      </c>
      <c r="G655" s="7"/>
      <c r="H655" s="4"/>
    </row>
    <row r="656" hidden="1" spans="1:9">
      <c r="A656" s="3" t="s">
        <v>52</v>
      </c>
      <c r="B656" s="4" t="str">
        <f t="shared" si="10"/>
        <v>2025</v>
      </c>
      <c r="C656" s="4"/>
      <c r="D656" s="7" t="s">
        <v>556</v>
      </c>
      <c r="E656" s="4" t="s">
        <v>16</v>
      </c>
      <c r="F656" s="8">
        <v>176067.78</v>
      </c>
      <c r="G656" s="7"/>
      <c r="H656" s="4"/>
    </row>
    <row r="657" hidden="1" spans="1:9">
      <c r="A657" s="3" t="s">
        <v>52</v>
      </c>
      <c r="B657" s="4" t="str">
        <f t="shared" si="10"/>
        <v>2025</v>
      </c>
      <c r="C657" s="4"/>
      <c r="D657" s="7" t="s">
        <v>556</v>
      </c>
      <c r="E657" s="4" t="s">
        <v>18</v>
      </c>
      <c r="F657" s="8">
        <v>200676.96</v>
      </c>
      <c r="G657" s="7"/>
      <c r="H657" s="4" t="s">
        <v>585</v>
      </c>
      <c r="I657" s="10">
        <v>0.13</v>
      </c>
    </row>
    <row r="658" hidden="1" spans="1:9">
      <c r="A658" s="3" t="s">
        <v>52</v>
      </c>
      <c r="B658" s="4" t="str">
        <f t="shared" si="10"/>
        <v>2025</v>
      </c>
      <c r="C658" s="4"/>
      <c r="D658" s="7" t="s">
        <v>553</v>
      </c>
      <c r="E658" s="4" t="s">
        <v>18</v>
      </c>
      <c r="F658" s="8">
        <v>1029110.79</v>
      </c>
      <c r="G658" s="7"/>
      <c r="H658" s="4" t="s">
        <v>585</v>
      </c>
      <c r="I658" s="10">
        <v>0.13</v>
      </c>
    </row>
    <row r="659" hidden="1" spans="1:9">
      <c r="A659" s="3" t="s">
        <v>52</v>
      </c>
      <c r="B659" s="4" t="str">
        <f t="shared" si="10"/>
        <v>2025</v>
      </c>
      <c r="C659" s="4"/>
      <c r="D659" s="7" t="s">
        <v>319</v>
      </c>
      <c r="E659" s="4" t="s">
        <v>18</v>
      </c>
      <c r="F659" s="8">
        <v>176067.78</v>
      </c>
      <c r="G659" s="7"/>
      <c r="H659" s="4" t="s">
        <v>585</v>
      </c>
      <c r="I659" s="10">
        <v>0.13</v>
      </c>
    </row>
    <row r="660" hidden="1" spans="1:9">
      <c r="A660" s="3" t="s">
        <v>52</v>
      </c>
      <c r="B660" s="4" t="str">
        <f t="shared" si="10"/>
        <v>2025</v>
      </c>
      <c r="C660" s="4"/>
      <c r="D660" s="7" t="s">
        <v>553</v>
      </c>
      <c r="E660" s="4" t="s">
        <v>17</v>
      </c>
      <c r="F660" s="8">
        <v>1000000</v>
      </c>
      <c r="G660" s="7"/>
      <c r="H660" s="4"/>
    </row>
    <row r="661" hidden="1" spans="1:9">
      <c r="A661" s="3" t="s">
        <v>52</v>
      </c>
      <c r="B661" s="4" t="str">
        <f t="shared" si="10"/>
        <v>2025</v>
      </c>
      <c r="C661" s="4"/>
      <c r="D661" s="7" t="s">
        <v>553</v>
      </c>
      <c r="E661" s="4" t="s">
        <v>17</v>
      </c>
      <c r="F661" s="8">
        <v>28337.99</v>
      </c>
      <c r="G661" s="7"/>
      <c r="H661" s="4"/>
    </row>
    <row r="662" hidden="1" spans="1:9">
      <c r="A662" s="3" t="s">
        <v>52</v>
      </c>
      <c r="B662" s="4" t="str">
        <f t="shared" si="10"/>
        <v>2025</v>
      </c>
      <c r="C662" s="4"/>
      <c r="D662" s="7" t="s">
        <v>319</v>
      </c>
      <c r="E662" s="4" t="s">
        <v>17</v>
      </c>
      <c r="F662" s="8">
        <v>176067.78</v>
      </c>
      <c r="G662" s="7"/>
      <c r="H662" s="4"/>
    </row>
    <row r="663" hidden="1" spans="1:9">
      <c r="A663" s="3" t="s">
        <v>52</v>
      </c>
      <c r="B663" s="4" t="str">
        <f t="shared" si="10"/>
        <v>2025</v>
      </c>
      <c r="C663" s="4"/>
      <c r="D663" s="7" t="s">
        <v>556</v>
      </c>
      <c r="E663" s="4" t="s">
        <v>17</v>
      </c>
      <c r="F663" s="8">
        <v>200676.96</v>
      </c>
      <c r="G663" s="7"/>
      <c r="H663" s="4"/>
    </row>
    <row r="664" hidden="1" spans="1:9">
      <c r="A664" s="3" t="s">
        <v>52</v>
      </c>
      <c r="B664" s="4" t="str">
        <f t="shared" si="10"/>
        <v>2025</v>
      </c>
      <c r="C664" s="4"/>
      <c r="D664" s="7" t="s">
        <v>322</v>
      </c>
      <c r="E664" s="4" t="s">
        <v>18</v>
      </c>
      <c r="F664" s="8">
        <v>377600</v>
      </c>
      <c r="G664" s="7" t="s">
        <v>586</v>
      </c>
      <c r="H664" s="4" t="s">
        <v>587</v>
      </c>
      <c r="I664" s="10">
        <v>0.13</v>
      </c>
    </row>
    <row r="665" hidden="1" spans="1:9">
      <c r="A665" s="3" t="s">
        <v>52</v>
      </c>
      <c r="B665" s="4" t="str">
        <f t="shared" si="10"/>
        <v>2025</v>
      </c>
      <c r="C665" s="4"/>
      <c r="D665" s="7" t="s">
        <v>322</v>
      </c>
      <c r="E665" s="4" t="s">
        <v>17</v>
      </c>
      <c r="F665" s="8">
        <v>113280</v>
      </c>
      <c r="G665" s="7"/>
      <c r="H665" s="4"/>
    </row>
    <row r="666" hidden="1" spans="1:9">
      <c r="A666" s="3" t="s">
        <v>52</v>
      </c>
      <c r="B666" s="4" t="str">
        <f t="shared" si="10"/>
        <v>2025</v>
      </c>
      <c r="C666" s="4"/>
      <c r="D666" s="7" t="s">
        <v>556</v>
      </c>
      <c r="E666" s="4" t="s">
        <v>17</v>
      </c>
      <c r="F666" s="8">
        <v>151040</v>
      </c>
      <c r="G666" s="7"/>
      <c r="H666" s="4"/>
    </row>
    <row r="667" hidden="1" spans="1:9">
      <c r="A667" s="3" t="s">
        <v>52</v>
      </c>
      <c r="B667" s="4" t="str">
        <f t="shared" si="10"/>
        <v>2025</v>
      </c>
      <c r="C667" s="4" t="s">
        <v>346</v>
      </c>
      <c r="D667" s="7" t="s">
        <v>319</v>
      </c>
      <c r="E667" s="4" t="s">
        <v>16</v>
      </c>
      <c r="F667" s="8">
        <v>87130</v>
      </c>
      <c r="G667" s="7" t="s">
        <v>571</v>
      </c>
      <c r="H667" s="4"/>
    </row>
    <row r="668" hidden="1" spans="1:9">
      <c r="A668" s="3" t="s">
        <v>52</v>
      </c>
      <c r="B668" s="4" t="str">
        <f t="shared" si="10"/>
        <v>2025</v>
      </c>
      <c r="C668" s="4" t="s">
        <v>346</v>
      </c>
      <c r="D668" s="7" t="s">
        <v>562</v>
      </c>
      <c r="E668" s="4" t="s">
        <v>17</v>
      </c>
      <c r="F668" s="8">
        <v>16600</v>
      </c>
      <c r="G668" s="7"/>
      <c r="H668" s="4"/>
    </row>
    <row r="669" hidden="1" spans="1:9">
      <c r="A669" s="3" t="s">
        <v>52</v>
      </c>
      <c r="B669" s="4" t="str">
        <f t="shared" si="10"/>
        <v>2025</v>
      </c>
      <c r="C669" s="4" t="s">
        <v>346</v>
      </c>
      <c r="D669" s="7" t="s">
        <v>553</v>
      </c>
      <c r="E669" s="4" t="s">
        <v>18</v>
      </c>
      <c r="F669" s="8">
        <v>16600</v>
      </c>
      <c r="G669" s="7" t="s">
        <v>588</v>
      </c>
      <c r="H669" s="4" t="s">
        <v>589</v>
      </c>
      <c r="I669" s="10">
        <v>0.13</v>
      </c>
    </row>
    <row r="670" hidden="1" spans="1:9">
      <c r="A670" s="3" t="s">
        <v>52</v>
      </c>
      <c r="B670" s="4" t="str">
        <f t="shared" si="10"/>
        <v>2025</v>
      </c>
      <c r="C670" s="4" t="s">
        <v>346</v>
      </c>
      <c r="D670" s="7" t="s">
        <v>562</v>
      </c>
      <c r="E670" s="4" t="s">
        <v>16</v>
      </c>
      <c r="F670" s="8">
        <v>16600</v>
      </c>
      <c r="G670" s="7"/>
      <c r="H670" s="4"/>
    </row>
    <row r="671" hidden="1" spans="1:9">
      <c r="A671" s="3" t="s">
        <v>52</v>
      </c>
      <c r="B671" s="4" t="str">
        <f t="shared" si="10"/>
        <v>2025</v>
      </c>
      <c r="C671" s="4"/>
      <c r="D671" s="7" t="s">
        <v>566</v>
      </c>
      <c r="E671" s="4" t="s">
        <v>17</v>
      </c>
      <c r="F671" s="8">
        <v>176000</v>
      </c>
      <c r="G671" s="7"/>
      <c r="H671" s="4"/>
    </row>
    <row r="672" hidden="1" spans="1:9">
      <c r="A672" s="3" t="s">
        <v>52</v>
      </c>
      <c r="B672" s="4" t="str">
        <f t="shared" si="10"/>
        <v>2025</v>
      </c>
      <c r="C672" s="4"/>
      <c r="D672" s="7" t="s">
        <v>566</v>
      </c>
      <c r="E672" s="4" t="s">
        <v>18</v>
      </c>
      <c r="F672" s="8">
        <v>440000</v>
      </c>
      <c r="G672" s="7"/>
      <c r="H672" s="4" t="s">
        <v>590</v>
      </c>
      <c r="I672" s="10">
        <v>0.13</v>
      </c>
    </row>
    <row r="673" hidden="1" spans="1:9">
      <c r="A673" s="3" t="s">
        <v>52</v>
      </c>
      <c r="B673" s="4" t="str">
        <f t="shared" si="10"/>
        <v>2025</v>
      </c>
      <c r="C673" s="4" t="s">
        <v>346</v>
      </c>
      <c r="D673" s="7" t="s">
        <v>319</v>
      </c>
      <c r="E673" s="4" t="s">
        <v>17</v>
      </c>
      <c r="F673" s="8">
        <v>107910</v>
      </c>
      <c r="G673" s="7"/>
      <c r="H673" s="4"/>
    </row>
    <row r="674" hidden="1" spans="1:9">
      <c r="A674" s="3" t="s">
        <v>52</v>
      </c>
      <c r="B674" s="4" t="str">
        <f t="shared" si="10"/>
        <v>2025</v>
      </c>
      <c r="C674" s="4" t="s">
        <v>346</v>
      </c>
      <c r="D674" s="7" t="s">
        <v>156</v>
      </c>
      <c r="E674" s="4" t="s">
        <v>18</v>
      </c>
      <c r="F674" s="8">
        <v>107910</v>
      </c>
      <c r="G674" s="7" t="s">
        <v>267</v>
      </c>
      <c r="H674" s="4" t="s">
        <v>591</v>
      </c>
      <c r="I674" s="10">
        <v>0.13</v>
      </c>
    </row>
    <row r="675" hidden="1" spans="1:9">
      <c r="A675" s="3" t="s">
        <v>52</v>
      </c>
      <c r="B675" s="4" t="str">
        <f t="shared" si="10"/>
        <v>2025</v>
      </c>
      <c r="C675" s="4" t="s">
        <v>346</v>
      </c>
      <c r="D675" s="7" t="s">
        <v>319</v>
      </c>
      <c r="E675" s="4" t="s">
        <v>16</v>
      </c>
      <c r="F675" s="8">
        <v>107910</v>
      </c>
      <c r="G675" s="7"/>
      <c r="H675" s="4"/>
    </row>
    <row r="676" hidden="1" spans="1:9">
      <c r="A676" s="3" t="s">
        <v>52</v>
      </c>
      <c r="B676" s="4" t="str">
        <f t="shared" si="10"/>
        <v>2025</v>
      </c>
      <c r="C676" s="4"/>
      <c r="D676" s="7" t="s">
        <v>556</v>
      </c>
      <c r="E676" s="4" t="s">
        <v>18</v>
      </c>
      <c r="F676" s="8">
        <v>3000000</v>
      </c>
      <c r="G676" s="7" t="s">
        <v>592</v>
      </c>
      <c r="H676" s="4" t="s">
        <v>593</v>
      </c>
      <c r="I676" s="10"/>
    </row>
    <row r="677" hidden="1" spans="1:9">
      <c r="A677" s="3" t="s">
        <v>52</v>
      </c>
      <c r="B677" s="4" t="str">
        <f t="shared" si="10"/>
        <v>2025</v>
      </c>
      <c r="C677" s="4"/>
      <c r="D677" s="7" t="s">
        <v>556</v>
      </c>
      <c r="E677" s="4" t="s">
        <v>18</v>
      </c>
      <c r="F677" s="8">
        <v>800000</v>
      </c>
      <c r="G677" s="7" t="s">
        <v>592</v>
      </c>
      <c r="H677" s="4" t="s">
        <v>594</v>
      </c>
      <c r="I677" s="10"/>
    </row>
    <row r="678" hidden="1" spans="1:9">
      <c r="A678" s="3" t="s">
        <v>52</v>
      </c>
      <c r="B678" s="4" t="str">
        <f t="shared" si="10"/>
        <v>2025</v>
      </c>
      <c r="C678" s="4"/>
      <c r="D678" s="7" t="s">
        <v>566</v>
      </c>
      <c r="E678" s="4" t="s">
        <v>17</v>
      </c>
      <c r="F678" s="8">
        <v>450000</v>
      </c>
      <c r="G678" s="7"/>
      <c r="H678" s="4"/>
    </row>
    <row r="679" hidden="1" spans="1:9">
      <c r="A679" s="3" t="s">
        <v>52</v>
      </c>
      <c r="B679" s="4" t="str">
        <f t="shared" si="10"/>
        <v>2025</v>
      </c>
      <c r="C679" s="4"/>
      <c r="D679" s="7" t="s">
        <v>566</v>
      </c>
      <c r="E679" s="4" t="s">
        <v>17</v>
      </c>
      <c r="F679" s="8">
        <v>240000</v>
      </c>
      <c r="G679" s="7"/>
      <c r="H679" s="4"/>
    </row>
    <row r="680" hidden="1" spans="1:9">
      <c r="A680" s="3" t="s">
        <v>52</v>
      </c>
      <c r="B680" s="4" t="str">
        <f t="shared" si="10"/>
        <v>2025</v>
      </c>
      <c r="C680" s="4"/>
      <c r="D680" s="7" t="s">
        <v>556</v>
      </c>
      <c r="E680" s="4" t="s">
        <v>17</v>
      </c>
      <c r="F680" s="8">
        <v>600000</v>
      </c>
      <c r="G680" s="7"/>
      <c r="H680" s="4"/>
    </row>
    <row r="681" hidden="1" spans="1:9">
      <c r="A681" s="3" t="s">
        <v>52</v>
      </c>
      <c r="B681" s="4" t="str">
        <f t="shared" si="10"/>
        <v>2025</v>
      </c>
      <c r="C681" s="4" t="s">
        <v>346</v>
      </c>
      <c r="D681" s="7" t="s">
        <v>156</v>
      </c>
      <c r="E681" s="4" t="s">
        <v>17</v>
      </c>
      <c r="F681" s="8">
        <v>14984.8</v>
      </c>
      <c r="G681" s="7" t="s">
        <v>595</v>
      </c>
      <c r="H681" s="4"/>
    </row>
    <row r="682" hidden="1" spans="1:9">
      <c r="A682" s="3" t="s">
        <v>52</v>
      </c>
      <c r="B682" s="4" t="str">
        <f t="shared" si="10"/>
        <v>2025</v>
      </c>
      <c r="C682" s="4" t="s">
        <v>346</v>
      </c>
      <c r="D682" s="7" t="s">
        <v>156</v>
      </c>
      <c r="E682" s="4" t="s">
        <v>17</v>
      </c>
      <c r="F682" s="8">
        <v>38700</v>
      </c>
      <c r="G682" s="7" t="s">
        <v>595</v>
      </c>
      <c r="H682" s="4"/>
    </row>
    <row r="683" hidden="1" spans="1:9">
      <c r="A683" s="3" t="s">
        <v>52</v>
      </c>
      <c r="B683" s="4" t="str">
        <f t="shared" si="10"/>
        <v>2025</v>
      </c>
      <c r="C683" s="4" t="s">
        <v>346</v>
      </c>
      <c r="D683" s="7" t="s">
        <v>156</v>
      </c>
      <c r="E683" s="4" t="s">
        <v>17</v>
      </c>
      <c r="F683" s="8">
        <v>40619.6</v>
      </c>
      <c r="G683" s="7" t="s">
        <v>595</v>
      </c>
      <c r="H683" s="4"/>
    </row>
    <row r="684" hidden="1" spans="1:9">
      <c r="A684" s="3" t="s">
        <v>52</v>
      </c>
      <c r="B684" s="4" t="str">
        <f t="shared" si="10"/>
        <v>2025</v>
      </c>
      <c r="C684" s="4" t="s">
        <v>346</v>
      </c>
      <c r="D684" s="7" t="s">
        <v>156</v>
      </c>
      <c r="E684" s="4" t="s">
        <v>17</v>
      </c>
      <c r="F684" s="8">
        <v>26298.42</v>
      </c>
      <c r="G684" s="7" t="s">
        <v>595</v>
      </c>
      <c r="H684" s="4"/>
    </row>
    <row r="685" hidden="1" spans="1:9">
      <c r="A685" s="3" t="s">
        <v>52</v>
      </c>
      <c r="B685" s="4" t="str">
        <f t="shared" si="10"/>
        <v>2025</v>
      </c>
      <c r="C685" s="4" t="s">
        <v>346</v>
      </c>
      <c r="D685" s="7" t="s">
        <v>156</v>
      </c>
      <c r="E685" s="4" t="s">
        <v>17</v>
      </c>
      <c r="F685" s="8">
        <v>43890.72</v>
      </c>
      <c r="G685" s="7" t="s">
        <v>595</v>
      </c>
      <c r="H685" s="4"/>
    </row>
    <row r="686" hidden="1" spans="1:9">
      <c r="A686" s="3" t="s">
        <v>52</v>
      </c>
      <c r="B686" s="4" t="str">
        <f t="shared" si="10"/>
        <v>2025</v>
      </c>
      <c r="C686" s="4" t="s">
        <v>346</v>
      </c>
      <c r="D686" s="7" t="s">
        <v>156</v>
      </c>
      <c r="E686" s="4" t="s">
        <v>17</v>
      </c>
      <c r="F686" s="8">
        <v>161911.6</v>
      </c>
      <c r="G686" s="7" t="s">
        <v>595</v>
      </c>
      <c r="H686" s="4"/>
    </row>
    <row r="687" hidden="1" spans="1:9">
      <c r="A687" s="3" t="s">
        <v>52</v>
      </c>
      <c r="B687" s="4" t="str">
        <f t="shared" si="10"/>
        <v>2025</v>
      </c>
      <c r="C687" s="4"/>
      <c r="D687" s="7" t="s">
        <v>553</v>
      </c>
      <c r="E687" s="4" t="s">
        <v>18</v>
      </c>
      <c r="F687" s="8">
        <v>1500000</v>
      </c>
      <c r="G687" s="7"/>
      <c r="H687" s="4" t="s">
        <v>596</v>
      </c>
      <c r="I687" s="10">
        <v>0.13</v>
      </c>
    </row>
    <row r="688" hidden="1" spans="1:9">
      <c r="A688" s="3" t="s">
        <v>52</v>
      </c>
      <c r="B688" s="4" t="str">
        <f t="shared" si="10"/>
        <v>2025</v>
      </c>
      <c r="C688" s="4"/>
      <c r="D688" s="7" t="s">
        <v>562</v>
      </c>
      <c r="E688" s="4" t="s">
        <v>18</v>
      </c>
      <c r="F688" s="8">
        <v>378000</v>
      </c>
      <c r="G688" s="7"/>
      <c r="H688" s="4" t="s">
        <v>597</v>
      </c>
      <c r="I688" s="10">
        <v>0.13</v>
      </c>
    </row>
    <row r="689" hidden="1" spans="1:9">
      <c r="A689" s="3" t="s">
        <v>52</v>
      </c>
      <c r="B689" s="4" t="str">
        <f t="shared" si="10"/>
        <v>2025</v>
      </c>
      <c r="C689" s="4"/>
      <c r="D689" s="7" t="s">
        <v>562</v>
      </c>
      <c r="E689" s="4" t="s">
        <v>18</v>
      </c>
      <c r="F689" s="8">
        <v>6000000</v>
      </c>
      <c r="G689" s="7"/>
      <c r="H689" s="4" t="s">
        <v>598</v>
      </c>
      <c r="I689" s="10">
        <v>0.13</v>
      </c>
    </row>
    <row r="690" hidden="1" spans="1:9">
      <c r="A690" s="3" t="s">
        <v>52</v>
      </c>
      <c r="B690" s="4" t="str">
        <f t="shared" si="10"/>
        <v>2025</v>
      </c>
      <c r="C690" s="4"/>
      <c r="D690" s="7" t="s">
        <v>562</v>
      </c>
      <c r="E690" s="4" t="s">
        <v>18</v>
      </c>
      <c r="F690" s="8">
        <v>225000</v>
      </c>
      <c r="G690" s="7"/>
      <c r="H690" s="4" t="s">
        <v>599</v>
      </c>
      <c r="I690" s="10">
        <v>0.13</v>
      </c>
    </row>
    <row r="691" hidden="1" spans="1:9">
      <c r="A691" s="3" t="s">
        <v>52</v>
      </c>
      <c r="B691" s="4" t="str">
        <f t="shared" si="10"/>
        <v>2025</v>
      </c>
      <c r="C691" s="4"/>
      <c r="D691" s="7" t="s">
        <v>556</v>
      </c>
      <c r="E691" s="4" t="s">
        <v>18</v>
      </c>
      <c r="F691" s="8">
        <v>4000000</v>
      </c>
      <c r="G691" s="7"/>
      <c r="H691" s="4" t="s">
        <v>600</v>
      </c>
      <c r="I691" s="10">
        <v>0.13</v>
      </c>
    </row>
    <row r="692" hidden="1" spans="1:9">
      <c r="A692" s="3" t="s">
        <v>52</v>
      </c>
      <c r="B692" s="4" t="str">
        <f t="shared" si="10"/>
        <v>2025</v>
      </c>
      <c r="C692" s="4"/>
      <c r="D692" s="7" t="s">
        <v>322</v>
      </c>
      <c r="E692" s="4" t="s">
        <v>18</v>
      </c>
      <c r="F692" s="8">
        <v>2400000</v>
      </c>
      <c r="G692" s="7"/>
      <c r="H692" s="4" t="s">
        <v>599</v>
      </c>
      <c r="I692" s="10">
        <v>0.13</v>
      </c>
    </row>
    <row r="693" hidden="1" spans="1:9">
      <c r="A693" s="3" t="s">
        <v>52</v>
      </c>
      <c r="B693" s="4" t="str">
        <f t="shared" si="10"/>
        <v>2025</v>
      </c>
      <c r="C693" s="4"/>
      <c r="D693" s="7" t="s">
        <v>566</v>
      </c>
      <c r="E693" s="4" t="s">
        <v>18</v>
      </c>
      <c r="F693" s="8">
        <v>220000</v>
      </c>
      <c r="G693" s="7"/>
      <c r="H693" s="4" t="s">
        <v>599</v>
      </c>
      <c r="I693" s="10">
        <v>0.13</v>
      </c>
    </row>
    <row r="694" hidden="1" spans="1:9">
      <c r="A694" s="3" t="s">
        <v>52</v>
      </c>
      <c r="B694" s="4" t="str">
        <f t="shared" si="10"/>
        <v>2025</v>
      </c>
      <c r="C694" s="4"/>
      <c r="D694" s="7" t="s">
        <v>566</v>
      </c>
      <c r="E694" s="4" t="s">
        <v>18</v>
      </c>
      <c r="F694" s="8">
        <v>4500000</v>
      </c>
      <c r="G694" s="7"/>
      <c r="H694" s="4" t="s">
        <v>601</v>
      </c>
      <c r="I694" s="10">
        <v>0.13</v>
      </c>
    </row>
    <row r="695" hidden="1" spans="1:9">
      <c r="A695" s="3" t="s">
        <v>52</v>
      </c>
      <c r="B695" s="4" t="str">
        <f t="shared" si="10"/>
        <v>2025</v>
      </c>
      <c r="C695" s="4"/>
      <c r="D695" s="7" t="s">
        <v>566</v>
      </c>
      <c r="E695" s="4" t="s">
        <v>18</v>
      </c>
      <c r="F695" s="8">
        <v>280000</v>
      </c>
      <c r="G695" s="7"/>
      <c r="H695" s="4" t="s">
        <v>602</v>
      </c>
      <c r="I695" s="10">
        <v>0.13</v>
      </c>
    </row>
    <row r="696" hidden="1" spans="1:9">
      <c r="A696" s="3" t="s">
        <v>52</v>
      </c>
      <c r="B696" s="4" t="str">
        <f t="shared" si="10"/>
        <v>2025</v>
      </c>
      <c r="C696" s="4"/>
      <c r="D696" s="7" t="s">
        <v>562</v>
      </c>
      <c r="E696" s="4" t="s">
        <v>16</v>
      </c>
      <c r="F696" s="8">
        <v>708700</v>
      </c>
      <c r="G696" s="7"/>
      <c r="H696" s="4"/>
    </row>
    <row r="697" hidden="1" spans="1:9">
      <c r="A697" s="3" t="s">
        <v>52</v>
      </c>
      <c r="B697" s="4" t="str">
        <f t="shared" si="10"/>
        <v>2025</v>
      </c>
      <c r="C697" s="4"/>
      <c r="D697" s="7" t="s">
        <v>322</v>
      </c>
      <c r="E697" s="4" t="s">
        <v>16</v>
      </c>
      <c r="F697" s="8">
        <v>720000</v>
      </c>
      <c r="G697" s="7"/>
      <c r="H697" s="4"/>
    </row>
    <row r="698" hidden="1" spans="1:9">
      <c r="A698" s="3" t="s">
        <v>52</v>
      </c>
      <c r="B698" s="4" t="str">
        <f t="shared" si="10"/>
        <v>2025</v>
      </c>
      <c r="C698" s="4"/>
      <c r="D698" s="7" t="s">
        <v>322</v>
      </c>
      <c r="E698" s="4" t="s">
        <v>16</v>
      </c>
      <c r="F698" s="8">
        <v>450000</v>
      </c>
      <c r="G698" s="7"/>
      <c r="H698" s="4"/>
    </row>
    <row r="699" hidden="1" spans="1:9">
      <c r="A699" s="3" t="s">
        <v>52</v>
      </c>
      <c r="B699" s="4" t="str">
        <f t="shared" si="10"/>
        <v>2025</v>
      </c>
      <c r="C699" s="4"/>
      <c r="D699" s="7" t="s">
        <v>322</v>
      </c>
      <c r="E699" s="4" t="s">
        <v>16</v>
      </c>
      <c r="F699" s="8">
        <v>720000</v>
      </c>
      <c r="G699" s="7"/>
      <c r="H699" s="4"/>
    </row>
    <row r="700" hidden="1" spans="1:9">
      <c r="A700" s="3" t="s">
        <v>52</v>
      </c>
      <c r="B700" s="4" t="str">
        <f t="shared" si="10"/>
        <v>2025</v>
      </c>
      <c r="C700" s="4"/>
      <c r="D700" s="7" t="s">
        <v>562</v>
      </c>
      <c r="E700" s="4" t="s">
        <v>16</v>
      </c>
      <c r="F700" s="8">
        <v>450000</v>
      </c>
      <c r="G700" s="7"/>
      <c r="H700" s="4"/>
    </row>
    <row r="701" hidden="1" spans="1:9">
      <c r="A701" s="3" t="s">
        <v>52</v>
      </c>
      <c r="B701" s="4" t="str">
        <f t="shared" si="10"/>
        <v>2025</v>
      </c>
      <c r="C701" s="4"/>
      <c r="D701" s="7" t="s">
        <v>562</v>
      </c>
      <c r="E701" s="4" t="s">
        <v>16</v>
      </c>
      <c r="F701" s="8">
        <v>708700</v>
      </c>
      <c r="G701" s="7"/>
      <c r="H701" s="4"/>
    </row>
    <row r="702" hidden="1" spans="1:9">
      <c r="A702" s="3" t="s">
        <v>52</v>
      </c>
      <c r="B702" s="4" t="str">
        <f t="shared" si="10"/>
        <v>2025</v>
      </c>
      <c r="C702" s="4"/>
      <c r="D702" s="7" t="s">
        <v>319</v>
      </c>
      <c r="E702" s="4" t="s">
        <v>16</v>
      </c>
      <c r="F702" s="8">
        <v>113400</v>
      </c>
      <c r="G702" s="7"/>
      <c r="H702" s="4"/>
    </row>
    <row r="703" hidden="1" spans="1:9">
      <c r="A703" s="3" t="s">
        <v>52</v>
      </c>
      <c r="B703" s="4" t="str">
        <f t="shared" si="10"/>
        <v>2025</v>
      </c>
      <c r="C703" s="4"/>
      <c r="D703" s="7" t="s">
        <v>319</v>
      </c>
      <c r="E703" s="4" t="s">
        <v>16</v>
      </c>
      <c r="F703" s="8">
        <v>450000</v>
      </c>
      <c r="G703" s="7"/>
      <c r="H703" s="4"/>
    </row>
    <row r="704" hidden="1" spans="1:9">
      <c r="A704" s="3" t="s">
        <v>52</v>
      </c>
      <c r="B704" s="4" t="str">
        <f t="shared" si="10"/>
        <v>2025</v>
      </c>
      <c r="C704" s="4"/>
      <c r="D704" s="7" t="s">
        <v>553</v>
      </c>
      <c r="E704" s="4" t="s">
        <v>17</v>
      </c>
      <c r="F704" s="8">
        <v>450000</v>
      </c>
      <c r="G704" s="7"/>
      <c r="H704" s="4"/>
    </row>
    <row r="705" hidden="1" spans="1:9">
      <c r="A705" s="3" t="s">
        <v>52</v>
      </c>
      <c r="B705" s="4" t="str">
        <f t="shared" si="10"/>
        <v>2025</v>
      </c>
      <c r="C705" s="4"/>
      <c r="D705" s="7" t="s">
        <v>322</v>
      </c>
      <c r="E705" s="4" t="s">
        <v>17</v>
      </c>
      <c r="F705" s="8">
        <v>720000</v>
      </c>
      <c r="G705" s="7"/>
      <c r="H705" s="4"/>
    </row>
    <row r="706" hidden="1" spans="1:9">
      <c r="A706" s="3" t="s">
        <v>52</v>
      </c>
      <c r="B706" s="4" t="str">
        <f t="shared" ref="B706:B769" si="11">LEFT(D706,4)</f>
        <v>2025</v>
      </c>
      <c r="C706" s="4"/>
      <c r="D706" s="7" t="s">
        <v>562</v>
      </c>
      <c r="E706" s="4" t="s">
        <v>17</v>
      </c>
      <c r="F706" s="8">
        <v>450000</v>
      </c>
      <c r="G706" s="7"/>
      <c r="H706" s="4"/>
    </row>
    <row r="707" hidden="1" spans="1:9">
      <c r="A707" s="3" t="s">
        <v>52</v>
      </c>
      <c r="B707" s="4" t="str">
        <f t="shared" si="11"/>
        <v>2025</v>
      </c>
      <c r="C707" s="4"/>
      <c r="D707" s="7" t="s">
        <v>319</v>
      </c>
      <c r="E707" s="4" t="s">
        <v>17</v>
      </c>
      <c r="F707" s="8">
        <v>67500</v>
      </c>
      <c r="G707" s="7"/>
      <c r="H707" s="4"/>
    </row>
    <row r="708" hidden="1" spans="1:9">
      <c r="A708" s="3" t="s">
        <v>52</v>
      </c>
      <c r="B708" s="4" t="str">
        <f t="shared" si="11"/>
        <v>2025</v>
      </c>
      <c r="C708" s="4"/>
      <c r="D708" s="7" t="s">
        <v>319</v>
      </c>
      <c r="E708" s="4" t="s">
        <v>17</v>
      </c>
      <c r="F708" s="8">
        <v>113400</v>
      </c>
      <c r="G708" s="7"/>
      <c r="H708" s="4"/>
    </row>
    <row r="709" hidden="1" spans="1:9">
      <c r="A709" s="3" t="s">
        <v>52</v>
      </c>
      <c r="B709" s="4" t="str">
        <f t="shared" si="11"/>
        <v>2025</v>
      </c>
      <c r="C709" s="4"/>
      <c r="D709" s="7" t="s">
        <v>319</v>
      </c>
      <c r="E709" s="4" t="s">
        <v>17</v>
      </c>
      <c r="F709" s="8">
        <v>450000</v>
      </c>
      <c r="G709" s="7"/>
      <c r="H709" s="4"/>
    </row>
    <row r="710" hidden="1" spans="1:9">
      <c r="A710" s="3" t="s">
        <v>52</v>
      </c>
      <c r="B710" s="4" t="str">
        <f t="shared" si="11"/>
        <v>2025</v>
      </c>
      <c r="C710" s="4"/>
      <c r="D710" s="7" t="s">
        <v>319</v>
      </c>
      <c r="E710" s="4" t="s">
        <v>17</v>
      </c>
      <c r="F710" s="8">
        <v>720000</v>
      </c>
      <c r="G710" s="7"/>
      <c r="H710" s="4"/>
    </row>
    <row r="711" hidden="1" spans="1:9">
      <c r="A711" s="3" t="s">
        <v>52</v>
      </c>
      <c r="B711" s="4" t="str">
        <f t="shared" si="11"/>
        <v>2025</v>
      </c>
      <c r="C711" s="4"/>
      <c r="D711" s="7" t="s">
        <v>319</v>
      </c>
      <c r="E711" s="4" t="s">
        <v>17</v>
      </c>
      <c r="F711" s="8">
        <v>300000</v>
      </c>
      <c r="G711" s="7"/>
      <c r="H711" s="4"/>
    </row>
    <row r="712" hidden="1" spans="1:9">
      <c r="A712" s="3" t="s">
        <v>52</v>
      </c>
      <c r="B712" s="4" t="str">
        <f t="shared" si="11"/>
        <v>2025</v>
      </c>
      <c r="C712" s="4"/>
      <c r="D712" s="7" t="s">
        <v>566</v>
      </c>
      <c r="E712" s="4" t="s">
        <v>17</v>
      </c>
      <c r="F712" s="8">
        <v>84000</v>
      </c>
      <c r="G712" s="7"/>
      <c r="H712" s="4"/>
    </row>
    <row r="713" hidden="1" spans="1:9">
      <c r="A713" s="3" t="s">
        <v>52</v>
      </c>
      <c r="B713" s="4" t="str">
        <f t="shared" si="11"/>
        <v>2025</v>
      </c>
      <c r="C713" s="4"/>
      <c r="D713" s="7" t="s">
        <v>566</v>
      </c>
      <c r="E713" s="4" t="s">
        <v>17</v>
      </c>
      <c r="F713" s="8">
        <v>66000</v>
      </c>
      <c r="G713" s="7"/>
      <c r="H713" s="4"/>
    </row>
    <row r="714" hidden="1" spans="1:9">
      <c r="A714" s="3" t="s">
        <v>52</v>
      </c>
      <c r="B714" s="4" t="str">
        <f t="shared" si="11"/>
        <v>2025</v>
      </c>
      <c r="C714" s="4"/>
      <c r="D714" s="7" t="s">
        <v>319</v>
      </c>
      <c r="E714" s="4" t="s">
        <v>16</v>
      </c>
      <c r="F714" s="8">
        <v>113400</v>
      </c>
      <c r="G714" s="7"/>
      <c r="H714" s="4"/>
    </row>
    <row r="715" hidden="1" spans="1:9">
      <c r="A715" s="3" t="s">
        <v>52</v>
      </c>
      <c r="B715" s="4" t="str">
        <f t="shared" si="11"/>
        <v>2025</v>
      </c>
      <c r="C715" s="4"/>
      <c r="D715" s="7" t="s">
        <v>562</v>
      </c>
      <c r="E715" s="4" t="s">
        <v>16</v>
      </c>
      <c r="F715" s="8">
        <v>450000</v>
      </c>
      <c r="G715" s="7"/>
      <c r="H715" s="4"/>
    </row>
    <row r="716" hidden="1" spans="1:9">
      <c r="A716" s="3" t="s">
        <v>52</v>
      </c>
      <c r="B716" s="4" t="str">
        <f t="shared" si="11"/>
        <v>2025</v>
      </c>
      <c r="C716" s="4"/>
      <c r="D716" s="7" t="s">
        <v>319</v>
      </c>
      <c r="E716" s="4" t="s">
        <v>16</v>
      </c>
      <c r="F716" s="8">
        <v>450000</v>
      </c>
      <c r="G716" s="7"/>
      <c r="H716" s="4"/>
    </row>
    <row r="717" hidden="1" spans="1:9">
      <c r="A717" s="3" t="s">
        <v>52</v>
      </c>
      <c r="B717" s="4" t="str">
        <f t="shared" si="11"/>
        <v>2025</v>
      </c>
      <c r="C717" s="4"/>
      <c r="D717" s="7" t="s">
        <v>322</v>
      </c>
      <c r="E717" s="4" t="s">
        <v>16</v>
      </c>
      <c r="F717" s="8">
        <v>450000</v>
      </c>
      <c r="G717" s="7"/>
      <c r="H717" s="4"/>
    </row>
    <row r="718" hidden="1" spans="1:9">
      <c r="A718" s="3" t="s">
        <v>52</v>
      </c>
      <c r="B718" s="4" t="str">
        <f t="shared" si="11"/>
        <v>2025</v>
      </c>
      <c r="C718" s="4" t="s">
        <v>346</v>
      </c>
      <c r="D718" s="7" t="s">
        <v>553</v>
      </c>
      <c r="E718" s="4" t="s">
        <v>18</v>
      </c>
      <c r="F718" s="8">
        <v>23400</v>
      </c>
      <c r="G718" s="7" t="s">
        <v>603</v>
      </c>
      <c r="H718" s="4" t="s">
        <v>604</v>
      </c>
      <c r="I718" s="10">
        <v>0.01</v>
      </c>
    </row>
    <row r="719" hidden="1" spans="1:9">
      <c r="A719" s="3" t="s">
        <v>52</v>
      </c>
      <c r="B719" s="4" t="str">
        <f t="shared" si="11"/>
        <v>2025</v>
      </c>
      <c r="C719" s="4" t="s">
        <v>346</v>
      </c>
      <c r="D719" s="7" t="s">
        <v>553</v>
      </c>
      <c r="E719" s="4" t="s">
        <v>18</v>
      </c>
      <c r="F719" s="8">
        <v>99347</v>
      </c>
      <c r="G719" s="7" t="s">
        <v>571</v>
      </c>
      <c r="H719" s="4" t="s">
        <v>605</v>
      </c>
      <c r="I719" s="10">
        <v>0.01</v>
      </c>
    </row>
    <row r="720" hidden="1" spans="1:9">
      <c r="A720" s="3" t="s">
        <v>52</v>
      </c>
      <c r="B720" s="4" t="str">
        <f t="shared" si="11"/>
        <v>2025</v>
      </c>
      <c r="C720" s="4" t="s">
        <v>346</v>
      </c>
      <c r="D720" s="7" t="s">
        <v>319</v>
      </c>
      <c r="E720" s="4" t="s">
        <v>18</v>
      </c>
      <c r="F720" s="8">
        <v>87130</v>
      </c>
      <c r="G720" s="7" t="s">
        <v>571</v>
      </c>
      <c r="H720" s="4" t="s">
        <v>605</v>
      </c>
      <c r="I720" s="10">
        <v>0.01</v>
      </c>
    </row>
    <row r="721" hidden="1" spans="1:9">
      <c r="A721" s="3" t="s">
        <v>52</v>
      </c>
      <c r="B721" s="4" t="str">
        <f t="shared" si="11"/>
        <v>2025</v>
      </c>
      <c r="C721" s="4" t="s">
        <v>346</v>
      </c>
      <c r="D721" s="7" t="s">
        <v>553</v>
      </c>
      <c r="E721" s="4" t="s">
        <v>16</v>
      </c>
      <c r="F721" s="8">
        <v>23400</v>
      </c>
      <c r="G721" s="7" t="s">
        <v>603</v>
      </c>
      <c r="H721" s="4"/>
    </row>
    <row r="722" hidden="1" spans="1:9">
      <c r="A722" s="3" t="s">
        <v>52</v>
      </c>
      <c r="B722" s="4" t="str">
        <f t="shared" si="11"/>
        <v>2025</v>
      </c>
      <c r="C722" s="4" t="s">
        <v>346</v>
      </c>
      <c r="D722" s="7" t="s">
        <v>566</v>
      </c>
      <c r="E722" s="4" t="s">
        <v>16</v>
      </c>
      <c r="F722" s="8">
        <v>99347</v>
      </c>
      <c r="G722" s="7" t="s">
        <v>571</v>
      </c>
      <c r="H722" s="4"/>
    </row>
    <row r="723" hidden="1" spans="1:9">
      <c r="A723" s="3" t="s">
        <v>52</v>
      </c>
      <c r="B723" s="4" t="str">
        <f t="shared" si="11"/>
        <v>2025</v>
      </c>
      <c r="C723" s="4" t="s">
        <v>346</v>
      </c>
      <c r="D723" s="7" t="s">
        <v>319</v>
      </c>
      <c r="E723" s="4" t="s">
        <v>16</v>
      </c>
      <c r="F723" s="8">
        <v>87130</v>
      </c>
      <c r="G723" s="7" t="s">
        <v>571</v>
      </c>
      <c r="H723" s="4"/>
    </row>
    <row r="724" hidden="1" spans="1:9">
      <c r="A724" s="3" t="s">
        <v>52</v>
      </c>
      <c r="B724" s="4" t="str">
        <f t="shared" si="11"/>
        <v>2025</v>
      </c>
      <c r="C724" s="4" t="s">
        <v>346</v>
      </c>
      <c r="D724" s="7" t="s">
        <v>553</v>
      </c>
      <c r="E724" s="4" t="s">
        <v>17</v>
      </c>
      <c r="F724" s="8">
        <v>23400</v>
      </c>
      <c r="G724" s="7" t="s">
        <v>606</v>
      </c>
      <c r="H724" s="4"/>
    </row>
    <row r="725" hidden="1" spans="1:9">
      <c r="A725" s="3" t="s">
        <v>52</v>
      </c>
      <c r="B725" s="4" t="str">
        <f t="shared" si="11"/>
        <v>2025</v>
      </c>
      <c r="C725" s="4" t="s">
        <v>346</v>
      </c>
      <c r="D725" s="7" t="s">
        <v>319</v>
      </c>
      <c r="E725" s="4" t="s">
        <v>17</v>
      </c>
      <c r="F725" s="8">
        <v>87130</v>
      </c>
      <c r="G725" s="7" t="s">
        <v>571</v>
      </c>
      <c r="H725" s="4"/>
    </row>
    <row r="726" hidden="1" spans="1:9">
      <c r="A726" s="3" t="s">
        <v>52</v>
      </c>
      <c r="B726" s="4" t="str">
        <f t="shared" si="11"/>
        <v>2025</v>
      </c>
      <c r="C726" s="4" t="s">
        <v>346</v>
      </c>
      <c r="D726" s="7" t="s">
        <v>566</v>
      </c>
      <c r="E726" s="4" t="s">
        <v>17</v>
      </c>
      <c r="F726" s="8">
        <v>99347</v>
      </c>
      <c r="G726" s="7" t="s">
        <v>571</v>
      </c>
      <c r="H726" s="4"/>
    </row>
    <row r="727" hidden="1" spans="1:9">
      <c r="A727" s="3" t="s">
        <v>56</v>
      </c>
      <c r="B727" s="4" t="str">
        <f t="shared" si="11"/>
        <v>2025</v>
      </c>
      <c r="C727" s="4"/>
      <c r="D727" s="7" t="s">
        <v>156</v>
      </c>
      <c r="E727" s="4" t="s">
        <v>18</v>
      </c>
      <c r="F727" s="8">
        <v>4500000</v>
      </c>
      <c r="G727" s="7"/>
      <c r="H727" s="4" t="s">
        <v>607</v>
      </c>
      <c r="I727" s="10">
        <v>0.13</v>
      </c>
    </row>
    <row r="728" hidden="1" spans="1:9">
      <c r="A728" s="3" t="s">
        <v>56</v>
      </c>
      <c r="B728" s="4" t="str">
        <f t="shared" si="11"/>
        <v>2025</v>
      </c>
      <c r="C728" s="4"/>
      <c r="D728" s="7" t="s">
        <v>562</v>
      </c>
      <c r="E728" s="4" t="s">
        <v>16</v>
      </c>
      <c r="F728" s="8">
        <v>2700000</v>
      </c>
      <c r="G728" s="7"/>
      <c r="H728" s="4"/>
    </row>
    <row r="729" hidden="1" spans="1:9">
      <c r="A729" s="3" t="s">
        <v>56</v>
      </c>
      <c r="B729" s="4" t="str">
        <f t="shared" si="11"/>
        <v>2025</v>
      </c>
      <c r="C729" s="4"/>
      <c r="D729" s="7" t="s">
        <v>156</v>
      </c>
      <c r="E729" s="4" t="s">
        <v>18</v>
      </c>
      <c r="F729" s="8">
        <v>240000</v>
      </c>
      <c r="G729" s="7" t="s">
        <v>608</v>
      </c>
      <c r="H729" s="4" t="s">
        <v>609</v>
      </c>
      <c r="I729">
        <v>9</v>
      </c>
    </row>
    <row r="730" hidden="1" spans="1:9">
      <c r="A730" s="3" t="s">
        <v>56</v>
      </c>
      <c r="B730" s="4" t="str">
        <f t="shared" si="11"/>
        <v>2025</v>
      </c>
      <c r="C730" s="4"/>
      <c r="D730" s="7" t="s">
        <v>321</v>
      </c>
      <c r="E730" s="4" t="s">
        <v>16</v>
      </c>
      <c r="F730" s="8">
        <v>144000</v>
      </c>
      <c r="G730" s="7"/>
      <c r="H730" s="4"/>
    </row>
    <row r="731" hidden="1" spans="1:9">
      <c r="A731" s="3" t="s">
        <v>56</v>
      </c>
      <c r="B731" s="4" t="str">
        <f t="shared" si="11"/>
        <v>2025</v>
      </c>
      <c r="C731" s="4"/>
      <c r="D731" s="7" t="s">
        <v>156</v>
      </c>
      <c r="E731" s="4" t="s">
        <v>18</v>
      </c>
      <c r="F731" s="8">
        <v>18000000</v>
      </c>
      <c r="G731" s="7"/>
      <c r="H731" s="4" t="s">
        <v>610</v>
      </c>
      <c r="I731" s="10">
        <v>0.13</v>
      </c>
    </row>
    <row r="732" hidden="1" spans="1:9">
      <c r="A732" s="3" t="s">
        <v>56</v>
      </c>
      <c r="B732" s="4" t="str">
        <f t="shared" si="11"/>
        <v>2025</v>
      </c>
      <c r="C732" s="4"/>
      <c r="D732" s="7" t="s">
        <v>156</v>
      </c>
      <c r="E732" s="4" t="s">
        <v>18</v>
      </c>
      <c r="F732" s="8">
        <v>2981879.98</v>
      </c>
      <c r="G732" s="7"/>
      <c r="H732" s="4" t="s">
        <v>611</v>
      </c>
      <c r="I732" s="10">
        <v>0.13</v>
      </c>
    </row>
    <row r="733" hidden="1" spans="1:9">
      <c r="A733" s="3" t="s">
        <v>56</v>
      </c>
      <c r="B733" s="4" t="str">
        <f t="shared" si="11"/>
        <v>2025</v>
      </c>
      <c r="C733" s="4"/>
      <c r="D733" s="7" t="s">
        <v>156</v>
      </c>
      <c r="E733" s="4" t="s">
        <v>16</v>
      </c>
      <c r="F733" s="8">
        <v>1771127.99</v>
      </c>
      <c r="G733" s="7"/>
      <c r="H733" s="4"/>
    </row>
    <row r="734" hidden="1" spans="1:9">
      <c r="A734" s="3" t="s">
        <v>56</v>
      </c>
      <c r="B734" s="4" t="str">
        <f t="shared" si="11"/>
        <v>2025</v>
      </c>
      <c r="C734" s="4"/>
      <c r="D734" s="7" t="s">
        <v>156</v>
      </c>
      <c r="E734" s="4" t="s">
        <v>18</v>
      </c>
      <c r="F734" s="8">
        <v>3615119</v>
      </c>
      <c r="G734" s="7" t="s">
        <v>608</v>
      </c>
      <c r="H734" s="4" t="s">
        <v>612</v>
      </c>
      <c r="I734" s="10">
        <v>0.09</v>
      </c>
    </row>
    <row r="735" hidden="1" spans="1:9">
      <c r="A735" s="3" t="s">
        <v>56</v>
      </c>
      <c r="B735" s="4" t="str">
        <f t="shared" si="11"/>
        <v>2025</v>
      </c>
      <c r="C735" s="4"/>
      <c r="D735" s="7" t="s">
        <v>156</v>
      </c>
      <c r="E735" s="4" t="s">
        <v>18</v>
      </c>
      <c r="F735" s="8">
        <v>3177980</v>
      </c>
      <c r="G735" s="7" t="s">
        <v>608</v>
      </c>
      <c r="H735" s="4" t="s">
        <v>613</v>
      </c>
      <c r="I735" s="10">
        <v>0.09</v>
      </c>
    </row>
    <row r="736" hidden="1" spans="1:9">
      <c r="A736" s="3" t="s">
        <v>56</v>
      </c>
      <c r="B736" s="4" t="str">
        <f t="shared" si="11"/>
        <v>2025</v>
      </c>
      <c r="C736" s="4"/>
      <c r="D736" s="7" t="s">
        <v>156</v>
      </c>
      <c r="E736" s="4" t="s">
        <v>18</v>
      </c>
      <c r="F736" s="8">
        <v>160000</v>
      </c>
      <c r="G736" s="7"/>
      <c r="H736" s="4" t="s">
        <v>614</v>
      </c>
      <c r="I736" s="10">
        <v>0.13</v>
      </c>
    </row>
    <row r="737" hidden="1" spans="1:9">
      <c r="A737" s="3" t="s">
        <v>56</v>
      </c>
      <c r="B737" s="4" t="str">
        <f t="shared" si="11"/>
        <v>2025</v>
      </c>
      <c r="C737" s="4"/>
      <c r="D737" s="7" t="s">
        <v>156</v>
      </c>
      <c r="E737" s="4" t="s">
        <v>18</v>
      </c>
      <c r="F737" s="8">
        <v>540000</v>
      </c>
      <c r="G737" s="7"/>
      <c r="H737" s="4" t="s">
        <v>615</v>
      </c>
      <c r="I737" s="10">
        <v>0</v>
      </c>
    </row>
    <row r="738" hidden="1" spans="1:9">
      <c r="A738" s="3" t="s">
        <v>56</v>
      </c>
      <c r="B738" s="4" t="str">
        <f t="shared" si="11"/>
        <v>2025</v>
      </c>
      <c r="C738" s="4"/>
      <c r="D738" s="7" t="s">
        <v>156</v>
      </c>
      <c r="E738" s="4" t="s">
        <v>18</v>
      </c>
      <c r="F738" s="8">
        <v>4175000</v>
      </c>
      <c r="G738" s="7"/>
      <c r="H738" s="4" t="s">
        <v>616</v>
      </c>
      <c r="I738" s="10">
        <v>0.13</v>
      </c>
    </row>
    <row r="739" hidden="1" spans="1:9">
      <c r="A739" s="3" t="s">
        <v>56</v>
      </c>
      <c r="B739" s="4" t="str">
        <f t="shared" si="11"/>
        <v>2025</v>
      </c>
      <c r="C739" s="4"/>
      <c r="D739" s="7" t="s">
        <v>156</v>
      </c>
      <c r="E739" s="4" t="s">
        <v>18</v>
      </c>
      <c r="F739" s="8">
        <v>7600000</v>
      </c>
      <c r="G739" s="7"/>
      <c r="H739" s="4" t="s">
        <v>617</v>
      </c>
      <c r="I739" s="10">
        <v>0.13</v>
      </c>
    </row>
    <row r="740" hidden="1" spans="1:9">
      <c r="A740" s="3" t="s">
        <v>56</v>
      </c>
      <c r="B740" s="4" t="str">
        <f t="shared" si="11"/>
        <v>2025</v>
      </c>
      <c r="C740" s="4"/>
      <c r="D740" s="7" t="s">
        <v>321</v>
      </c>
      <c r="E740" s="4" t="s">
        <v>16</v>
      </c>
      <c r="F740" s="8">
        <v>764000</v>
      </c>
      <c r="G740" s="7"/>
      <c r="H740" s="4"/>
    </row>
    <row r="741" hidden="1" spans="1:9">
      <c r="A741" s="3" t="s">
        <v>56</v>
      </c>
      <c r="B741" s="4" t="str">
        <f t="shared" si="11"/>
        <v>2025</v>
      </c>
      <c r="C741" s="4"/>
      <c r="D741" s="7" t="s">
        <v>321</v>
      </c>
      <c r="E741" s="4" t="s">
        <v>16</v>
      </c>
      <c r="F741" s="8">
        <v>764000</v>
      </c>
      <c r="G741" s="7"/>
      <c r="H741" s="4"/>
    </row>
    <row r="742" hidden="1" spans="1:9">
      <c r="A742" s="3" t="s">
        <v>56</v>
      </c>
      <c r="B742" s="4" t="str">
        <f t="shared" si="11"/>
        <v>2025</v>
      </c>
      <c r="C742" s="4"/>
      <c r="D742" s="7" t="s">
        <v>321</v>
      </c>
      <c r="E742" s="4" t="s">
        <v>16</v>
      </c>
      <c r="F742" s="8">
        <v>764000</v>
      </c>
      <c r="G742" s="7"/>
      <c r="H742" s="4"/>
    </row>
    <row r="743" hidden="1" spans="1:9">
      <c r="A743" s="3" t="s">
        <v>56</v>
      </c>
      <c r="B743" s="4" t="str">
        <f t="shared" si="11"/>
        <v>2025</v>
      </c>
      <c r="C743" s="4"/>
      <c r="D743" s="7" t="s">
        <v>321</v>
      </c>
      <c r="E743" s="4" t="s">
        <v>16</v>
      </c>
      <c r="F743" s="8">
        <v>756000</v>
      </c>
      <c r="G743" s="7"/>
      <c r="H743" s="4"/>
    </row>
    <row r="744" hidden="1" spans="1:9">
      <c r="A744" s="3" t="s">
        <v>56</v>
      </c>
      <c r="B744" s="4" t="str">
        <f t="shared" si="11"/>
        <v>2025</v>
      </c>
      <c r="C744" s="4"/>
      <c r="D744" s="7" t="s">
        <v>321</v>
      </c>
      <c r="E744" s="4" t="s">
        <v>16</v>
      </c>
      <c r="F744" s="8">
        <v>756000</v>
      </c>
      <c r="G744" s="7"/>
      <c r="H744" s="4"/>
    </row>
    <row r="745" hidden="1" spans="1:9">
      <c r="A745" s="3" t="s">
        <v>56</v>
      </c>
      <c r="B745" s="4" t="str">
        <f t="shared" si="11"/>
        <v>2025</v>
      </c>
      <c r="C745" s="4"/>
      <c r="D745" s="7" t="s">
        <v>321</v>
      </c>
      <c r="E745" s="4" t="s">
        <v>16</v>
      </c>
      <c r="F745" s="8">
        <v>756000</v>
      </c>
      <c r="G745" s="7"/>
      <c r="H745" s="4"/>
    </row>
    <row r="746" hidden="1" spans="1:9">
      <c r="A746" s="3" t="s">
        <v>56</v>
      </c>
      <c r="B746" s="4" t="str">
        <f t="shared" si="11"/>
        <v>2024</v>
      </c>
      <c r="C746" s="4"/>
      <c r="D746" s="7" t="s">
        <v>618</v>
      </c>
      <c r="E746" s="4" t="s">
        <v>18</v>
      </c>
      <c r="F746" s="8">
        <v>6300000</v>
      </c>
      <c r="G746" s="7"/>
      <c r="H746" s="4" t="s">
        <v>619</v>
      </c>
      <c r="I746" s="10">
        <v>0.13</v>
      </c>
    </row>
    <row r="747" hidden="1" spans="1:9">
      <c r="A747" s="3" t="s">
        <v>56</v>
      </c>
      <c r="B747" s="4" t="str">
        <f t="shared" si="11"/>
        <v>2024</v>
      </c>
      <c r="C747" s="4"/>
      <c r="D747" s="7" t="s">
        <v>618</v>
      </c>
      <c r="E747" s="4" t="s">
        <v>18</v>
      </c>
      <c r="F747" s="8">
        <v>22500000</v>
      </c>
      <c r="G747" s="7"/>
      <c r="H747" s="4" t="s">
        <v>620</v>
      </c>
      <c r="I747" s="10">
        <v>0.13</v>
      </c>
    </row>
    <row r="748" hidden="1" spans="1:9">
      <c r="A748" s="3" t="s">
        <v>56</v>
      </c>
      <c r="B748" s="4" t="str">
        <f t="shared" si="11"/>
        <v>2025</v>
      </c>
      <c r="C748" s="4"/>
      <c r="D748" s="7" t="s">
        <v>156</v>
      </c>
      <c r="E748" s="4" t="s">
        <v>16</v>
      </c>
      <c r="F748" s="8">
        <v>4000000</v>
      </c>
      <c r="G748" s="7"/>
      <c r="H748" s="4"/>
    </row>
    <row r="749" hidden="1" spans="1:9">
      <c r="A749" s="3" t="s">
        <v>56</v>
      </c>
      <c r="B749" s="4" t="str">
        <f t="shared" si="11"/>
        <v>2025</v>
      </c>
      <c r="C749" s="4"/>
      <c r="D749" s="7" t="s">
        <v>156</v>
      </c>
      <c r="E749" s="4" t="s">
        <v>16</v>
      </c>
      <c r="F749" s="8">
        <v>4900000</v>
      </c>
      <c r="G749" s="7"/>
      <c r="H749" s="4"/>
    </row>
    <row r="750" hidden="1" spans="1:9">
      <c r="A750" s="3" t="s">
        <v>56</v>
      </c>
      <c r="B750" s="4" t="str">
        <f t="shared" si="11"/>
        <v>2025</v>
      </c>
      <c r="C750" s="4" t="s">
        <v>346</v>
      </c>
      <c r="D750" s="7" t="s">
        <v>156</v>
      </c>
      <c r="E750" s="4" t="s">
        <v>16</v>
      </c>
      <c r="F750" s="8">
        <v>55000</v>
      </c>
      <c r="G750" s="7" t="s">
        <v>621</v>
      </c>
      <c r="H750" s="4"/>
    </row>
    <row r="751" hidden="1" spans="1:9">
      <c r="A751" s="3" t="s">
        <v>56</v>
      </c>
      <c r="B751" s="4" t="str">
        <f t="shared" si="11"/>
        <v>2024</v>
      </c>
      <c r="C751" s="4" t="s">
        <v>346</v>
      </c>
      <c r="D751" s="7" t="s">
        <v>155</v>
      </c>
      <c r="E751" s="4" t="s">
        <v>18</v>
      </c>
      <c r="F751" s="8"/>
      <c r="G751" s="7" t="s">
        <v>621</v>
      </c>
      <c r="H751" s="4" t="s">
        <v>622</v>
      </c>
      <c r="I751" s="10">
        <v>0.06</v>
      </c>
    </row>
    <row r="752" hidden="1" spans="1:9">
      <c r="A752" s="3" t="s">
        <v>56</v>
      </c>
      <c r="B752" s="4" t="str">
        <f t="shared" si="11"/>
        <v>2025</v>
      </c>
      <c r="C752" s="4"/>
      <c r="D752" s="7" t="s">
        <v>156</v>
      </c>
      <c r="E752" s="4" t="s">
        <v>18</v>
      </c>
      <c r="F752" s="8">
        <v>600000</v>
      </c>
      <c r="G752" s="7"/>
      <c r="H752" s="4" t="s">
        <v>623</v>
      </c>
      <c r="I752" s="10">
        <v>0.13</v>
      </c>
    </row>
    <row r="753" hidden="1" spans="1:9">
      <c r="A753" s="3" t="s">
        <v>56</v>
      </c>
      <c r="B753" s="4" t="str">
        <f t="shared" si="11"/>
        <v>2025</v>
      </c>
      <c r="C753" s="4"/>
      <c r="D753" s="7" t="s">
        <v>156</v>
      </c>
      <c r="E753" s="4" t="s">
        <v>18</v>
      </c>
      <c r="F753" s="8">
        <v>35500000</v>
      </c>
      <c r="G753" s="7"/>
      <c r="H753" s="4" t="s">
        <v>624</v>
      </c>
      <c r="I753" s="10">
        <v>0.13</v>
      </c>
    </row>
    <row r="754" hidden="1" spans="1:9">
      <c r="A754" s="3" t="s">
        <v>56</v>
      </c>
      <c r="B754" s="4" t="str">
        <f t="shared" si="11"/>
        <v>2025</v>
      </c>
      <c r="C754" s="4"/>
      <c r="D754" s="7" t="s">
        <v>156</v>
      </c>
      <c r="E754" s="4" t="s">
        <v>16</v>
      </c>
      <c r="F754" s="8">
        <v>2600000</v>
      </c>
      <c r="G754" s="7"/>
      <c r="H754" s="4"/>
    </row>
    <row r="755" hidden="1" spans="1:9">
      <c r="A755" s="3" t="s">
        <v>56</v>
      </c>
      <c r="B755" s="4" t="str">
        <f t="shared" si="11"/>
        <v>2025</v>
      </c>
      <c r="C755" s="4"/>
      <c r="D755" s="7" t="s">
        <v>156</v>
      </c>
      <c r="E755" s="4" t="s">
        <v>16</v>
      </c>
      <c r="F755" s="8">
        <v>3390000</v>
      </c>
      <c r="G755" s="7"/>
      <c r="H755" s="4"/>
    </row>
    <row r="756" hidden="1" spans="1:9">
      <c r="A756" s="3" t="s">
        <v>56</v>
      </c>
      <c r="B756" s="4" t="str">
        <f t="shared" si="11"/>
        <v>2025</v>
      </c>
      <c r="C756" s="4"/>
      <c r="D756" s="7" t="s">
        <v>156</v>
      </c>
      <c r="E756" s="4" t="s">
        <v>16</v>
      </c>
      <c r="F756" s="8">
        <v>3950000</v>
      </c>
      <c r="G756" s="7"/>
      <c r="H756" s="4"/>
    </row>
    <row r="757" hidden="1" spans="1:9">
      <c r="A757" s="3" t="s">
        <v>56</v>
      </c>
      <c r="B757" s="4" t="str">
        <f t="shared" si="11"/>
        <v>2025</v>
      </c>
      <c r="C757" s="4"/>
      <c r="D757" s="7" t="s">
        <v>156</v>
      </c>
      <c r="E757" s="4" t="s">
        <v>16</v>
      </c>
      <c r="F757" s="8">
        <v>3800000</v>
      </c>
      <c r="G757" s="7"/>
      <c r="H757" s="4"/>
    </row>
    <row r="758" hidden="1" spans="1:9">
      <c r="A758" s="3" t="s">
        <v>56</v>
      </c>
      <c r="B758" s="4" t="str">
        <f t="shared" si="11"/>
        <v>2025</v>
      </c>
      <c r="C758" s="4"/>
      <c r="D758" s="7" t="s">
        <v>156</v>
      </c>
      <c r="E758" s="4" t="s">
        <v>16</v>
      </c>
      <c r="F758" s="8">
        <v>3580000</v>
      </c>
      <c r="G758" s="7"/>
      <c r="H758" s="4"/>
    </row>
    <row r="759" hidden="1" spans="1:9">
      <c r="A759" s="3" t="s">
        <v>56</v>
      </c>
      <c r="B759" s="4" t="str">
        <f t="shared" si="11"/>
        <v>2025</v>
      </c>
      <c r="C759" s="4"/>
      <c r="D759" s="7" t="s">
        <v>156</v>
      </c>
      <c r="E759" s="4" t="s">
        <v>18</v>
      </c>
      <c r="F759" s="8">
        <v>45000000</v>
      </c>
      <c r="G759" s="7"/>
      <c r="H759" s="4" t="s">
        <v>625</v>
      </c>
      <c r="I759" s="10">
        <v>0.13</v>
      </c>
    </row>
    <row r="760" hidden="1" spans="1:9">
      <c r="A760" s="3" t="s">
        <v>56</v>
      </c>
      <c r="B760" s="4" t="str">
        <f t="shared" si="11"/>
        <v>2025</v>
      </c>
      <c r="C760" s="4"/>
      <c r="D760" s="7" t="s">
        <v>156</v>
      </c>
      <c r="E760" s="4" t="s">
        <v>18</v>
      </c>
      <c r="F760" s="8">
        <v>6697500</v>
      </c>
      <c r="G760" s="7"/>
      <c r="H760" s="4" t="s">
        <v>626</v>
      </c>
      <c r="I760" s="10">
        <v>0.13</v>
      </c>
    </row>
    <row r="761" hidden="1" spans="1:9">
      <c r="A761" s="3" t="s">
        <v>56</v>
      </c>
      <c r="B761" s="4" t="str">
        <f t="shared" si="11"/>
        <v>2025</v>
      </c>
      <c r="C761" s="4"/>
      <c r="D761" s="7" t="s">
        <v>156</v>
      </c>
      <c r="E761" s="4" t="s">
        <v>16</v>
      </c>
      <c r="F761" s="8">
        <v>4661460</v>
      </c>
      <c r="G761" s="7"/>
      <c r="H761" s="4"/>
    </row>
    <row r="762" hidden="1" spans="1:9">
      <c r="A762" s="3" t="s">
        <v>56</v>
      </c>
      <c r="B762" s="4" t="str">
        <f t="shared" si="11"/>
        <v>2025</v>
      </c>
      <c r="C762" s="4"/>
      <c r="D762" s="7" t="s">
        <v>156</v>
      </c>
      <c r="E762" s="4" t="s">
        <v>18</v>
      </c>
      <c r="F762" s="8">
        <v>1960000</v>
      </c>
      <c r="G762" s="7"/>
      <c r="H762" s="4" t="s">
        <v>627</v>
      </c>
      <c r="I762" s="10">
        <v>0.13</v>
      </c>
    </row>
    <row r="763" hidden="1" spans="1:9">
      <c r="A763" s="3" t="s">
        <v>56</v>
      </c>
      <c r="B763" s="4" t="str">
        <f t="shared" si="11"/>
        <v>2025</v>
      </c>
      <c r="C763" s="4"/>
      <c r="D763" s="7" t="s">
        <v>156</v>
      </c>
      <c r="E763" s="4" t="s">
        <v>18</v>
      </c>
      <c r="F763" s="8">
        <v>1950000</v>
      </c>
      <c r="G763" s="7"/>
      <c r="H763" s="4" t="s">
        <v>628</v>
      </c>
      <c r="I763" s="10">
        <v>0.13</v>
      </c>
    </row>
    <row r="764" hidden="1" spans="1:9">
      <c r="A764" s="3" t="s">
        <v>56</v>
      </c>
      <c r="B764" s="4" t="str">
        <f t="shared" si="11"/>
        <v>2025</v>
      </c>
      <c r="C764" s="4"/>
      <c r="D764" s="7" t="s">
        <v>156</v>
      </c>
      <c r="E764" s="4" t="s">
        <v>18</v>
      </c>
      <c r="F764" s="8">
        <v>13050000</v>
      </c>
      <c r="G764" s="7"/>
      <c r="H764" s="4" t="s">
        <v>629</v>
      </c>
      <c r="I764" s="10">
        <v>0.13</v>
      </c>
    </row>
    <row r="765" hidden="1" spans="1:9">
      <c r="A765" s="3" t="s">
        <v>56</v>
      </c>
      <c r="B765" s="4" t="str">
        <f t="shared" si="11"/>
        <v>2025</v>
      </c>
      <c r="C765" s="4"/>
      <c r="D765" s="7" t="s">
        <v>156</v>
      </c>
      <c r="E765" s="4" t="s">
        <v>16</v>
      </c>
      <c r="F765" s="8">
        <v>3000000</v>
      </c>
      <c r="G765" s="7"/>
      <c r="H765" s="4"/>
    </row>
    <row r="766" hidden="1" spans="1:9">
      <c r="A766" s="3" t="s">
        <v>56</v>
      </c>
      <c r="B766" s="4" t="str">
        <f t="shared" si="11"/>
        <v>2025</v>
      </c>
      <c r="C766" s="4"/>
      <c r="D766" s="7" t="s">
        <v>156</v>
      </c>
      <c r="E766" s="4" t="s">
        <v>16</v>
      </c>
      <c r="F766" s="8">
        <v>2000000</v>
      </c>
      <c r="G766" s="7"/>
      <c r="H766" s="4"/>
    </row>
    <row r="767" hidden="1" spans="1:9">
      <c r="A767" s="3" t="s">
        <v>56</v>
      </c>
      <c r="B767" s="4" t="str">
        <f t="shared" si="11"/>
        <v>2025</v>
      </c>
      <c r="C767" s="4"/>
      <c r="D767" s="7" t="s">
        <v>156</v>
      </c>
      <c r="E767" s="4" t="s">
        <v>16</v>
      </c>
      <c r="F767" s="8">
        <v>3000000</v>
      </c>
      <c r="G767" s="7"/>
      <c r="H767" s="4"/>
    </row>
    <row r="768" hidden="1" spans="1:9">
      <c r="A768" s="3" t="s">
        <v>56</v>
      </c>
      <c r="B768" s="4" t="str">
        <f t="shared" si="11"/>
        <v>2025</v>
      </c>
      <c r="C768" s="4"/>
      <c r="D768" s="7" t="s">
        <v>156</v>
      </c>
      <c r="E768" s="4" t="s">
        <v>16</v>
      </c>
      <c r="F768" s="8">
        <v>2440000</v>
      </c>
      <c r="G768" s="7"/>
      <c r="H768" s="4"/>
    </row>
    <row r="769" hidden="1" spans="1:9">
      <c r="A769" s="3" t="s">
        <v>56</v>
      </c>
      <c r="B769" s="4" t="str">
        <f t="shared" si="11"/>
        <v>2025</v>
      </c>
      <c r="C769" s="4"/>
      <c r="D769" s="7" t="s">
        <v>156</v>
      </c>
      <c r="E769" s="4" t="s">
        <v>18</v>
      </c>
      <c r="F769" s="8">
        <v>22000000</v>
      </c>
      <c r="G769" s="7"/>
      <c r="H769" s="4" t="s">
        <v>630</v>
      </c>
      <c r="I769" s="10">
        <v>0.13</v>
      </c>
    </row>
    <row r="770" hidden="1" spans="1:9">
      <c r="A770" s="3" t="s">
        <v>56</v>
      </c>
      <c r="B770" s="4" t="str">
        <f t="shared" ref="B770:B833" si="12">LEFT(D770,4)</f>
        <v>2025</v>
      </c>
      <c r="C770" s="4"/>
      <c r="D770" s="7" t="s">
        <v>156</v>
      </c>
      <c r="E770" s="4" t="s">
        <v>18</v>
      </c>
      <c r="F770" s="8">
        <v>1150000</v>
      </c>
      <c r="G770" s="7"/>
      <c r="H770" s="4" t="s">
        <v>631</v>
      </c>
      <c r="I770" s="10">
        <v>0.13</v>
      </c>
    </row>
    <row r="771" hidden="1" spans="1:9">
      <c r="A771" s="3" t="s">
        <v>56</v>
      </c>
      <c r="B771" s="4" t="str">
        <f t="shared" si="12"/>
        <v>2025</v>
      </c>
      <c r="C771" s="4"/>
      <c r="D771" s="7" t="s">
        <v>156</v>
      </c>
      <c r="E771" s="4" t="s">
        <v>16</v>
      </c>
      <c r="F771" s="8">
        <v>690000</v>
      </c>
      <c r="G771" s="7"/>
      <c r="H771" s="4"/>
    </row>
    <row r="772" hidden="1" spans="1:9">
      <c r="A772" s="3" t="s">
        <v>56</v>
      </c>
      <c r="B772" s="4" t="str">
        <f t="shared" si="12"/>
        <v>2025</v>
      </c>
      <c r="C772" s="4"/>
      <c r="D772" s="7" t="s">
        <v>156</v>
      </c>
      <c r="E772" s="4" t="s">
        <v>18</v>
      </c>
      <c r="F772" s="8">
        <v>300000</v>
      </c>
      <c r="G772" s="7"/>
      <c r="H772" s="4" t="s">
        <v>632</v>
      </c>
      <c r="I772" s="10">
        <v>0.13</v>
      </c>
    </row>
    <row r="773" hidden="1" spans="1:9">
      <c r="A773" s="3" t="s">
        <v>56</v>
      </c>
      <c r="B773" s="4" t="str">
        <f t="shared" si="12"/>
        <v>2025</v>
      </c>
      <c r="C773" s="4"/>
      <c r="D773" s="7" t="s">
        <v>156</v>
      </c>
      <c r="E773" s="4" t="s">
        <v>18</v>
      </c>
      <c r="F773" s="8">
        <v>52800</v>
      </c>
      <c r="G773" s="7"/>
      <c r="H773" s="4" t="s">
        <v>632</v>
      </c>
      <c r="I773" s="10">
        <v>0.13</v>
      </c>
    </row>
    <row r="774" hidden="1" spans="1:9">
      <c r="A774" s="3" t="s">
        <v>56</v>
      </c>
      <c r="B774" s="4" t="str">
        <f t="shared" si="12"/>
        <v>2025</v>
      </c>
      <c r="C774" s="4"/>
      <c r="D774" s="7" t="s">
        <v>156</v>
      </c>
      <c r="E774" s="4" t="s">
        <v>16</v>
      </c>
      <c r="F774" s="8">
        <v>300000</v>
      </c>
      <c r="G774" s="7"/>
      <c r="H774" s="4"/>
    </row>
    <row r="775" hidden="1" spans="1:9">
      <c r="A775" s="3" t="s">
        <v>56</v>
      </c>
      <c r="B775" s="4" t="str">
        <f t="shared" si="12"/>
        <v>2025</v>
      </c>
      <c r="C775" s="4"/>
      <c r="D775" s="7" t="s">
        <v>156</v>
      </c>
      <c r="E775" s="4" t="s">
        <v>18</v>
      </c>
      <c r="F775" s="8">
        <v>58000</v>
      </c>
      <c r="G775" s="7"/>
      <c r="H775" s="4" t="s">
        <v>633</v>
      </c>
      <c r="I775" s="10">
        <v>0.13</v>
      </c>
    </row>
    <row r="776" hidden="1" spans="1:9">
      <c r="A776" s="3" t="s">
        <v>56</v>
      </c>
      <c r="B776" s="4" t="str">
        <f t="shared" si="12"/>
        <v>2025</v>
      </c>
      <c r="C776" s="4" t="s">
        <v>346</v>
      </c>
      <c r="D776" s="7" t="s">
        <v>156</v>
      </c>
      <c r="E776" s="4" t="s">
        <v>16</v>
      </c>
      <c r="F776" s="8">
        <v>25000</v>
      </c>
      <c r="G776" s="7" t="s">
        <v>621</v>
      </c>
      <c r="H776" s="4"/>
    </row>
    <row r="777" hidden="1" spans="1:9">
      <c r="A777" s="3" t="s">
        <v>56</v>
      </c>
      <c r="B777" s="4" t="str">
        <f t="shared" si="12"/>
        <v>2025</v>
      </c>
      <c r="C777" s="4" t="s">
        <v>346</v>
      </c>
      <c r="D777" s="7" t="s">
        <v>156</v>
      </c>
      <c r="E777" s="4" t="s">
        <v>18</v>
      </c>
      <c r="F777" s="8"/>
      <c r="G777" s="7" t="s">
        <v>621</v>
      </c>
      <c r="H777" s="4" t="s">
        <v>634</v>
      </c>
      <c r="I777" s="10">
        <v>0.06</v>
      </c>
    </row>
    <row r="778" hidden="1" spans="1:9">
      <c r="A778" s="3" t="s">
        <v>56</v>
      </c>
      <c r="B778" s="4" t="str">
        <f t="shared" si="12"/>
        <v>2025</v>
      </c>
      <c r="C778" s="4"/>
      <c r="D778" s="7" t="s">
        <v>156</v>
      </c>
      <c r="E778" s="4" t="s">
        <v>18</v>
      </c>
      <c r="F778" s="8">
        <v>14400000</v>
      </c>
      <c r="G778" s="7"/>
      <c r="H778" s="4" t="s">
        <v>635</v>
      </c>
      <c r="I778" s="10">
        <v>0.13</v>
      </c>
    </row>
    <row r="779" hidden="1" spans="1:9">
      <c r="A779" s="3" t="s">
        <v>56</v>
      </c>
      <c r="B779" s="4" t="str">
        <f t="shared" si="12"/>
        <v>2025</v>
      </c>
      <c r="C779" s="4"/>
      <c r="D779" s="7" t="s">
        <v>156</v>
      </c>
      <c r="E779" s="4" t="s">
        <v>18</v>
      </c>
      <c r="F779" s="8">
        <v>12500000</v>
      </c>
      <c r="G779" s="7" t="s">
        <v>636</v>
      </c>
      <c r="H779" s="4" t="s">
        <v>637</v>
      </c>
      <c r="I779" t="s">
        <v>638</v>
      </c>
    </row>
    <row r="780" hidden="1" spans="1:9">
      <c r="A780" s="3" t="s">
        <v>56</v>
      </c>
      <c r="B780" s="4" t="str">
        <f t="shared" si="12"/>
        <v>2025</v>
      </c>
      <c r="C780" s="4"/>
      <c r="D780" s="7" t="s">
        <v>156</v>
      </c>
      <c r="E780" s="4" t="s">
        <v>16</v>
      </c>
      <c r="F780" s="8">
        <v>409000</v>
      </c>
      <c r="G780" s="7"/>
      <c r="H780" s="4"/>
    </row>
    <row r="781" hidden="1" spans="1:9">
      <c r="A781" s="3" t="s">
        <v>56</v>
      </c>
      <c r="B781" s="4" t="str">
        <f t="shared" si="12"/>
        <v>2025</v>
      </c>
      <c r="C781" s="4"/>
      <c r="D781" s="7" t="s">
        <v>156</v>
      </c>
      <c r="E781" s="4" t="s">
        <v>16</v>
      </c>
      <c r="F781" s="8">
        <v>1636000</v>
      </c>
      <c r="G781" s="7"/>
      <c r="H781" s="4"/>
    </row>
    <row r="782" hidden="1" spans="1:9">
      <c r="A782" s="3" t="s">
        <v>56</v>
      </c>
      <c r="B782" s="4" t="str">
        <f t="shared" si="12"/>
        <v>2025</v>
      </c>
      <c r="C782" s="4"/>
      <c r="D782" s="7" t="s">
        <v>156</v>
      </c>
      <c r="E782" s="4" t="s">
        <v>16</v>
      </c>
      <c r="F782" s="8">
        <v>1805000</v>
      </c>
      <c r="G782" s="7"/>
      <c r="H782" s="4"/>
    </row>
    <row r="783" hidden="1" spans="1:9">
      <c r="A783" s="3" t="s">
        <v>56</v>
      </c>
      <c r="B783" s="4" t="str">
        <f t="shared" si="12"/>
        <v>2025</v>
      </c>
      <c r="C783" s="4"/>
      <c r="D783" s="7" t="s">
        <v>156</v>
      </c>
      <c r="E783" s="4" t="s">
        <v>16</v>
      </c>
      <c r="F783" s="8">
        <v>960000</v>
      </c>
      <c r="G783" s="7"/>
      <c r="H783" s="4"/>
    </row>
    <row r="784" hidden="1" spans="1:9">
      <c r="A784" s="3" t="s">
        <v>56</v>
      </c>
      <c r="B784" s="4" t="str">
        <f t="shared" si="12"/>
        <v>2025</v>
      </c>
      <c r="C784" s="4"/>
      <c r="D784" s="7" t="s">
        <v>156</v>
      </c>
      <c r="E784" s="4" t="s">
        <v>16</v>
      </c>
      <c r="F784" s="8">
        <v>818000</v>
      </c>
      <c r="G784" s="7"/>
      <c r="H784" s="4"/>
    </row>
    <row r="785" hidden="1" spans="1:9">
      <c r="A785" s="3" t="s">
        <v>56</v>
      </c>
      <c r="B785" s="4" t="str">
        <f t="shared" si="12"/>
        <v>2025</v>
      </c>
      <c r="C785" s="4"/>
      <c r="D785" s="7" t="s">
        <v>156</v>
      </c>
      <c r="E785" s="4" t="s">
        <v>16</v>
      </c>
      <c r="F785" s="8">
        <v>480000</v>
      </c>
      <c r="G785" s="7"/>
      <c r="H785" s="4"/>
    </row>
    <row r="786" hidden="1" spans="1:9">
      <c r="A786" s="3" t="s">
        <v>56</v>
      </c>
      <c r="B786" s="4" t="str">
        <f t="shared" si="12"/>
        <v>2025</v>
      </c>
      <c r="C786" s="4"/>
      <c r="D786" s="7" t="s">
        <v>156</v>
      </c>
      <c r="E786" s="4" t="s">
        <v>16</v>
      </c>
      <c r="F786" s="8">
        <v>1920000</v>
      </c>
      <c r="G786" s="7"/>
      <c r="H786" s="4"/>
    </row>
    <row r="787" hidden="1" spans="1:9">
      <c r="A787" s="3" t="s">
        <v>56</v>
      </c>
      <c r="B787" s="4" t="str">
        <f t="shared" si="12"/>
        <v>2025</v>
      </c>
      <c r="C787" s="4"/>
      <c r="D787" s="7" t="s">
        <v>156</v>
      </c>
      <c r="E787" s="4" t="s">
        <v>16</v>
      </c>
      <c r="F787" s="8">
        <v>722000</v>
      </c>
      <c r="G787" s="7"/>
      <c r="H787" s="4"/>
    </row>
    <row r="788" hidden="1" spans="1:9">
      <c r="A788" s="3" t="s">
        <v>56</v>
      </c>
      <c r="B788" s="4" t="str">
        <f t="shared" si="12"/>
        <v>2025</v>
      </c>
      <c r="C788" s="4"/>
      <c r="D788" s="7" t="s">
        <v>156</v>
      </c>
      <c r="E788" s="4" t="s">
        <v>18</v>
      </c>
      <c r="F788" s="8">
        <v>600000</v>
      </c>
      <c r="G788" s="7"/>
      <c r="H788" s="4" t="s">
        <v>639</v>
      </c>
      <c r="I788" s="10">
        <v>0.13</v>
      </c>
    </row>
    <row r="789" hidden="1" spans="1:9">
      <c r="A789" s="3" t="s">
        <v>56</v>
      </c>
      <c r="B789" s="4" t="str">
        <f t="shared" si="12"/>
        <v>2025</v>
      </c>
      <c r="C789" s="4"/>
      <c r="D789" s="7" t="s">
        <v>156</v>
      </c>
      <c r="E789" s="4" t="s">
        <v>18</v>
      </c>
      <c r="F789" s="8">
        <v>18000000</v>
      </c>
      <c r="G789" s="7"/>
      <c r="H789" s="4" t="s">
        <v>640</v>
      </c>
      <c r="I789" s="10">
        <v>0.13</v>
      </c>
    </row>
    <row r="790" hidden="1" spans="1:9">
      <c r="A790" s="3" t="s">
        <v>56</v>
      </c>
      <c r="B790" s="4" t="str">
        <f t="shared" si="12"/>
        <v>2025</v>
      </c>
      <c r="C790" s="4"/>
      <c r="D790" s="7" t="s">
        <v>156</v>
      </c>
      <c r="E790" s="4" t="s">
        <v>18</v>
      </c>
      <c r="F790" s="8">
        <v>183000</v>
      </c>
      <c r="G790" s="7"/>
      <c r="H790" s="4" t="s">
        <v>391</v>
      </c>
      <c r="I790" s="10">
        <v>0.13</v>
      </c>
    </row>
    <row r="791" hidden="1" spans="1:9">
      <c r="A791" s="3" t="s">
        <v>56</v>
      </c>
      <c r="B791" s="4" t="str">
        <f t="shared" si="12"/>
        <v>2025</v>
      </c>
      <c r="C791" s="4"/>
      <c r="D791" s="7" t="s">
        <v>156</v>
      </c>
      <c r="E791" s="4" t="s">
        <v>18</v>
      </c>
      <c r="F791" s="8">
        <v>1050000</v>
      </c>
      <c r="G791" s="7"/>
      <c r="H791" s="4" t="s">
        <v>641</v>
      </c>
      <c r="I791" s="10">
        <v>0.13</v>
      </c>
    </row>
    <row r="792" hidden="1" spans="1:9">
      <c r="A792" s="3" t="s">
        <v>56</v>
      </c>
      <c r="B792" s="4" t="str">
        <f t="shared" si="12"/>
        <v>2025</v>
      </c>
      <c r="C792" s="4"/>
      <c r="D792" s="7" t="s">
        <v>156</v>
      </c>
      <c r="E792" s="4" t="s">
        <v>18</v>
      </c>
      <c r="F792" s="8">
        <v>2540000</v>
      </c>
      <c r="G792" s="7"/>
      <c r="H792" s="4" t="s">
        <v>642</v>
      </c>
      <c r="I792" s="10">
        <v>0.13</v>
      </c>
    </row>
    <row r="793" hidden="1" spans="1:9">
      <c r="A793" s="3" t="s">
        <v>56</v>
      </c>
      <c r="B793" s="4" t="str">
        <f t="shared" si="12"/>
        <v>2025</v>
      </c>
      <c r="C793" s="4"/>
      <c r="D793" s="7" t="s">
        <v>156</v>
      </c>
      <c r="E793" s="4" t="s">
        <v>18</v>
      </c>
      <c r="F793" s="8">
        <v>95069105</v>
      </c>
      <c r="G793" s="7" t="s">
        <v>643</v>
      </c>
      <c r="H793" s="4" t="s">
        <v>644</v>
      </c>
      <c r="I793" s="10">
        <v>0.09</v>
      </c>
    </row>
    <row r="794" hidden="1" spans="1:9">
      <c r="A794" s="3" t="s">
        <v>56</v>
      </c>
      <c r="B794" s="4" t="str">
        <f t="shared" si="12"/>
        <v>2025</v>
      </c>
      <c r="C794" s="4"/>
      <c r="D794" s="7" t="s">
        <v>156</v>
      </c>
      <c r="E794" s="4" t="s">
        <v>16</v>
      </c>
      <c r="F794" s="8">
        <v>16400000</v>
      </c>
      <c r="G794" s="7"/>
      <c r="H794" s="4"/>
    </row>
    <row r="795" hidden="1" spans="1:9">
      <c r="A795" s="3" t="s">
        <v>56</v>
      </c>
      <c r="B795" s="4" t="str">
        <f t="shared" si="12"/>
        <v>2025</v>
      </c>
      <c r="C795" s="4"/>
      <c r="D795" s="7" t="s">
        <v>156</v>
      </c>
      <c r="E795" s="4" t="s">
        <v>18</v>
      </c>
      <c r="F795" s="8">
        <v>7500000</v>
      </c>
      <c r="G795" s="7"/>
      <c r="H795" s="4" t="s">
        <v>645</v>
      </c>
      <c r="I795" s="10">
        <v>0.13</v>
      </c>
    </row>
    <row r="796" hidden="1" spans="1:9">
      <c r="A796" s="3" t="s">
        <v>56</v>
      </c>
      <c r="B796" s="4" t="str">
        <f t="shared" si="12"/>
        <v>2025</v>
      </c>
      <c r="C796" s="4"/>
      <c r="D796" s="7" t="s">
        <v>156</v>
      </c>
      <c r="E796" s="4" t="s">
        <v>18</v>
      </c>
      <c r="F796" s="8">
        <v>8400000</v>
      </c>
      <c r="G796" s="7"/>
      <c r="H796" s="4" t="s">
        <v>646</v>
      </c>
      <c r="I796" s="10">
        <v>0.13</v>
      </c>
    </row>
    <row r="797" hidden="1" spans="1:9">
      <c r="A797" s="3" t="s">
        <v>56</v>
      </c>
      <c r="B797" s="4" t="str">
        <f t="shared" si="12"/>
        <v>2025</v>
      </c>
      <c r="C797" s="4"/>
      <c r="D797" s="7" t="s">
        <v>156</v>
      </c>
      <c r="E797" s="4" t="s">
        <v>18</v>
      </c>
      <c r="F797" s="8">
        <v>1600000</v>
      </c>
      <c r="G797" s="7"/>
      <c r="H797" s="4" t="s">
        <v>647</v>
      </c>
      <c r="I797" s="10">
        <v>0.13</v>
      </c>
    </row>
    <row r="798" hidden="1" spans="1:9">
      <c r="A798" s="3" t="s">
        <v>56</v>
      </c>
      <c r="B798" s="4" t="str">
        <f t="shared" si="12"/>
        <v>2025</v>
      </c>
      <c r="C798" s="4"/>
      <c r="D798" s="7" t="s">
        <v>156</v>
      </c>
      <c r="E798" s="4" t="s">
        <v>18</v>
      </c>
      <c r="F798" s="8">
        <v>450000</v>
      </c>
      <c r="G798" s="7"/>
      <c r="H798" s="4" t="s">
        <v>648</v>
      </c>
      <c r="I798" s="10">
        <v>0.13</v>
      </c>
    </row>
    <row r="799" hidden="1" spans="1:9">
      <c r="A799" s="3" t="s">
        <v>56</v>
      </c>
      <c r="B799" s="4" t="str">
        <f t="shared" si="12"/>
        <v>2025</v>
      </c>
      <c r="C799" s="4"/>
      <c r="D799" s="7" t="s">
        <v>156</v>
      </c>
      <c r="E799" s="4" t="s">
        <v>16</v>
      </c>
      <c r="F799" s="8">
        <v>270000</v>
      </c>
      <c r="G799" s="7"/>
      <c r="H799" s="4"/>
    </row>
    <row r="800" hidden="1" spans="1:9">
      <c r="A800" s="3" t="s">
        <v>56</v>
      </c>
      <c r="B800" s="4" t="str">
        <f t="shared" si="12"/>
        <v>2025</v>
      </c>
      <c r="C800" s="4"/>
      <c r="D800" s="7" t="s">
        <v>156</v>
      </c>
      <c r="E800" s="4" t="s">
        <v>18</v>
      </c>
      <c r="F800" s="8">
        <v>100000</v>
      </c>
      <c r="G800" s="7" t="s">
        <v>608</v>
      </c>
      <c r="H800" s="4" t="s">
        <v>609</v>
      </c>
      <c r="I800" s="10">
        <v>0.09</v>
      </c>
    </row>
    <row r="801" hidden="1" spans="1:9">
      <c r="A801" s="3" t="s">
        <v>56</v>
      </c>
      <c r="B801" s="4" t="str">
        <f t="shared" si="12"/>
        <v>2025</v>
      </c>
      <c r="C801" s="4"/>
      <c r="D801" s="7" t="s">
        <v>156</v>
      </c>
      <c r="E801" s="4" t="s">
        <v>18</v>
      </c>
      <c r="F801" s="8">
        <v>170000</v>
      </c>
      <c r="G801" s="7" t="s">
        <v>608</v>
      </c>
      <c r="H801" s="4" t="s">
        <v>609</v>
      </c>
      <c r="I801" s="10">
        <v>0.09</v>
      </c>
    </row>
    <row r="802" hidden="1" spans="1:9">
      <c r="A802" s="3" t="s">
        <v>56</v>
      </c>
      <c r="B802" s="4" t="str">
        <f t="shared" si="12"/>
        <v>2025</v>
      </c>
      <c r="C802" s="4"/>
      <c r="D802" s="7" t="s">
        <v>156</v>
      </c>
      <c r="E802" s="4" t="s">
        <v>18</v>
      </c>
      <c r="F802" s="8">
        <v>627000</v>
      </c>
      <c r="G802" s="7"/>
      <c r="H802" s="4" t="s">
        <v>649</v>
      </c>
      <c r="I802" s="10">
        <v>0.01</v>
      </c>
    </row>
    <row r="803" hidden="1" spans="1:9">
      <c r="A803" s="3" t="s">
        <v>56</v>
      </c>
      <c r="B803" s="4" t="str">
        <f t="shared" si="12"/>
        <v>2025</v>
      </c>
      <c r="C803" s="4" t="s">
        <v>346</v>
      </c>
      <c r="D803" s="7" t="s">
        <v>156</v>
      </c>
      <c r="E803" s="4" t="s">
        <v>18</v>
      </c>
      <c r="F803" s="8">
        <v>400000</v>
      </c>
      <c r="G803" s="7" t="s">
        <v>650</v>
      </c>
      <c r="H803" s="4" t="s">
        <v>651</v>
      </c>
      <c r="I803" s="10">
        <v>0.09</v>
      </c>
    </row>
    <row r="804" hidden="1" spans="1:9">
      <c r="A804" s="3" t="s">
        <v>56</v>
      </c>
      <c r="B804" s="4" t="str">
        <f t="shared" si="12"/>
        <v>2025</v>
      </c>
      <c r="C804" s="4"/>
      <c r="D804" s="7" t="s">
        <v>156</v>
      </c>
      <c r="E804" s="4" t="s">
        <v>18</v>
      </c>
      <c r="F804" s="8">
        <v>135000</v>
      </c>
      <c r="G804" s="7" t="s">
        <v>608</v>
      </c>
      <c r="H804" s="4" t="s">
        <v>652</v>
      </c>
      <c r="I804" s="10">
        <v>0.09</v>
      </c>
    </row>
    <row r="805" hidden="1" spans="1:9">
      <c r="A805" s="3" t="s">
        <v>56</v>
      </c>
      <c r="B805" s="4" t="str">
        <f t="shared" si="12"/>
        <v>2025</v>
      </c>
      <c r="C805" s="4"/>
      <c r="D805" s="7" t="s">
        <v>156</v>
      </c>
      <c r="E805" s="4" t="s">
        <v>18</v>
      </c>
      <c r="F805" s="8">
        <v>1900000</v>
      </c>
      <c r="G805" s="7" t="s">
        <v>608</v>
      </c>
      <c r="H805" s="4" t="s">
        <v>653</v>
      </c>
      <c r="I805" s="10">
        <v>0.09</v>
      </c>
    </row>
    <row r="806" hidden="1" spans="1:9">
      <c r="A806" s="3" t="s">
        <v>56</v>
      </c>
      <c r="B806" s="4" t="str">
        <f t="shared" si="12"/>
        <v>2025</v>
      </c>
      <c r="C806" s="4"/>
      <c r="D806" s="7" t="s">
        <v>156</v>
      </c>
      <c r="E806" s="4" t="s">
        <v>18</v>
      </c>
      <c r="F806" s="8">
        <v>290000</v>
      </c>
      <c r="G806" s="7" t="s">
        <v>608</v>
      </c>
      <c r="H806" s="4" t="s">
        <v>654</v>
      </c>
      <c r="I806" s="10">
        <v>0.09</v>
      </c>
    </row>
    <row r="807" hidden="1" spans="1:9">
      <c r="A807" s="3" t="s">
        <v>60</v>
      </c>
      <c r="B807" s="4" t="str">
        <f t="shared" si="12"/>
        <v>2024</v>
      </c>
      <c r="C807" s="4"/>
      <c r="D807" s="7" t="s">
        <v>243</v>
      </c>
      <c r="E807" s="4" t="s">
        <v>18</v>
      </c>
      <c r="F807" s="8">
        <v>1811005.8</v>
      </c>
      <c r="G807" s="7"/>
      <c r="H807" s="4" t="s">
        <v>655</v>
      </c>
      <c r="I807" s="10">
        <v>0.13</v>
      </c>
    </row>
    <row r="808" hidden="1" spans="1:9">
      <c r="A808" s="3" t="s">
        <v>60</v>
      </c>
      <c r="B808" s="4" t="str">
        <f t="shared" si="12"/>
        <v>2025</v>
      </c>
      <c r="C808" s="4"/>
      <c r="D808" s="7" t="s">
        <v>656</v>
      </c>
      <c r="E808" s="4" t="s">
        <v>16</v>
      </c>
      <c r="F808" s="8">
        <v>1811005.8</v>
      </c>
      <c r="G808" s="7"/>
      <c r="H808" s="4"/>
    </row>
    <row r="809" hidden="1" spans="1:9">
      <c r="A809" s="3" t="s">
        <v>60</v>
      </c>
      <c r="B809" s="4" t="str">
        <f t="shared" si="12"/>
        <v>2025</v>
      </c>
      <c r="C809" s="4"/>
      <c r="D809" s="7" t="s">
        <v>303</v>
      </c>
      <c r="E809" s="4" t="s">
        <v>17</v>
      </c>
      <c r="F809" s="8">
        <v>1629905.22</v>
      </c>
      <c r="G809" s="7"/>
      <c r="H809" s="4"/>
    </row>
    <row r="810" hidden="1" spans="1:9">
      <c r="A810" s="3" t="s">
        <v>60</v>
      </c>
      <c r="B810" s="4" t="str">
        <f t="shared" si="12"/>
        <v>2024</v>
      </c>
      <c r="C810" s="4"/>
      <c r="D810" s="7" t="s">
        <v>243</v>
      </c>
      <c r="E810" s="4" t="s">
        <v>18</v>
      </c>
      <c r="F810" s="8">
        <v>1950380</v>
      </c>
      <c r="G810" s="7"/>
      <c r="H810" s="4" t="s">
        <v>657</v>
      </c>
      <c r="I810" s="10">
        <v>0.13</v>
      </c>
    </row>
    <row r="811" hidden="1" spans="1:9">
      <c r="A811" s="3" t="s">
        <v>60</v>
      </c>
      <c r="B811" s="4" t="str">
        <f t="shared" si="12"/>
        <v>2025</v>
      </c>
      <c r="C811" s="4"/>
      <c r="D811" s="7" t="s">
        <v>658</v>
      </c>
      <c r="E811" s="4" t="s">
        <v>16</v>
      </c>
      <c r="F811" s="8">
        <v>1950380</v>
      </c>
      <c r="G811" s="7"/>
      <c r="H811" s="4"/>
    </row>
    <row r="812" hidden="1" spans="1:9">
      <c r="A812" s="3" t="s">
        <v>60</v>
      </c>
      <c r="B812" s="4" t="str">
        <f t="shared" si="12"/>
        <v>2025</v>
      </c>
      <c r="C812" s="4"/>
      <c r="D812" s="7" t="s">
        <v>486</v>
      </c>
      <c r="E812" s="4" t="s">
        <v>17</v>
      </c>
      <c r="F812" s="8">
        <v>1755342</v>
      </c>
      <c r="G812" s="7"/>
      <c r="H812" s="4"/>
    </row>
    <row r="813" hidden="1" spans="1:9">
      <c r="A813" s="3" t="s">
        <v>60</v>
      </c>
      <c r="B813" s="4" t="str">
        <f t="shared" si="12"/>
        <v>2024</v>
      </c>
      <c r="C813" s="4"/>
      <c r="D813" s="7" t="s">
        <v>243</v>
      </c>
      <c r="E813" s="4" t="s">
        <v>18</v>
      </c>
      <c r="F813" s="8">
        <v>2567886.58</v>
      </c>
      <c r="G813" s="7"/>
      <c r="H813" s="4" t="s">
        <v>659</v>
      </c>
      <c r="I813" s="10">
        <v>0.13</v>
      </c>
    </row>
    <row r="814" hidden="1" spans="1:9">
      <c r="A814" s="3" t="s">
        <v>60</v>
      </c>
      <c r="B814" s="4" t="str">
        <f t="shared" si="12"/>
        <v>2025</v>
      </c>
      <c r="C814" s="4"/>
      <c r="D814" s="7" t="s">
        <v>656</v>
      </c>
      <c r="E814" s="4" t="s">
        <v>16</v>
      </c>
      <c r="F814" s="8">
        <v>2567886.58</v>
      </c>
      <c r="G814" s="7"/>
      <c r="H814" s="4"/>
    </row>
    <row r="815" hidden="1" spans="1:9">
      <c r="A815" s="3" t="s">
        <v>60</v>
      </c>
      <c r="B815" s="4" t="str">
        <f t="shared" si="12"/>
        <v>2024</v>
      </c>
      <c r="C815" s="4"/>
      <c r="D815" s="7" t="s">
        <v>660</v>
      </c>
      <c r="E815" s="4" t="s">
        <v>18</v>
      </c>
      <c r="F815" s="8">
        <v>553700</v>
      </c>
      <c r="G815" s="7"/>
      <c r="H815" s="4" t="s">
        <v>661</v>
      </c>
      <c r="I815" s="10">
        <v>0.13</v>
      </c>
    </row>
    <row r="816" hidden="1" spans="1:9">
      <c r="A816" s="3" t="s">
        <v>60</v>
      </c>
      <c r="B816" s="4" t="str">
        <f t="shared" si="12"/>
        <v>2024</v>
      </c>
      <c r="C816" s="4" t="s">
        <v>184</v>
      </c>
      <c r="D816" s="7" t="s">
        <v>662</v>
      </c>
      <c r="E816" s="4" t="s">
        <v>16</v>
      </c>
      <c r="F816" s="8">
        <v>553700</v>
      </c>
      <c r="G816" s="7"/>
      <c r="H816" s="4"/>
    </row>
    <row r="817" hidden="1" spans="1:9">
      <c r="A817" s="3" t="s">
        <v>60</v>
      </c>
      <c r="B817" s="4" t="str">
        <f t="shared" si="12"/>
        <v>2025</v>
      </c>
      <c r="C817" s="4"/>
      <c r="D817" s="7" t="s">
        <v>663</v>
      </c>
      <c r="E817" s="4" t="s">
        <v>17</v>
      </c>
      <c r="F817" s="8">
        <v>498330</v>
      </c>
      <c r="G817" s="7"/>
      <c r="H817" s="4"/>
    </row>
    <row r="818" hidden="1" spans="1:9">
      <c r="A818" s="3" t="s">
        <v>60</v>
      </c>
      <c r="B818" s="4" t="str">
        <f t="shared" si="12"/>
        <v>2024</v>
      </c>
      <c r="C818" s="4"/>
      <c r="D818" s="7" t="s">
        <v>217</v>
      </c>
      <c r="E818" s="4" t="s">
        <v>18</v>
      </c>
      <c r="F818" s="8">
        <v>1386132.02</v>
      </c>
      <c r="G818" s="7"/>
      <c r="H818" s="4" t="s">
        <v>664</v>
      </c>
      <c r="I818" s="10">
        <v>0.13</v>
      </c>
    </row>
    <row r="819" hidden="1" spans="1:9">
      <c r="A819" s="3" t="s">
        <v>60</v>
      </c>
      <c r="B819" s="4" t="str">
        <f t="shared" si="12"/>
        <v>2025</v>
      </c>
      <c r="C819" s="4"/>
      <c r="D819" s="7" t="s">
        <v>656</v>
      </c>
      <c r="E819" s="4" t="s">
        <v>16</v>
      </c>
      <c r="F819" s="8">
        <v>1386132.02</v>
      </c>
      <c r="G819" s="7"/>
      <c r="H819" s="4"/>
    </row>
    <row r="820" hidden="1" spans="1:9">
      <c r="A820" s="3" t="s">
        <v>60</v>
      </c>
      <c r="B820" s="4" t="str">
        <f t="shared" si="12"/>
        <v>2024</v>
      </c>
      <c r="C820" s="4"/>
      <c r="D820" s="7" t="s">
        <v>665</v>
      </c>
      <c r="E820" s="4" t="s">
        <v>18</v>
      </c>
      <c r="F820" s="8">
        <v>1078585</v>
      </c>
      <c r="G820" s="7"/>
      <c r="H820" s="4" t="s">
        <v>666</v>
      </c>
      <c r="I820" s="10">
        <v>0.13</v>
      </c>
    </row>
    <row r="821" hidden="1" spans="1:9">
      <c r="A821" s="3" t="s">
        <v>60</v>
      </c>
      <c r="B821" s="4" t="str">
        <f t="shared" si="12"/>
        <v>2025</v>
      </c>
      <c r="C821" s="4"/>
      <c r="D821" s="7" t="s">
        <v>667</v>
      </c>
      <c r="E821" s="4" t="s">
        <v>16</v>
      </c>
      <c r="F821" s="8">
        <v>1078585</v>
      </c>
      <c r="G821" s="7"/>
      <c r="H821" s="4"/>
    </row>
    <row r="822" hidden="1" spans="1:9">
      <c r="A822" s="3" t="s">
        <v>60</v>
      </c>
      <c r="B822" s="4" t="str">
        <f t="shared" si="12"/>
        <v>2025</v>
      </c>
      <c r="C822" s="4"/>
      <c r="D822" s="7" t="s">
        <v>454</v>
      </c>
      <c r="E822" s="4" t="s">
        <v>17</v>
      </c>
      <c r="F822" s="8">
        <v>970726.5</v>
      </c>
      <c r="G822" s="7"/>
      <c r="H822" s="4"/>
    </row>
    <row r="823" hidden="1" spans="1:9">
      <c r="A823" s="3" t="s">
        <v>60</v>
      </c>
      <c r="B823" s="4" t="str">
        <f t="shared" si="12"/>
        <v>2024</v>
      </c>
      <c r="C823" s="4" t="s">
        <v>346</v>
      </c>
      <c r="D823" s="7" t="s">
        <v>668</v>
      </c>
      <c r="E823" s="4" t="s">
        <v>18</v>
      </c>
      <c r="F823" s="8">
        <v>1299500</v>
      </c>
      <c r="G823" s="7"/>
      <c r="H823" s="4" t="s">
        <v>669</v>
      </c>
      <c r="I823" s="10">
        <v>0.13</v>
      </c>
    </row>
    <row r="824" hidden="1" spans="1:9">
      <c r="A824" s="3" t="s">
        <v>60</v>
      </c>
      <c r="B824" s="4" t="str">
        <f t="shared" si="12"/>
        <v>2024</v>
      </c>
      <c r="C824" s="4" t="s">
        <v>184</v>
      </c>
      <c r="D824" s="7" t="s">
        <v>297</v>
      </c>
      <c r="E824" s="4" t="s">
        <v>16</v>
      </c>
      <c r="F824" s="8">
        <v>1299500</v>
      </c>
      <c r="G824" s="7"/>
      <c r="H824" s="4"/>
    </row>
    <row r="825" hidden="1" spans="1:9">
      <c r="A825" s="3" t="s">
        <v>60</v>
      </c>
      <c r="B825" s="4" t="str">
        <f t="shared" si="12"/>
        <v>2025</v>
      </c>
      <c r="C825" s="4" t="s">
        <v>184</v>
      </c>
      <c r="D825" s="7" t="s">
        <v>670</v>
      </c>
      <c r="E825" s="4" t="s">
        <v>17</v>
      </c>
      <c r="F825" s="8">
        <v>1169550</v>
      </c>
      <c r="G825" s="7"/>
      <c r="H825" s="4"/>
    </row>
    <row r="826" hidden="1" spans="1:9">
      <c r="A826" s="3" t="s">
        <v>60</v>
      </c>
      <c r="B826" s="4" t="str">
        <f t="shared" si="12"/>
        <v>2024</v>
      </c>
      <c r="C826" s="4"/>
      <c r="D826" s="7" t="s">
        <v>671</v>
      </c>
      <c r="E826" s="4" t="s">
        <v>18</v>
      </c>
      <c r="F826" s="8">
        <v>7156835.79</v>
      </c>
      <c r="G826" s="7"/>
      <c r="H826" s="4" t="s">
        <v>672</v>
      </c>
      <c r="I826" s="10">
        <v>0.13</v>
      </c>
    </row>
    <row r="827" hidden="1" spans="1:9">
      <c r="A827" s="3" t="s">
        <v>60</v>
      </c>
      <c r="B827" s="4" t="str">
        <f t="shared" si="12"/>
        <v>2024</v>
      </c>
      <c r="C827" s="4" t="s">
        <v>346</v>
      </c>
      <c r="D827" s="7" t="s">
        <v>476</v>
      </c>
      <c r="E827" s="4" t="s">
        <v>16</v>
      </c>
      <c r="F827" s="8">
        <v>7156835.79</v>
      </c>
      <c r="G827" s="7" t="s">
        <v>673</v>
      </c>
      <c r="H827" s="4"/>
    </row>
    <row r="828" hidden="1" spans="1:9">
      <c r="A828" s="3" t="s">
        <v>60</v>
      </c>
      <c r="B828" s="4" t="str">
        <f t="shared" si="12"/>
        <v>2024</v>
      </c>
      <c r="C828" s="4" t="s">
        <v>346</v>
      </c>
      <c r="D828" s="7" t="s">
        <v>509</v>
      </c>
      <c r="E828" s="4" t="s">
        <v>17</v>
      </c>
      <c r="F828" s="8">
        <v>3630847.1</v>
      </c>
      <c r="G828" s="7" t="s">
        <v>673</v>
      </c>
      <c r="H828" s="4"/>
    </row>
    <row r="829" hidden="1" spans="1:9">
      <c r="A829" s="3" t="s">
        <v>60</v>
      </c>
      <c r="B829" s="4" t="str">
        <f t="shared" si="12"/>
        <v>2024</v>
      </c>
      <c r="C829" s="4" t="s">
        <v>346</v>
      </c>
      <c r="D829" s="7" t="s">
        <v>509</v>
      </c>
      <c r="E829" s="4" t="s">
        <v>17</v>
      </c>
      <c r="F829" s="8">
        <v>2800000</v>
      </c>
      <c r="G829" s="7" t="s">
        <v>673</v>
      </c>
      <c r="H829" s="4"/>
    </row>
    <row r="830" hidden="1" spans="1:9">
      <c r="A830" s="3" t="s">
        <v>60</v>
      </c>
      <c r="B830" s="4" t="str">
        <f t="shared" si="12"/>
        <v>2024</v>
      </c>
      <c r="C830" s="4" t="s">
        <v>346</v>
      </c>
      <c r="D830" s="7" t="s">
        <v>674</v>
      </c>
      <c r="E830" s="4" t="s">
        <v>18</v>
      </c>
      <c r="F830" s="8">
        <v>5343205</v>
      </c>
      <c r="G830" s="7" t="s">
        <v>675</v>
      </c>
      <c r="H830" s="4" t="s">
        <v>676</v>
      </c>
      <c r="I830" s="10">
        <v>0.13</v>
      </c>
    </row>
    <row r="831" hidden="1" spans="1:9">
      <c r="A831" s="3" t="s">
        <v>60</v>
      </c>
      <c r="B831" s="4" t="str">
        <f t="shared" si="12"/>
        <v>2024</v>
      </c>
      <c r="C831" s="4" t="s">
        <v>346</v>
      </c>
      <c r="D831" s="7" t="s">
        <v>677</v>
      </c>
      <c r="E831" s="4" t="s">
        <v>16</v>
      </c>
      <c r="F831" s="8">
        <v>5343205</v>
      </c>
      <c r="G831" s="7" t="s">
        <v>673</v>
      </c>
      <c r="H831" s="4"/>
    </row>
    <row r="832" hidden="1" spans="1:9">
      <c r="A832" s="3" t="s">
        <v>60</v>
      </c>
      <c r="B832" s="4" t="str">
        <f t="shared" si="12"/>
        <v>2025</v>
      </c>
      <c r="C832" s="4" t="s">
        <v>346</v>
      </c>
      <c r="D832" s="7" t="s">
        <v>678</v>
      </c>
      <c r="E832" s="4" t="s">
        <v>17</v>
      </c>
      <c r="F832" s="8">
        <v>4500000</v>
      </c>
      <c r="G832" s="7" t="s">
        <v>673</v>
      </c>
      <c r="H832" s="4"/>
    </row>
    <row r="833" hidden="1" spans="1:9">
      <c r="A833" s="3" t="s">
        <v>60</v>
      </c>
      <c r="B833" s="4" t="str">
        <f t="shared" si="12"/>
        <v>2025</v>
      </c>
      <c r="C833" s="4" t="s">
        <v>346</v>
      </c>
      <c r="D833" s="7" t="s">
        <v>678</v>
      </c>
      <c r="E833" s="4" t="s">
        <v>17</v>
      </c>
      <c r="F833" s="8">
        <v>301184.5</v>
      </c>
      <c r="G833" s="7" t="s">
        <v>673</v>
      </c>
      <c r="H833" s="4"/>
    </row>
    <row r="834" hidden="1" spans="1:9">
      <c r="A834" s="3" t="s">
        <v>60</v>
      </c>
      <c r="B834" s="4" t="str">
        <f t="shared" ref="B834:B897" si="13">LEFT(D834,4)</f>
        <v>2025</v>
      </c>
      <c r="C834" s="4" t="s">
        <v>346</v>
      </c>
      <c r="D834" s="7" t="s">
        <v>663</v>
      </c>
      <c r="E834" s="4" t="s">
        <v>18</v>
      </c>
      <c r="F834" s="8">
        <v>2244092</v>
      </c>
      <c r="G834" s="7" t="s">
        <v>675</v>
      </c>
      <c r="H834" s="4" t="s">
        <v>679</v>
      </c>
      <c r="I834" s="10">
        <v>0.13</v>
      </c>
    </row>
    <row r="835" hidden="1" spans="1:9">
      <c r="A835" s="3" t="s">
        <v>60</v>
      </c>
      <c r="B835" s="4" t="str">
        <f t="shared" si="13"/>
        <v>2025</v>
      </c>
      <c r="C835" s="4" t="s">
        <v>346</v>
      </c>
      <c r="D835" s="7" t="s">
        <v>409</v>
      </c>
      <c r="E835" s="4" t="s">
        <v>16</v>
      </c>
      <c r="F835" s="8">
        <v>2326444</v>
      </c>
      <c r="G835" s="7" t="s">
        <v>673</v>
      </c>
      <c r="H835" s="4" t="s">
        <v>680</v>
      </c>
    </row>
    <row r="836" hidden="1" spans="1:9">
      <c r="A836" s="3" t="s">
        <v>60</v>
      </c>
      <c r="B836" s="4" t="str">
        <f t="shared" si="13"/>
        <v>2025</v>
      </c>
      <c r="C836" s="4" t="s">
        <v>346</v>
      </c>
      <c r="D836" s="7" t="s">
        <v>303</v>
      </c>
      <c r="E836" s="4" t="s">
        <v>17</v>
      </c>
      <c r="F836" s="8">
        <v>2256650.68</v>
      </c>
      <c r="G836" s="7" t="s">
        <v>673</v>
      </c>
      <c r="H836" s="4"/>
    </row>
    <row r="837" hidden="1" spans="1:9">
      <c r="A837" s="3" t="s">
        <v>60</v>
      </c>
      <c r="B837" s="4" t="str">
        <f t="shared" si="13"/>
        <v>2025</v>
      </c>
      <c r="C837" s="4" t="s">
        <v>346</v>
      </c>
      <c r="D837" s="7" t="s">
        <v>264</v>
      </c>
      <c r="E837" s="4" t="s">
        <v>18</v>
      </c>
      <c r="F837" s="8">
        <v>3379152</v>
      </c>
      <c r="G837" s="7" t="s">
        <v>675</v>
      </c>
      <c r="H837" s="4" t="s">
        <v>681</v>
      </c>
      <c r="I837" s="10">
        <v>0.13</v>
      </c>
    </row>
    <row r="838" hidden="1" spans="1:9">
      <c r="A838" s="3" t="s">
        <v>60</v>
      </c>
      <c r="B838" s="4" t="str">
        <f t="shared" si="13"/>
        <v>2025</v>
      </c>
      <c r="C838" s="4" t="s">
        <v>346</v>
      </c>
      <c r="D838" s="7" t="s">
        <v>293</v>
      </c>
      <c r="E838" s="4" t="s">
        <v>16</v>
      </c>
      <c r="F838" s="8">
        <v>3379152</v>
      </c>
      <c r="G838" s="7" t="s">
        <v>673</v>
      </c>
      <c r="H838" s="4"/>
    </row>
    <row r="839" hidden="1" spans="1:9">
      <c r="A839" s="3" t="s">
        <v>60</v>
      </c>
      <c r="B839" s="4" t="str">
        <f t="shared" si="13"/>
        <v>2024</v>
      </c>
      <c r="C839" s="4"/>
      <c r="D839" s="7" t="s">
        <v>682</v>
      </c>
      <c r="E839" s="4" t="s">
        <v>18</v>
      </c>
      <c r="F839" s="8">
        <v>8237700</v>
      </c>
      <c r="G839" s="7"/>
      <c r="H839" s="4" t="s">
        <v>683</v>
      </c>
      <c r="I839" s="10">
        <v>0.13</v>
      </c>
    </row>
    <row r="840" hidden="1" spans="1:9">
      <c r="A840" s="3" t="s">
        <v>60</v>
      </c>
      <c r="B840" s="4" t="str">
        <f t="shared" si="13"/>
        <v>2024</v>
      </c>
      <c r="C840" s="4" t="s">
        <v>184</v>
      </c>
      <c r="D840" s="7" t="s">
        <v>662</v>
      </c>
      <c r="E840" s="4" t="s">
        <v>16</v>
      </c>
      <c r="F840" s="8">
        <v>8237700</v>
      </c>
      <c r="G840" s="7"/>
      <c r="H840" s="4"/>
    </row>
    <row r="841" hidden="1" spans="1:9">
      <c r="A841" s="3" t="s">
        <v>60</v>
      </c>
      <c r="B841" s="4" t="str">
        <f t="shared" si="13"/>
        <v>2025</v>
      </c>
      <c r="C841" s="4"/>
      <c r="D841" s="7" t="s">
        <v>684</v>
      </c>
      <c r="E841" s="4" t="s">
        <v>17</v>
      </c>
      <c r="F841" s="8">
        <v>1000000</v>
      </c>
      <c r="G841" s="7"/>
      <c r="H841" s="4"/>
    </row>
    <row r="842" hidden="1" spans="1:9">
      <c r="A842" s="3" t="s">
        <v>60</v>
      </c>
      <c r="B842" s="4" t="str">
        <f t="shared" si="13"/>
        <v>2025</v>
      </c>
      <c r="C842" s="4"/>
      <c r="D842" s="7" t="s">
        <v>684</v>
      </c>
      <c r="E842" s="4" t="s">
        <v>17</v>
      </c>
      <c r="F842" s="8">
        <v>1000000</v>
      </c>
      <c r="G842" s="7"/>
      <c r="H842" s="4"/>
    </row>
    <row r="843" hidden="1" spans="1:9">
      <c r="A843" s="3" t="s">
        <v>60</v>
      </c>
      <c r="B843" s="4" t="str">
        <f t="shared" si="13"/>
        <v>2025</v>
      </c>
      <c r="C843" s="4"/>
      <c r="D843" s="7" t="s">
        <v>684</v>
      </c>
      <c r="E843" s="4" t="s">
        <v>17</v>
      </c>
      <c r="F843" s="8">
        <v>1000000</v>
      </c>
      <c r="G843" s="7"/>
      <c r="H843" s="4"/>
    </row>
    <row r="844" hidden="1" spans="1:9">
      <c r="A844" s="3" t="s">
        <v>60</v>
      </c>
      <c r="B844" s="4" t="str">
        <f t="shared" si="13"/>
        <v>2025</v>
      </c>
      <c r="C844" s="4"/>
      <c r="D844" s="7" t="s">
        <v>684</v>
      </c>
      <c r="E844" s="4" t="s">
        <v>17</v>
      </c>
      <c r="F844" s="8">
        <v>1000000</v>
      </c>
      <c r="G844" s="7"/>
      <c r="H844" s="4"/>
    </row>
    <row r="845" hidden="1" spans="1:9">
      <c r="A845" s="3" t="s">
        <v>60</v>
      </c>
      <c r="B845" s="4" t="str">
        <f t="shared" si="13"/>
        <v>2025</v>
      </c>
      <c r="C845" s="4"/>
      <c r="D845" s="7" t="s">
        <v>684</v>
      </c>
      <c r="E845" s="4" t="s">
        <v>17</v>
      </c>
      <c r="F845" s="8">
        <v>832053.94</v>
      </c>
      <c r="G845" s="7"/>
      <c r="H845" s="4"/>
    </row>
    <row r="846" hidden="1" spans="1:9">
      <c r="A846" s="3" t="s">
        <v>60</v>
      </c>
      <c r="B846" s="4" t="str">
        <f t="shared" si="13"/>
        <v>2025</v>
      </c>
      <c r="C846" s="4"/>
      <c r="D846" s="7" t="s">
        <v>684</v>
      </c>
      <c r="E846" s="4" t="s">
        <v>17</v>
      </c>
      <c r="F846" s="8">
        <v>15446.06</v>
      </c>
      <c r="G846" s="7"/>
      <c r="H846" s="4"/>
    </row>
    <row r="847" hidden="1" spans="1:9">
      <c r="A847" s="3" t="s">
        <v>60</v>
      </c>
      <c r="B847" s="4" t="str">
        <f t="shared" si="13"/>
        <v>2025</v>
      </c>
      <c r="C847" s="4"/>
      <c r="D847" s="7" t="s">
        <v>684</v>
      </c>
      <c r="E847" s="4" t="s">
        <v>17</v>
      </c>
      <c r="F847" s="8">
        <v>7583.34</v>
      </c>
      <c r="G847" s="7"/>
      <c r="H847" s="4"/>
    </row>
    <row r="848" hidden="1" spans="1:9">
      <c r="A848" s="3" t="s">
        <v>60</v>
      </c>
      <c r="B848" s="4" t="str">
        <f t="shared" si="13"/>
        <v>2025</v>
      </c>
      <c r="C848" s="4"/>
      <c r="D848" s="7" t="s">
        <v>684</v>
      </c>
      <c r="E848" s="4" t="s">
        <v>17</v>
      </c>
      <c r="F848" s="8">
        <v>102121.89</v>
      </c>
      <c r="G848" s="7"/>
      <c r="H848" s="4"/>
    </row>
    <row r="849" hidden="1" spans="1:9">
      <c r="A849" s="3" t="s">
        <v>60</v>
      </c>
      <c r="B849" s="4" t="str">
        <f t="shared" si="13"/>
        <v>2025</v>
      </c>
      <c r="C849" s="4"/>
      <c r="D849" s="7" t="s">
        <v>684</v>
      </c>
      <c r="E849" s="4" t="s">
        <v>17</v>
      </c>
      <c r="F849" s="8">
        <v>10660.91</v>
      </c>
      <c r="G849" s="7"/>
      <c r="H849" s="4"/>
    </row>
    <row r="850" hidden="1" spans="1:9">
      <c r="A850" s="3" t="s">
        <v>60</v>
      </c>
      <c r="B850" s="4" t="str">
        <f t="shared" si="13"/>
        <v>2025</v>
      </c>
      <c r="C850" s="4"/>
      <c r="D850" s="7" t="s">
        <v>684</v>
      </c>
      <c r="E850" s="4" t="s">
        <v>17</v>
      </c>
      <c r="F850" s="8">
        <v>475148</v>
      </c>
      <c r="G850" s="7"/>
      <c r="H850" s="4"/>
    </row>
    <row r="851" hidden="1" spans="1:9">
      <c r="A851" s="3" t="s">
        <v>60</v>
      </c>
      <c r="B851" s="4" t="str">
        <f t="shared" si="13"/>
        <v>2025</v>
      </c>
      <c r="C851" s="4"/>
      <c r="D851" s="7" t="s">
        <v>684</v>
      </c>
      <c r="E851" s="4" t="s">
        <v>17</v>
      </c>
      <c r="F851" s="8">
        <v>300000</v>
      </c>
      <c r="G851" s="7"/>
      <c r="H851" s="4"/>
    </row>
    <row r="852" hidden="1" spans="1:9">
      <c r="A852" s="3" t="s">
        <v>60</v>
      </c>
      <c r="B852" s="4" t="str">
        <f t="shared" si="13"/>
        <v>2025</v>
      </c>
      <c r="C852" s="4"/>
      <c r="D852" s="7" t="s">
        <v>684</v>
      </c>
      <c r="E852" s="4" t="s">
        <v>17</v>
      </c>
      <c r="F852" s="8">
        <v>10126.8</v>
      </c>
      <c r="G852" s="7"/>
      <c r="H852" s="4"/>
    </row>
    <row r="853" hidden="1" spans="1:9">
      <c r="A853" s="3" t="s">
        <v>60</v>
      </c>
      <c r="B853" s="4" t="str">
        <f t="shared" si="13"/>
        <v>2025</v>
      </c>
      <c r="C853" s="4"/>
      <c r="D853" s="7" t="s">
        <v>684</v>
      </c>
      <c r="E853" s="4" t="s">
        <v>17</v>
      </c>
      <c r="F853" s="8">
        <v>500000</v>
      </c>
      <c r="G853" s="7"/>
      <c r="H853" s="4"/>
    </row>
    <row r="854" hidden="1" spans="1:9">
      <c r="A854" s="3" t="s">
        <v>60</v>
      </c>
      <c r="B854" s="4" t="str">
        <f t="shared" si="13"/>
        <v>2025</v>
      </c>
      <c r="C854" s="4"/>
      <c r="D854" s="7" t="s">
        <v>684</v>
      </c>
      <c r="E854" s="4" t="s">
        <v>17</v>
      </c>
      <c r="F854" s="8">
        <v>700000</v>
      </c>
      <c r="G854" s="7"/>
      <c r="H854" s="4"/>
    </row>
    <row r="855" hidden="1" spans="1:9">
      <c r="A855" s="3" t="s">
        <v>60</v>
      </c>
      <c r="B855" s="4" t="str">
        <f t="shared" si="13"/>
        <v>2025</v>
      </c>
      <c r="C855" s="4"/>
      <c r="D855" s="7" t="s">
        <v>684</v>
      </c>
      <c r="E855" s="4" t="s">
        <v>17</v>
      </c>
      <c r="F855" s="8">
        <v>400000</v>
      </c>
      <c r="G855" s="7"/>
      <c r="H855" s="4"/>
    </row>
    <row r="856" hidden="1" spans="1:9">
      <c r="A856" s="3" t="s">
        <v>60</v>
      </c>
      <c r="B856" s="4" t="str">
        <f t="shared" si="13"/>
        <v>2025</v>
      </c>
      <c r="C856" s="4"/>
      <c r="D856" s="7" t="s">
        <v>684</v>
      </c>
      <c r="E856" s="4" t="s">
        <v>17</v>
      </c>
      <c r="F856" s="8">
        <v>3330.16</v>
      </c>
      <c r="G856" s="7"/>
      <c r="H856" s="4"/>
    </row>
    <row r="857" hidden="1" spans="1:9">
      <c r="A857" s="3" t="s">
        <v>60</v>
      </c>
      <c r="B857" s="4" t="str">
        <f t="shared" si="13"/>
        <v>2025</v>
      </c>
      <c r="C857" s="4"/>
      <c r="D857" s="7" t="s">
        <v>684</v>
      </c>
      <c r="E857" s="4" t="s">
        <v>17</v>
      </c>
      <c r="F857" s="8">
        <v>57458.9</v>
      </c>
      <c r="G857" s="7"/>
      <c r="H857" s="4"/>
    </row>
    <row r="858" hidden="1" spans="1:9">
      <c r="A858" s="3" t="s">
        <v>64</v>
      </c>
      <c r="B858" s="4" t="str">
        <f t="shared" si="13"/>
        <v>2025</v>
      </c>
      <c r="C858" s="4"/>
      <c r="D858" s="7" t="s">
        <v>342</v>
      </c>
      <c r="E858" s="4" t="s">
        <v>18</v>
      </c>
      <c r="F858" s="8">
        <v>2169600</v>
      </c>
      <c r="G858" s="7" t="s">
        <v>685</v>
      </c>
      <c r="H858" s="4" t="s">
        <v>686</v>
      </c>
      <c r="I858" s="10">
        <v>0.13</v>
      </c>
    </row>
    <row r="859" hidden="1" spans="1:9">
      <c r="A859" s="3" t="s">
        <v>64</v>
      </c>
      <c r="B859" s="4" t="str">
        <f t="shared" si="13"/>
        <v>2025</v>
      </c>
      <c r="C859" s="4"/>
      <c r="D859" s="7" t="s">
        <v>338</v>
      </c>
      <c r="E859" s="4" t="s">
        <v>18</v>
      </c>
      <c r="F859" s="8">
        <v>1977500</v>
      </c>
      <c r="G859" s="7" t="s">
        <v>685</v>
      </c>
      <c r="H859" s="4" t="s">
        <v>686</v>
      </c>
      <c r="I859" s="10">
        <v>0.13</v>
      </c>
    </row>
    <row r="860" hidden="1" spans="1:9">
      <c r="A860" s="3" t="s">
        <v>64</v>
      </c>
      <c r="B860" s="4" t="str">
        <f t="shared" si="13"/>
        <v>2025</v>
      </c>
      <c r="C860" s="4"/>
      <c r="D860" s="7" t="s">
        <v>304</v>
      </c>
      <c r="E860" s="4" t="s">
        <v>16</v>
      </c>
      <c r="F860" s="8">
        <v>1977500</v>
      </c>
      <c r="G860" s="7"/>
      <c r="H860" s="4"/>
    </row>
    <row r="861" hidden="1" spans="1:9">
      <c r="A861" s="3" t="s">
        <v>64</v>
      </c>
      <c r="B861" s="4" t="str">
        <f t="shared" si="13"/>
        <v>2025</v>
      </c>
      <c r="C861" s="4"/>
      <c r="D861" s="7" t="s">
        <v>304</v>
      </c>
      <c r="E861" s="4" t="s">
        <v>16</v>
      </c>
      <c r="F861" s="8">
        <v>2169600</v>
      </c>
      <c r="G861" s="7"/>
      <c r="H861" s="4"/>
    </row>
    <row r="862" hidden="1" spans="1:9">
      <c r="A862" s="3" t="s">
        <v>64</v>
      </c>
      <c r="B862" s="4" t="str">
        <f t="shared" si="13"/>
        <v>2025</v>
      </c>
      <c r="C862" s="4"/>
      <c r="D862" s="7" t="s">
        <v>315</v>
      </c>
      <c r="E862" s="4" t="s">
        <v>17</v>
      </c>
      <c r="F862" s="8">
        <v>622589.41</v>
      </c>
      <c r="G862" s="7"/>
      <c r="H862" s="4"/>
    </row>
    <row r="863" hidden="1" spans="1:9">
      <c r="A863" s="3" t="s">
        <v>64</v>
      </c>
      <c r="B863" s="4" t="str">
        <f t="shared" si="13"/>
        <v>2025</v>
      </c>
      <c r="C863" s="4"/>
      <c r="D863" s="7" t="s">
        <v>315</v>
      </c>
      <c r="E863" s="4" t="s">
        <v>17</v>
      </c>
      <c r="F863" s="8">
        <v>28290.59</v>
      </c>
      <c r="G863" s="7"/>
      <c r="H863" s="4"/>
    </row>
    <row r="864" hidden="1" spans="1:9">
      <c r="A864" s="3" t="s">
        <v>64</v>
      </c>
      <c r="B864" s="4" t="str">
        <f t="shared" si="13"/>
        <v>2025</v>
      </c>
      <c r="C864" s="4"/>
      <c r="D864" s="7" t="s">
        <v>315</v>
      </c>
      <c r="E864" s="4" t="s">
        <v>17</v>
      </c>
      <c r="F864" s="8">
        <v>593250</v>
      </c>
      <c r="G864" s="7"/>
      <c r="H864" s="4"/>
    </row>
    <row r="865" hidden="1" spans="1:8">
      <c r="A865" s="3" t="s">
        <v>64</v>
      </c>
      <c r="B865" s="4" t="str">
        <f t="shared" si="13"/>
        <v>2025</v>
      </c>
      <c r="C865" s="4"/>
      <c r="D865" s="7" t="s">
        <v>355</v>
      </c>
      <c r="E865" s="4" t="s">
        <v>17</v>
      </c>
      <c r="F865" s="8">
        <v>315400</v>
      </c>
      <c r="G865" s="7"/>
      <c r="H865" s="4"/>
    </row>
    <row r="866" hidden="1" spans="1:8">
      <c r="A866" s="3" t="s">
        <v>64</v>
      </c>
      <c r="B866" s="4" t="str">
        <f t="shared" si="13"/>
        <v>2025</v>
      </c>
      <c r="C866" s="4"/>
      <c r="D866" s="7" t="s">
        <v>355</v>
      </c>
      <c r="E866" s="4" t="s">
        <v>17</v>
      </c>
      <c r="F866" s="8">
        <v>6750</v>
      </c>
      <c r="G866" s="7"/>
      <c r="H866" s="4"/>
    </row>
    <row r="867" hidden="1" spans="1:8">
      <c r="A867" s="3" t="s">
        <v>64</v>
      </c>
      <c r="B867" s="4" t="str">
        <f t="shared" si="13"/>
        <v>2025</v>
      </c>
      <c r="C867" s="4"/>
      <c r="D867" s="7" t="s">
        <v>355</v>
      </c>
      <c r="E867" s="4" t="s">
        <v>17</v>
      </c>
      <c r="F867" s="8">
        <v>593250</v>
      </c>
      <c r="G867" s="7"/>
      <c r="H867" s="4"/>
    </row>
    <row r="868" hidden="1" spans="1:8">
      <c r="A868" s="3" t="s">
        <v>64</v>
      </c>
      <c r="B868" s="4" t="str">
        <f t="shared" si="13"/>
        <v>2025</v>
      </c>
      <c r="C868" s="4"/>
      <c r="D868" s="7" t="s">
        <v>355</v>
      </c>
      <c r="E868" s="4" t="s">
        <v>17</v>
      </c>
      <c r="F868" s="8">
        <v>300000</v>
      </c>
      <c r="G868" s="7"/>
      <c r="H868" s="4"/>
    </row>
    <row r="869" hidden="1" spans="1:8">
      <c r="A869" s="3" t="s">
        <v>64</v>
      </c>
      <c r="B869" s="4" t="str">
        <f t="shared" si="13"/>
        <v>2025</v>
      </c>
      <c r="C869" s="4"/>
      <c r="D869" s="7" t="s">
        <v>355</v>
      </c>
      <c r="E869" s="4" t="s">
        <v>17</v>
      </c>
      <c r="F869" s="8">
        <v>28730</v>
      </c>
      <c r="G869" s="7"/>
      <c r="H869" s="4"/>
    </row>
    <row r="870" hidden="1" spans="1:8">
      <c r="A870" s="3" t="s">
        <v>64</v>
      </c>
      <c r="B870" s="4" t="str">
        <f t="shared" si="13"/>
        <v>2025</v>
      </c>
      <c r="C870" s="4"/>
      <c r="D870" s="7" t="s">
        <v>687</v>
      </c>
      <c r="E870" s="4" t="s">
        <v>17</v>
      </c>
      <c r="F870" s="8">
        <v>228128</v>
      </c>
      <c r="G870" s="7"/>
      <c r="H870" s="4"/>
    </row>
    <row r="871" hidden="1" spans="1:8">
      <c r="A871" s="3" t="s">
        <v>64</v>
      </c>
      <c r="B871" s="4" t="str">
        <f t="shared" si="13"/>
        <v>2025</v>
      </c>
      <c r="C871" s="4"/>
      <c r="D871" s="7" t="s">
        <v>687</v>
      </c>
      <c r="E871" s="4" t="s">
        <v>17</v>
      </c>
      <c r="F871" s="8">
        <v>69700</v>
      </c>
      <c r="G871" s="7"/>
      <c r="H871" s="4"/>
    </row>
    <row r="872" hidden="1" spans="1:8">
      <c r="A872" s="3" t="s">
        <v>64</v>
      </c>
      <c r="B872" s="4" t="str">
        <f t="shared" si="13"/>
        <v>2025</v>
      </c>
      <c r="C872" s="4"/>
      <c r="D872" s="7" t="s">
        <v>687</v>
      </c>
      <c r="E872" s="4" t="s">
        <v>17</v>
      </c>
      <c r="F872" s="8">
        <v>100000</v>
      </c>
      <c r="G872" s="7"/>
      <c r="H872" s="4"/>
    </row>
    <row r="873" hidden="1" spans="1:8">
      <c r="A873" s="3" t="s">
        <v>64</v>
      </c>
      <c r="B873" s="4" t="str">
        <f t="shared" si="13"/>
        <v>2025</v>
      </c>
      <c r="C873" s="4"/>
      <c r="D873" s="7" t="s">
        <v>687</v>
      </c>
      <c r="E873" s="4" t="s">
        <v>17</v>
      </c>
      <c r="F873" s="8">
        <v>200000</v>
      </c>
      <c r="G873" s="7"/>
      <c r="H873" s="4"/>
    </row>
    <row r="874" hidden="1" spans="1:8">
      <c r="A874" s="3" t="s">
        <v>64</v>
      </c>
      <c r="B874" s="4" t="str">
        <f t="shared" si="13"/>
        <v>2025</v>
      </c>
      <c r="C874" s="4"/>
      <c r="D874" s="7" t="s">
        <v>687</v>
      </c>
      <c r="E874" s="4" t="s">
        <v>17</v>
      </c>
      <c r="F874" s="8">
        <v>97141.48</v>
      </c>
      <c r="G874" s="7"/>
      <c r="H874" s="4"/>
    </row>
    <row r="875" hidden="1" spans="1:8">
      <c r="A875" s="3" t="s">
        <v>64</v>
      </c>
      <c r="B875" s="4" t="str">
        <f t="shared" si="13"/>
        <v>2025</v>
      </c>
      <c r="C875" s="4"/>
      <c r="D875" s="7" t="s">
        <v>687</v>
      </c>
      <c r="E875" s="4" t="s">
        <v>17</v>
      </c>
      <c r="F875" s="8">
        <v>133416</v>
      </c>
      <c r="G875" s="7"/>
      <c r="H875" s="4"/>
    </row>
    <row r="876" hidden="1" spans="1:8">
      <c r="A876" s="3" t="s">
        <v>64</v>
      </c>
      <c r="B876" s="4" t="str">
        <f t="shared" si="13"/>
        <v>2025</v>
      </c>
      <c r="C876" s="4"/>
      <c r="D876" s="7" t="s">
        <v>687</v>
      </c>
      <c r="E876" s="4" t="s">
        <v>17</v>
      </c>
      <c r="F876" s="8">
        <v>25000</v>
      </c>
      <c r="G876" s="7"/>
      <c r="H876" s="4"/>
    </row>
    <row r="877" hidden="1" spans="1:8">
      <c r="A877" s="3" t="s">
        <v>64</v>
      </c>
      <c r="B877" s="4" t="str">
        <f t="shared" si="13"/>
        <v>2025</v>
      </c>
      <c r="C877" s="4"/>
      <c r="D877" s="7" t="s">
        <v>687</v>
      </c>
      <c r="E877" s="4" t="s">
        <v>17</v>
      </c>
      <c r="F877" s="8">
        <v>85599.52</v>
      </c>
      <c r="G877" s="7"/>
      <c r="H877" s="4"/>
    </row>
    <row r="878" hidden="1" spans="1:8">
      <c r="A878" s="3" t="s">
        <v>64</v>
      </c>
      <c r="B878" s="4" t="str">
        <f t="shared" si="13"/>
        <v>2025</v>
      </c>
      <c r="C878" s="4"/>
      <c r="D878" s="7" t="s">
        <v>687</v>
      </c>
      <c r="E878" s="4" t="s">
        <v>17</v>
      </c>
      <c r="F878" s="8">
        <v>57500</v>
      </c>
      <c r="G878" s="7"/>
      <c r="H878" s="4"/>
    </row>
    <row r="879" hidden="1" spans="1:8">
      <c r="A879" s="3" t="s">
        <v>64</v>
      </c>
      <c r="B879" s="4" t="str">
        <f t="shared" si="13"/>
        <v>2025</v>
      </c>
      <c r="C879" s="4"/>
      <c r="D879" s="7" t="s">
        <v>687</v>
      </c>
      <c r="E879" s="4" t="s">
        <v>17</v>
      </c>
      <c r="F879" s="8">
        <v>5000</v>
      </c>
      <c r="G879" s="7"/>
      <c r="H879" s="4"/>
    </row>
    <row r="880" hidden="1" spans="1:8">
      <c r="A880" s="3" t="s">
        <v>64</v>
      </c>
      <c r="B880" s="4" t="str">
        <f t="shared" si="13"/>
        <v>2025</v>
      </c>
      <c r="C880" s="4"/>
      <c r="D880" s="7" t="s">
        <v>687</v>
      </c>
      <c r="E880" s="4" t="s">
        <v>17</v>
      </c>
      <c r="F880" s="8">
        <v>435499.52</v>
      </c>
      <c r="G880" s="7"/>
      <c r="H880" s="4"/>
    </row>
    <row r="881" spans="1:9">
      <c r="A881" s="3" t="s">
        <v>68</v>
      </c>
      <c r="B881" s="4" t="str">
        <f t="shared" si="13"/>
        <v>2024</v>
      </c>
      <c r="C881" s="4"/>
      <c r="D881" s="7" t="s">
        <v>688</v>
      </c>
      <c r="E881" s="4" t="s">
        <v>18</v>
      </c>
      <c r="F881" s="8">
        <v>47100000</v>
      </c>
      <c r="G881" s="7" t="s">
        <v>689</v>
      </c>
      <c r="H881" s="4" t="s">
        <v>690</v>
      </c>
      <c r="I881" s="10">
        <v>0.09</v>
      </c>
    </row>
    <row r="882" spans="1:9">
      <c r="A882" s="3" t="s">
        <v>68</v>
      </c>
      <c r="B882" s="4" t="str">
        <f t="shared" si="13"/>
        <v>2025</v>
      </c>
      <c r="C882" s="4"/>
      <c r="D882" s="7" t="s">
        <v>322</v>
      </c>
      <c r="E882" s="4" t="s">
        <v>17</v>
      </c>
      <c r="F882" s="8">
        <v>11516121</v>
      </c>
      <c r="G882" s="7"/>
      <c r="H882" s="4"/>
    </row>
    <row r="883" spans="1:9">
      <c r="A883" s="3" t="s">
        <v>68</v>
      </c>
      <c r="B883" s="4" t="str">
        <f t="shared" si="13"/>
        <v>2024</v>
      </c>
      <c r="C883" s="4" t="s">
        <v>184</v>
      </c>
      <c r="D883" s="7" t="s">
        <v>691</v>
      </c>
      <c r="E883" s="4" t="s">
        <v>17</v>
      </c>
      <c r="F883" s="8">
        <v>759000</v>
      </c>
      <c r="G883" s="7"/>
      <c r="H883" s="4"/>
    </row>
    <row r="884" spans="1:9">
      <c r="A884" s="3" t="s">
        <v>68</v>
      </c>
      <c r="B884" s="4" t="str">
        <f t="shared" si="13"/>
        <v>2025</v>
      </c>
      <c r="C884" s="4"/>
      <c r="D884" s="7" t="s">
        <v>322</v>
      </c>
      <c r="E884" s="4" t="s">
        <v>17</v>
      </c>
      <c r="F884" s="8">
        <v>3085513</v>
      </c>
      <c r="G884" s="7"/>
      <c r="H884" s="4"/>
    </row>
    <row r="885" spans="1:9">
      <c r="A885" s="3" t="s">
        <v>68</v>
      </c>
      <c r="B885" s="4" t="str">
        <f t="shared" si="13"/>
        <v>2025</v>
      </c>
      <c r="C885" s="4"/>
      <c r="D885" s="7" t="s">
        <v>562</v>
      </c>
      <c r="E885" s="4" t="s">
        <v>17</v>
      </c>
      <c r="F885" s="8">
        <v>2208000</v>
      </c>
      <c r="G885" s="7"/>
      <c r="H885" s="4"/>
    </row>
    <row r="886" spans="1:9">
      <c r="A886" s="3" t="s">
        <v>68</v>
      </c>
      <c r="B886" s="4" t="str">
        <f t="shared" si="13"/>
        <v>2025</v>
      </c>
      <c r="C886" s="4"/>
      <c r="D886" s="7" t="s">
        <v>562</v>
      </c>
      <c r="E886" s="4" t="s">
        <v>17</v>
      </c>
      <c r="F886" s="8">
        <v>17680000</v>
      </c>
      <c r="G886" s="7"/>
      <c r="H886" s="4"/>
    </row>
    <row r="887" spans="1:9">
      <c r="A887" s="3" t="s">
        <v>68</v>
      </c>
      <c r="B887" s="4" t="str">
        <f t="shared" si="13"/>
        <v>2025</v>
      </c>
      <c r="C887" s="4"/>
      <c r="D887" s="7" t="s">
        <v>319</v>
      </c>
      <c r="E887" s="4" t="s">
        <v>17</v>
      </c>
      <c r="F887" s="8">
        <v>1407994.5</v>
      </c>
      <c r="G887" s="7"/>
      <c r="H887" s="4"/>
    </row>
    <row r="888" spans="1:9">
      <c r="A888" s="3" t="s">
        <v>68</v>
      </c>
      <c r="B888" s="4" t="str">
        <f t="shared" si="13"/>
        <v>2024</v>
      </c>
      <c r="C888" s="4" t="s">
        <v>184</v>
      </c>
      <c r="D888" s="7" t="s">
        <v>692</v>
      </c>
      <c r="E888" s="4" t="s">
        <v>16</v>
      </c>
      <c r="F888" s="8">
        <v>272500</v>
      </c>
      <c r="G888" s="7"/>
      <c r="H888" s="4"/>
    </row>
    <row r="889" spans="1:9">
      <c r="A889" s="3" t="s">
        <v>68</v>
      </c>
      <c r="B889" s="4" t="str">
        <f t="shared" si="13"/>
        <v>2024</v>
      </c>
      <c r="C889" s="4" t="s">
        <v>184</v>
      </c>
      <c r="D889" s="7" t="s">
        <v>692</v>
      </c>
      <c r="E889" s="4" t="s">
        <v>16</v>
      </c>
      <c r="F889" s="8">
        <v>272500</v>
      </c>
      <c r="G889" s="7"/>
      <c r="H889" s="4"/>
    </row>
    <row r="890" spans="1:9">
      <c r="A890" s="3" t="s">
        <v>68</v>
      </c>
      <c r="B890" s="4" t="str">
        <f t="shared" si="13"/>
        <v>2024</v>
      </c>
      <c r="C890" s="4" t="s">
        <v>184</v>
      </c>
      <c r="D890" s="7" t="s">
        <v>692</v>
      </c>
      <c r="E890" s="4" t="s">
        <v>16</v>
      </c>
      <c r="F890" s="8">
        <v>187807</v>
      </c>
      <c r="G890" s="7"/>
      <c r="H890" s="4"/>
    </row>
    <row r="891" spans="1:9">
      <c r="A891" s="3" t="s">
        <v>68</v>
      </c>
      <c r="B891" s="4" t="str">
        <f t="shared" si="13"/>
        <v>2024</v>
      </c>
      <c r="C891" s="4" t="s">
        <v>184</v>
      </c>
      <c r="D891" s="7" t="s">
        <v>692</v>
      </c>
      <c r="E891" s="4" t="s">
        <v>16</v>
      </c>
      <c r="F891" s="8">
        <v>327000</v>
      </c>
      <c r="G891" s="7"/>
      <c r="H891" s="4"/>
    </row>
    <row r="892" spans="1:9">
      <c r="A892" s="3" t="s">
        <v>68</v>
      </c>
      <c r="B892" s="4" t="str">
        <f t="shared" si="13"/>
        <v>2024</v>
      </c>
      <c r="C892" s="4" t="s">
        <v>184</v>
      </c>
      <c r="D892" s="7" t="s">
        <v>692</v>
      </c>
      <c r="E892" s="4" t="s">
        <v>16</v>
      </c>
      <c r="F892" s="8">
        <v>92999</v>
      </c>
      <c r="G892" s="7"/>
      <c r="H892" s="4"/>
    </row>
    <row r="893" spans="1:9">
      <c r="A893" s="3" t="s">
        <v>68</v>
      </c>
      <c r="B893" s="4" t="str">
        <f t="shared" si="13"/>
        <v>2024</v>
      </c>
      <c r="C893" s="4" t="s">
        <v>184</v>
      </c>
      <c r="D893" s="7" t="s">
        <v>692</v>
      </c>
      <c r="E893" s="4" t="s">
        <v>16</v>
      </c>
      <c r="F893" s="8">
        <v>220350</v>
      </c>
      <c r="G893" s="7"/>
      <c r="H893" s="4"/>
    </row>
    <row r="894" spans="1:9">
      <c r="A894" s="3" t="s">
        <v>68</v>
      </c>
      <c r="B894" s="4" t="str">
        <f t="shared" si="13"/>
        <v>2024</v>
      </c>
      <c r="C894" s="4" t="s">
        <v>184</v>
      </c>
      <c r="D894" s="7" t="s">
        <v>618</v>
      </c>
      <c r="E894" s="4" t="s">
        <v>16</v>
      </c>
      <c r="F894" s="8">
        <v>1145707</v>
      </c>
      <c r="G894" s="7"/>
      <c r="H894" s="4"/>
    </row>
    <row r="895" spans="1:9">
      <c r="A895" s="3" t="s">
        <v>68</v>
      </c>
      <c r="B895" s="4" t="str">
        <f t="shared" si="13"/>
        <v>2025</v>
      </c>
      <c r="C895" s="4"/>
      <c r="D895" s="7" t="s">
        <v>553</v>
      </c>
      <c r="E895" s="4" t="s">
        <v>16</v>
      </c>
      <c r="F895" s="8">
        <v>2904070.89</v>
      </c>
      <c r="G895" s="7"/>
      <c r="H895" s="4"/>
    </row>
    <row r="896" spans="1:9">
      <c r="A896" s="3" t="s">
        <v>68</v>
      </c>
      <c r="B896" s="4" t="str">
        <f t="shared" si="13"/>
        <v>2025</v>
      </c>
      <c r="C896" s="4"/>
      <c r="D896" s="7" t="s">
        <v>553</v>
      </c>
      <c r="E896" s="4" t="s">
        <v>16</v>
      </c>
      <c r="F896" s="8">
        <v>545000</v>
      </c>
      <c r="G896" s="7"/>
      <c r="H896" s="4"/>
    </row>
    <row r="897" spans="1:9">
      <c r="A897" s="3" t="s">
        <v>68</v>
      </c>
      <c r="B897" s="4" t="str">
        <f t="shared" si="13"/>
        <v>2025</v>
      </c>
      <c r="C897" s="4"/>
      <c r="D897" s="7" t="s">
        <v>553</v>
      </c>
      <c r="E897" s="4" t="s">
        <v>16</v>
      </c>
      <c r="F897" s="8">
        <v>218000</v>
      </c>
      <c r="G897" s="7"/>
      <c r="H897" s="4"/>
    </row>
    <row r="898" spans="1:9">
      <c r="A898" s="3" t="s">
        <v>68</v>
      </c>
      <c r="B898" s="4" t="str">
        <f t="shared" ref="B898:B961" si="14">LEFT(D898,4)</f>
        <v>2025</v>
      </c>
      <c r="C898" s="4"/>
      <c r="D898" s="7" t="s">
        <v>553</v>
      </c>
      <c r="E898" s="4" t="s">
        <v>16</v>
      </c>
      <c r="F898" s="8">
        <v>872000</v>
      </c>
      <c r="G898" s="7"/>
      <c r="H898" s="4"/>
    </row>
    <row r="899" spans="1:9">
      <c r="A899" s="3" t="s">
        <v>68</v>
      </c>
      <c r="B899" s="4" t="str">
        <f t="shared" si="14"/>
        <v>2025</v>
      </c>
      <c r="C899" s="4"/>
      <c r="D899" s="7" t="s">
        <v>322</v>
      </c>
      <c r="E899" s="4" t="s">
        <v>16</v>
      </c>
      <c r="F899" s="8">
        <v>27120000</v>
      </c>
      <c r="G899" s="7"/>
      <c r="H899" s="4"/>
    </row>
    <row r="900" spans="1:9">
      <c r="A900" s="3" t="s">
        <v>68</v>
      </c>
      <c r="B900" s="4" t="str">
        <f t="shared" si="14"/>
        <v>2025</v>
      </c>
      <c r="C900" s="4"/>
      <c r="D900" s="7" t="s">
        <v>322</v>
      </c>
      <c r="E900" s="4" t="s">
        <v>16</v>
      </c>
      <c r="F900" s="8">
        <v>76037.7</v>
      </c>
      <c r="G900" s="7"/>
      <c r="H900" s="4"/>
    </row>
    <row r="901" hidden="1" spans="1:9">
      <c r="A901" s="3" t="s">
        <v>72</v>
      </c>
      <c r="B901" s="4" t="str">
        <f t="shared" si="14"/>
        <v>2025</v>
      </c>
      <c r="C901" s="4"/>
      <c r="D901" s="7" t="s">
        <v>693</v>
      </c>
      <c r="E901" s="4" t="s">
        <v>18</v>
      </c>
      <c r="F901" s="8">
        <v>242000</v>
      </c>
      <c r="G901" s="7"/>
      <c r="H901" s="4" t="s">
        <v>694</v>
      </c>
      <c r="I901" s="10">
        <v>0.13</v>
      </c>
    </row>
    <row r="902" hidden="1" spans="1:9">
      <c r="A902" s="3" t="s">
        <v>72</v>
      </c>
      <c r="B902" s="4" t="str">
        <f t="shared" si="14"/>
        <v>2025</v>
      </c>
      <c r="C902" s="4"/>
      <c r="D902" s="7" t="s">
        <v>695</v>
      </c>
      <c r="E902" s="4" t="s">
        <v>18</v>
      </c>
      <c r="F902" s="8">
        <v>180000</v>
      </c>
      <c r="G902" s="7"/>
      <c r="H902" s="4" t="s">
        <v>188</v>
      </c>
      <c r="I902" s="10">
        <v>0.13</v>
      </c>
    </row>
    <row r="903" hidden="1" spans="1:9">
      <c r="A903" s="3" t="s">
        <v>72</v>
      </c>
      <c r="B903" s="4" t="str">
        <f t="shared" si="14"/>
        <v>2025</v>
      </c>
      <c r="C903" s="4"/>
      <c r="D903" s="7" t="s">
        <v>696</v>
      </c>
      <c r="E903" s="4" t="s">
        <v>18</v>
      </c>
      <c r="F903" s="8">
        <v>45000</v>
      </c>
      <c r="G903" s="7"/>
      <c r="H903" s="4" t="s">
        <v>697</v>
      </c>
      <c r="I903" s="10">
        <v>0.13</v>
      </c>
    </row>
    <row r="904" hidden="1" spans="1:9">
      <c r="A904" s="3" t="s">
        <v>72</v>
      </c>
      <c r="B904" s="4" t="str">
        <f t="shared" si="14"/>
        <v>2025</v>
      </c>
      <c r="C904" s="4"/>
      <c r="D904" s="7" t="s">
        <v>379</v>
      </c>
      <c r="E904" s="4" t="s">
        <v>18</v>
      </c>
      <c r="F904" s="8">
        <v>124000</v>
      </c>
      <c r="G904" s="7"/>
      <c r="H904" s="4" t="s">
        <v>698</v>
      </c>
      <c r="I904" s="10">
        <v>0.13</v>
      </c>
    </row>
    <row r="905" hidden="1" spans="1:9">
      <c r="A905" s="3" t="s">
        <v>72</v>
      </c>
      <c r="B905" s="4" t="str">
        <f t="shared" si="14"/>
        <v>2025</v>
      </c>
      <c r="C905" s="4"/>
      <c r="D905" s="7" t="s">
        <v>699</v>
      </c>
      <c r="E905" s="4" t="s">
        <v>18</v>
      </c>
      <c r="F905" s="8">
        <v>617200</v>
      </c>
      <c r="G905" s="7"/>
      <c r="H905" s="4" t="s">
        <v>700</v>
      </c>
      <c r="I905" s="10">
        <v>0.13</v>
      </c>
    </row>
    <row r="906" hidden="1" spans="1:9">
      <c r="A906" s="3" t="s">
        <v>72</v>
      </c>
      <c r="B906" s="4" t="str">
        <f t="shared" si="14"/>
        <v>2025</v>
      </c>
      <c r="C906" s="4"/>
      <c r="D906" s="7" t="s">
        <v>701</v>
      </c>
      <c r="E906" s="4" t="s">
        <v>18</v>
      </c>
      <c r="F906" s="8">
        <v>40000</v>
      </c>
      <c r="G906" s="7"/>
      <c r="H906" s="4" t="s">
        <v>702</v>
      </c>
      <c r="I906" s="10">
        <v>0.13</v>
      </c>
    </row>
    <row r="907" hidden="1" spans="1:9">
      <c r="A907" s="3" t="s">
        <v>72</v>
      </c>
      <c r="B907" s="4" t="str">
        <f t="shared" si="14"/>
        <v>2025</v>
      </c>
      <c r="C907" s="4"/>
      <c r="D907" s="7" t="s">
        <v>701</v>
      </c>
      <c r="E907" s="4" t="s">
        <v>18</v>
      </c>
      <c r="F907" s="8">
        <v>44000</v>
      </c>
      <c r="G907" s="7"/>
      <c r="H907" s="4" t="s">
        <v>702</v>
      </c>
      <c r="I907" s="10">
        <v>0.13</v>
      </c>
    </row>
    <row r="908" hidden="1" spans="1:9">
      <c r="A908" s="3" t="s">
        <v>72</v>
      </c>
      <c r="B908" s="4" t="str">
        <f t="shared" si="14"/>
        <v>2025</v>
      </c>
      <c r="C908" s="4"/>
      <c r="D908" s="7" t="s">
        <v>703</v>
      </c>
      <c r="E908" s="4" t="s">
        <v>18</v>
      </c>
      <c r="F908" s="8">
        <v>46000</v>
      </c>
      <c r="G908" s="7"/>
      <c r="H908" s="4" t="s">
        <v>704</v>
      </c>
      <c r="I908" s="10">
        <v>0.13</v>
      </c>
    </row>
    <row r="909" hidden="1" spans="1:9">
      <c r="A909" s="3" t="s">
        <v>72</v>
      </c>
      <c r="B909" s="4" t="str">
        <f t="shared" si="14"/>
        <v>2025</v>
      </c>
      <c r="C909" s="4"/>
      <c r="D909" s="7" t="s">
        <v>705</v>
      </c>
      <c r="E909" s="4" t="s">
        <v>18</v>
      </c>
      <c r="F909" s="8">
        <v>19000</v>
      </c>
      <c r="G909" s="7"/>
      <c r="H909" s="4" t="s">
        <v>706</v>
      </c>
      <c r="I909" s="10">
        <v>0.13</v>
      </c>
    </row>
    <row r="910" hidden="1" spans="1:9">
      <c r="A910" s="3" t="s">
        <v>72</v>
      </c>
      <c r="B910" s="4" t="str">
        <f t="shared" si="14"/>
        <v>2025</v>
      </c>
      <c r="C910" s="4"/>
      <c r="D910" s="7" t="s">
        <v>707</v>
      </c>
      <c r="E910" s="4" t="s">
        <v>18</v>
      </c>
      <c r="F910" s="8">
        <v>75000</v>
      </c>
      <c r="G910" s="7"/>
      <c r="H910" s="4" t="s">
        <v>704</v>
      </c>
      <c r="I910" s="10">
        <v>0.13</v>
      </c>
    </row>
    <row r="911" hidden="1" spans="1:9">
      <c r="A911" s="3" t="s">
        <v>72</v>
      </c>
      <c r="B911" s="4" t="str">
        <f t="shared" si="14"/>
        <v>2025</v>
      </c>
      <c r="C911" s="4"/>
      <c r="D911" s="7" t="s">
        <v>482</v>
      </c>
      <c r="E911" s="4" t="s">
        <v>18</v>
      </c>
      <c r="F911" s="8">
        <v>10500</v>
      </c>
      <c r="G911" s="7"/>
      <c r="H911" s="4" t="s">
        <v>708</v>
      </c>
      <c r="I911" s="10">
        <v>0.13</v>
      </c>
    </row>
    <row r="912" hidden="1" spans="1:9">
      <c r="A912" s="3" t="s">
        <v>72</v>
      </c>
      <c r="B912" s="4" t="str">
        <f t="shared" si="14"/>
        <v>2025</v>
      </c>
      <c r="C912" s="4"/>
      <c r="D912" s="7" t="s">
        <v>709</v>
      </c>
      <c r="E912" s="4" t="s">
        <v>18</v>
      </c>
      <c r="F912" s="8">
        <v>86670</v>
      </c>
      <c r="G912" s="7"/>
      <c r="H912" s="4" t="s">
        <v>424</v>
      </c>
      <c r="I912" s="10">
        <v>0.13</v>
      </c>
    </row>
    <row r="913" hidden="1" spans="1:9">
      <c r="A913" s="3" t="s">
        <v>72</v>
      </c>
      <c r="B913" s="4" t="str">
        <f t="shared" si="14"/>
        <v>2025</v>
      </c>
      <c r="C913" s="4"/>
      <c r="D913" s="7" t="s">
        <v>312</v>
      </c>
      <c r="E913" s="4" t="s">
        <v>18</v>
      </c>
      <c r="F913" s="8">
        <v>26600</v>
      </c>
      <c r="G913" s="7"/>
      <c r="H913" s="4" t="s">
        <v>710</v>
      </c>
      <c r="I913" s="10">
        <v>0.13</v>
      </c>
    </row>
    <row r="914" hidden="1" spans="1:9">
      <c r="A914" s="3" t="s">
        <v>72</v>
      </c>
      <c r="B914" s="4" t="str">
        <f t="shared" si="14"/>
        <v>2025</v>
      </c>
      <c r="C914" s="4"/>
      <c r="D914" s="7" t="s">
        <v>339</v>
      </c>
      <c r="E914" s="4" t="s">
        <v>18</v>
      </c>
      <c r="F914" s="8">
        <v>26600</v>
      </c>
      <c r="G914" s="7"/>
      <c r="H914" s="4" t="s">
        <v>710</v>
      </c>
      <c r="I914" s="10">
        <v>0.13</v>
      </c>
    </row>
    <row r="915" hidden="1" spans="1:9">
      <c r="A915" s="3" t="s">
        <v>72</v>
      </c>
      <c r="B915" s="4" t="str">
        <f t="shared" si="14"/>
        <v>2025</v>
      </c>
      <c r="C915" s="4"/>
      <c r="D915" s="7" t="s">
        <v>452</v>
      </c>
      <c r="E915" s="4" t="s">
        <v>18</v>
      </c>
      <c r="F915" s="8">
        <v>2050000</v>
      </c>
      <c r="G915" s="7"/>
      <c r="H915" s="4" t="s">
        <v>711</v>
      </c>
      <c r="I915" s="10">
        <v>0.13</v>
      </c>
    </row>
    <row r="916" hidden="1" spans="1:9">
      <c r="A916" s="3" t="s">
        <v>72</v>
      </c>
      <c r="B916" s="4" t="str">
        <f t="shared" si="14"/>
        <v>2025</v>
      </c>
      <c r="C916" s="4"/>
      <c r="D916" s="7" t="s">
        <v>451</v>
      </c>
      <c r="E916" s="4" t="s">
        <v>18</v>
      </c>
      <c r="F916" s="8">
        <v>1600000</v>
      </c>
      <c r="G916" s="7"/>
      <c r="H916" s="4" t="s">
        <v>712</v>
      </c>
      <c r="I916" s="10">
        <v>0.13</v>
      </c>
    </row>
    <row r="917" hidden="1" spans="1:9">
      <c r="A917" s="3" t="s">
        <v>72</v>
      </c>
      <c r="B917" s="4" t="str">
        <f t="shared" si="14"/>
        <v>2025</v>
      </c>
      <c r="C917" s="4"/>
      <c r="D917" s="7" t="s">
        <v>713</v>
      </c>
      <c r="E917" s="4" t="s">
        <v>16</v>
      </c>
      <c r="F917" s="8">
        <v>46000</v>
      </c>
      <c r="G917" s="7"/>
      <c r="H917" s="4"/>
    </row>
    <row r="918" hidden="1" spans="1:9">
      <c r="A918" s="3" t="s">
        <v>72</v>
      </c>
      <c r="B918" s="4" t="str">
        <f t="shared" si="14"/>
        <v>2025</v>
      </c>
      <c r="C918" s="4"/>
      <c r="D918" s="7" t="s">
        <v>714</v>
      </c>
      <c r="E918" s="4" t="s">
        <v>16</v>
      </c>
      <c r="F918" s="8">
        <v>26600</v>
      </c>
      <c r="G918" s="7"/>
      <c r="H918" s="4"/>
    </row>
    <row r="919" hidden="1" spans="1:9">
      <c r="A919" s="3" t="s">
        <v>72</v>
      </c>
      <c r="B919" s="4" t="str">
        <f t="shared" si="14"/>
        <v>2025</v>
      </c>
      <c r="C919" s="4"/>
      <c r="D919" s="7" t="s">
        <v>715</v>
      </c>
      <c r="E919" s="4" t="s">
        <v>16</v>
      </c>
      <c r="F919" s="8">
        <v>44000</v>
      </c>
      <c r="G919" s="7"/>
      <c r="H919" s="4"/>
    </row>
    <row r="920" hidden="1" spans="1:9">
      <c r="A920" s="3" t="s">
        <v>72</v>
      </c>
      <c r="B920" s="4" t="str">
        <f t="shared" si="14"/>
        <v>2025</v>
      </c>
      <c r="C920" s="4"/>
      <c r="D920" s="7" t="s">
        <v>716</v>
      </c>
      <c r="E920" s="4" t="s">
        <v>16</v>
      </c>
      <c r="F920" s="8">
        <v>242000</v>
      </c>
      <c r="G920" s="7"/>
      <c r="H920" s="4"/>
    </row>
    <row r="921" hidden="1" spans="1:9">
      <c r="A921" s="3" t="s">
        <v>72</v>
      </c>
      <c r="B921" s="4" t="str">
        <f t="shared" si="14"/>
        <v>2025</v>
      </c>
      <c r="C921" s="4"/>
      <c r="D921" s="7" t="s">
        <v>717</v>
      </c>
      <c r="E921" s="4" t="s">
        <v>16</v>
      </c>
      <c r="F921" s="8">
        <v>180000</v>
      </c>
      <c r="G921" s="7"/>
      <c r="H921" s="4"/>
    </row>
    <row r="922" hidden="1" spans="1:9">
      <c r="A922" s="3" t="s">
        <v>72</v>
      </c>
      <c r="B922" s="4" t="str">
        <f t="shared" si="14"/>
        <v>2025</v>
      </c>
      <c r="C922" s="4"/>
      <c r="D922" s="7" t="s">
        <v>718</v>
      </c>
      <c r="E922" s="4" t="s">
        <v>16</v>
      </c>
      <c r="F922" s="8">
        <v>26600</v>
      </c>
      <c r="G922" s="7"/>
      <c r="H922" s="4"/>
    </row>
    <row r="923" hidden="1" spans="1:9">
      <c r="A923" s="3" t="s">
        <v>72</v>
      </c>
      <c r="B923" s="4" t="str">
        <f t="shared" si="14"/>
        <v>2025</v>
      </c>
      <c r="C923" s="4"/>
      <c r="D923" s="7" t="s">
        <v>719</v>
      </c>
      <c r="E923" s="4" t="s">
        <v>16</v>
      </c>
      <c r="F923" s="8">
        <v>617200</v>
      </c>
      <c r="G923" s="7"/>
      <c r="H923" s="4"/>
    </row>
    <row r="924" hidden="1" spans="1:9">
      <c r="A924" s="3" t="s">
        <v>72</v>
      </c>
      <c r="B924" s="4" t="str">
        <f t="shared" si="14"/>
        <v>2025</v>
      </c>
      <c r="C924" s="4"/>
      <c r="D924" s="7" t="s">
        <v>335</v>
      </c>
      <c r="E924" s="4" t="s">
        <v>16</v>
      </c>
      <c r="F924" s="8">
        <v>75000</v>
      </c>
      <c r="G924" s="7"/>
      <c r="H924" s="4"/>
    </row>
    <row r="925" hidden="1" spans="1:9">
      <c r="A925" s="3" t="s">
        <v>72</v>
      </c>
      <c r="B925" s="4" t="str">
        <f t="shared" si="14"/>
        <v>2025</v>
      </c>
      <c r="C925" s="4"/>
      <c r="D925" s="7" t="s">
        <v>434</v>
      </c>
      <c r="E925" s="4" t="s">
        <v>16</v>
      </c>
      <c r="F925" s="8">
        <v>1025000</v>
      </c>
      <c r="G925" s="7"/>
      <c r="H925" s="4"/>
    </row>
    <row r="926" hidden="1" spans="1:9">
      <c r="A926" s="3" t="s">
        <v>72</v>
      </c>
      <c r="B926" s="4" t="str">
        <f t="shared" si="14"/>
        <v>2025</v>
      </c>
      <c r="C926" s="4"/>
      <c r="D926" s="7" t="s">
        <v>397</v>
      </c>
      <c r="E926" s="4" t="s">
        <v>16</v>
      </c>
      <c r="F926" s="8">
        <v>124000</v>
      </c>
      <c r="G926" s="7"/>
      <c r="H926" s="4"/>
    </row>
    <row r="927" hidden="1" spans="1:9">
      <c r="A927" s="3" t="s">
        <v>72</v>
      </c>
      <c r="B927" s="4" t="str">
        <f t="shared" si="14"/>
        <v>2025</v>
      </c>
      <c r="C927" s="4"/>
      <c r="D927" s="7" t="s">
        <v>419</v>
      </c>
      <c r="E927" s="4" t="s">
        <v>16</v>
      </c>
      <c r="F927" s="8">
        <v>1025000</v>
      </c>
      <c r="G927" s="7"/>
      <c r="H927" s="4"/>
    </row>
    <row r="928" hidden="1" spans="1:9">
      <c r="A928" s="3" t="s">
        <v>72</v>
      </c>
      <c r="B928" s="4" t="str">
        <f t="shared" si="14"/>
        <v>2025</v>
      </c>
      <c r="C928" s="4"/>
      <c r="D928" s="7" t="s">
        <v>720</v>
      </c>
      <c r="E928" s="4" t="s">
        <v>16</v>
      </c>
      <c r="F928" s="8">
        <v>140000</v>
      </c>
      <c r="G928" s="7"/>
      <c r="H928" s="4"/>
    </row>
    <row r="929" hidden="1" spans="1:8">
      <c r="A929" s="3" t="s">
        <v>72</v>
      </c>
      <c r="B929" s="4" t="str">
        <f t="shared" si="14"/>
        <v>2025</v>
      </c>
      <c r="C929" s="4"/>
      <c r="D929" s="7" t="s">
        <v>304</v>
      </c>
      <c r="E929" s="4" t="s">
        <v>16</v>
      </c>
      <c r="F929" s="8">
        <v>160000</v>
      </c>
      <c r="G929" s="7"/>
      <c r="H929" s="4"/>
    </row>
    <row r="930" hidden="1" spans="1:8">
      <c r="A930" s="3" t="s">
        <v>72</v>
      </c>
      <c r="B930" s="4" t="str">
        <f t="shared" si="14"/>
        <v>2025</v>
      </c>
      <c r="C930" s="4"/>
      <c r="D930" s="7" t="s">
        <v>304</v>
      </c>
      <c r="E930" s="4" t="s">
        <v>16</v>
      </c>
      <c r="F930" s="8">
        <v>160000</v>
      </c>
      <c r="G930" s="7"/>
      <c r="H930" s="4"/>
    </row>
    <row r="931" hidden="1" spans="1:8">
      <c r="A931" s="3" t="s">
        <v>72</v>
      </c>
      <c r="B931" s="4" t="str">
        <f t="shared" si="14"/>
        <v>2025</v>
      </c>
      <c r="C931" s="4"/>
      <c r="D931" s="7" t="s">
        <v>502</v>
      </c>
      <c r="E931" s="4" t="s">
        <v>16</v>
      </c>
      <c r="F931" s="8">
        <v>160000</v>
      </c>
      <c r="G931" s="7"/>
      <c r="H931" s="4"/>
    </row>
    <row r="932" hidden="1" spans="1:8">
      <c r="A932" s="3" t="s">
        <v>72</v>
      </c>
      <c r="B932" s="4" t="str">
        <f t="shared" si="14"/>
        <v>2025</v>
      </c>
      <c r="C932" s="4"/>
      <c r="D932" s="7" t="s">
        <v>502</v>
      </c>
      <c r="E932" s="4" t="s">
        <v>16</v>
      </c>
      <c r="F932" s="8">
        <v>160000</v>
      </c>
      <c r="G932" s="7"/>
      <c r="H932" s="4"/>
    </row>
    <row r="933" hidden="1" spans="1:8">
      <c r="A933" s="3" t="s">
        <v>72</v>
      </c>
      <c r="B933" s="4" t="str">
        <f t="shared" si="14"/>
        <v>2025</v>
      </c>
      <c r="C933" s="4"/>
      <c r="D933" s="7" t="s">
        <v>721</v>
      </c>
      <c r="E933" s="4" t="s">
        <v>16</v>
      </c>
      <c r="F933" s="8">
        <v>160000</v>
      </c>
      <c r="G933" s="7"/>
      <c r="H933" s="4"/>
    </row>
    <row r="934" hidden="1" spans="1:8">
      <c r="A934" s="3" t="s">
        <v>72</v>
      </c>
      <c r="B934" s="4" t="str">
        <f t="shared" si="14"/>
        <v>2025</v>
      </c>
      <c r="C934" s="4"/>
      <c r="D934" s="7" t="s">
        <v>721</v>
      </c>
      <c r="E934" s="4" t="s">
        <v>16</v>
      </c>
      <c r="F934" s="8">
        <v>160000</v>
      </c>
      <c r="G934" s="7"/>
      <c r="H934" s="4"/>
    </row>
    <row r="935" hidden="1" spans="1:8">
      <c r="A935" s="3" t="s">
        <v>72</v>
      </c>
      <c r="B935" s="4" t="str">
        <f t="shared" si="14"/>
        <v>2025</v>
      </c>
      <c r="C935" s="4"/>
      <c r="D935" s="7" t="s">
        <v>277</v>
      </c>
      <c r="E935" s="4" t="s">
        <v>16</v>
      </c>
      <c r="F935" s="8">
        <v>80000</v>
      </c>
      <c r="G935" s="7"/>
      <c r="H935" s="4"/>
    </row>
    <row r="936" hidden="1" spans="1:8">
      <c r="A936" s="3" t="s">
        <v>72</v>
      </c>
      <c r="B936" s="4" t="str">
        <f t="shared" si="14"/>
        <v>2025</v>
      </c>
      <c r="C936" s="4"/>
      <c r="D936" s="7" t="s">
        <v>277</v>
      </c>
      <c r="E936" s="4" t="s">
        <v>16</v>
      </c>
      <c r="F936" s="8">
        <v>160000</v>
      </c>
      <c r="G936" s="7"/>
      <c r="H936" s="4"/>
    </row>
    <row r="937" hidden="1" spans="1:8">
      <c r="A937" s="3" t="s">
        <v>72</v>
      </c>
      <c r="B937" s="4" t="str">
        <f t="shared" si="14"/>
        <v>2025</v>
      </c>
      <c r="C937" s="4"/>
      <c r="D937" s="7" t="s">
        <v>277</v>
      </c>
      <c r="E937" s="4" t="s">
        <v>16</v>
      </c>
      <c r="F937" s="8">
        <v>160000</v>
      </c>
      <c r="G937" s="7"/>
      <c r="H937" s="4"/>
    </row>
    <row r="938" hidden="1" spans="1:8">
      <c r="A938" s="3" t="s">
        <v>72</v>
      </c>
      <c r="B938" s="4" t="str">
        <f t="shared" si="14"/>
        <v>2025</v>
      </c>
      <c r="C938" s="4"/>
      <c r="D938" s="7" t="s">
        <v>478</v>
      </c>
      <c r="E938" s="4" t="s">
        <v>16</v>
      </c>
      <c r="F938" s="8">
        <v>86670</v>
      </c>
      <c r="G938" s="7"/>
      <c r="H938" s="4"/>
    </row>
    <row r="939" hidden="1" spans="1:8">
      <c r="A939" s="3" t="s">
        <v>72</v>
      </c>
      <c r="B939" s="4" t="str">
        <f t="shared" si="14"/>
        <v>2025</v>
      </c>
      <c r="C939" s="4"/>
      <c r="D939" s="7" t="s">
        <v>699</v>
      </c>
      <c r="E939" s="4" t="s">
        <v>17</v>
      </c>
      <c r="F939" s="8">
        <v>115000</v>
      </c>
      <c r="G939" s="7"/>
      <c r="H939" s="4"/>
    </row>
    <row r="940" hidden="1" spans="1:8">
      <c r="A940" s="3" t="s">
        <v>72</v>
      </c>
      <c r="B940" s="4" t="str">
        <f t="shared" si="14"/>
        <v>2025</v>
      </c>
      <c r="C940" s="4"/>
      <c r="D940" s="7" t="s">
        <v>722</v>
      </c>
      <c r="E940" s="4" t="s">
        <v>17</v>
      </c>
      <c r="F940" s="8">
        <v>502200</v>
      </c>
      <c r="G940" s="7"/>
      <c r="H940" s="4"/>
    </row>
    <row r="941" hidden="1" spans="1:8">
      <c r="A941" s="3" t="s">
        <v>72</v>
      </c>
      <c r="B941" s="4" t="str">
        <f t="shared" si="14"/>
        <v>2025</v>
      </c>
      <c r="C941" s="4"/>
      <c r="D941" s="7" t="s">
        <v>723</v>
      </c>
      <c r="E941" s="4" t="s">
        <v>17</v>
      </c>
      <c r="F941" s="8">
        <v>86000</v>
      </c>
      <c r="G941" s="7"/>
      <c r="H941" s="4"/>
    </row>
    <row r="942" hidden="1" spans="1:8">
      <c r="A942" s="3" t="s">
        <v>72</v>
      </c>
      <c r="B942" s="4" t="str">
        <f t="shared" si="14"/>
        <v>2025</v>
      </c>
      <c r="C942" s="4"/>
      <c r="D942" s="7" t="s">
        <v>461</v>
      </c>
      <c r="E942" s="4" t="s">
        <v>17</v>
      </c>
      <c r="F942" s="8">
        <v>220000</v>
      </c>
      <c r="G942" s="7"/>
      <c r="H942" s="4"/>
    </row>
    <row r="943" hidden="1" spans="1:8">
      <c r="A943" s="3" t="s">
        <v>72</v>
      </c>
      <c r="B943" s="4" t="str">
        <f t="shared" si="14"/>
        <v>2025</v>
      </c>
      <c r="C943" s="4"/>
      <c r="D943" s="7" t="s">
        <v>474</v>
      </c>
      <c r="E943" s="4" t="s">
        <v>17</v>
      </c>
      <c r="F943" s="8">
        <v>217000</v>
      </c>
      <c r="G943" s="7"/>
      <c r="H943" s="4"/>
    </row>
    <row r="944" hidden="1" spans="1:8">
      <c r="A944" s="3" t="s">
        <v>72</v>
      </c>
      <c r="B944" s="4" t="str">
        <f t="shared" si="14"/>
        <v>2025</v>
      </c>
      <c r="C944" s="4"/>
      <c r="D944" s="7" t="s">
        <v>724</v>
      </c>
      <c r="E944" s="4" t="s">
        <v>17</v>
      </c>
      <c r="F944" s="8">
        <v>100000</v>
      </c>
      <c r="G944" s="7"/>
      <c r="H944" s="4"/>
    </row>
    <row r="945" hidden="1" spans="1:8">
      <c r="A945" s="3" t="s">
        <v>72</v>
      </c>
      <c r="B945" s="4" t="str">
        <f t="shared" si="14"/>
        <v>2025</v>
      </c>
      <c r="C945" s="4"/>
      <c r="D945" s="7" t="s">
        <v>725</v>
      </c>
      <c r="E945" s="4" t="s">
        <v>17</v>
      </c>
      <c r="F945" s="8">
        <v>402000</v>
      </c>
      <c r="G945" s="7"/>
      <c r="H945" s="4"/>
    </row>
    <row r="946" hidden="1" spans="1:8">
      <c r="A946" s="3" t="s">
        <v>72</v>
      </c>
      <c r="B946" s="4" t="str">
        <f t="shared" si="14"/>
        <v>2025</v>
      </c>
      <c r="C946" s="4"/>
      <c r="D946" s="7" t="s">
        <v>409</v>
      </c>
      <c r="E946" s="4" t="s">
        <v>17</v>
      </c>
      <c r="F946" s="8">
        <v>600000</v>
      </c>
      <c r="G946" s="7"/>
      <c r="H946" s="4"/>
    </row>
    <row r="947" hidden="1" spans="1:8">
      <c r="A947" s="3" t="s">
        <v>72</v>
      </c>
      <c r="B947" s="4" t="str">
        <f t="shared" si="14"/>
        <v>2025</v>
      </c>
      <c r="C947" s="4"/>
      <c r="D947" s="7" t="s">
        <v>274</v>
      </c>
      <c r="E947" s="4" t="s">
        <v>17</v>
      </c>
      <c r="F947" s="8">
        <v>253000</v>
      </c>
      <c r="G947" s="7"/>
      <c r="H947" s="4"/>
    </row>
    <row r="948" hidden="1" spans="1:8">
      <c r="A948" s="3" t="s">
        <v>72</v>
      </c>
      <c r="B948" s="4" t="str">
        <f t="shared" si="14"/>
        <v>2025</v>
      </c>
      <c r="C948" s="4"/>
      <c r="D948" s="7" t="s">
        <v>437</v>
      </c>
      <c r="E948" s="4" t="s">
        <v>17</v>
      </c>
      <c r="F948" s="8">
        <v>390000</v>
      </c>
      <c r="G948" s="7"/>
      <c r="H948" s="4"/>
    </row>
    <row r="949" hidden="1" spans="1:8">
      <c r="A949" s="3" t="s">
        <v>72</v>
      </c>
      <c r="B949" s="4" t="str">
        <f t="shared" si="14"/>
        <v>2025</v>
      </c>
      <c r="C949" s="4"/>
      <c r="D949" s="7" t="s">
        <v>502</v>
      </c>
      <c r="E949" s="4" t="s">
        <v>17</v>
      </c>
      <c r="F949" s="8">
        <v>300000</v>
      </c>
      <c r="G949" s="7"/>
      <c r="H949" s="4"/>
    </row>
    <row r="950" hidden="1" spans="1:8">
      <c r="A950" s="3" t="s">
        <v>72</v>
      </c>
      <c r="B950" s="4" t="str">
        <f t="shared" si="14"/>
        <v>2025</v>
      </c>
      <c r="C950" s="4"/>
      <c r="D950" s="7" t="s">
        <v>726</v>
      </c>
      <c r="E950" s="4" t="s">
        <v>17</v>
      </c>
      <c r="F950" s="8">
        <v>400000</v>
      </c>
      <c r="G950" s="7"/>
      <c r="H950" s="4"/>
    </row>
    <row r="951" hidden="1" spans="1:8">
      <c r="A951" s="3" t="s">
        <v>72</v>
      </c>
      <c r="B951" s="4" t="str">
        <f t="shared" si="14"/>
        <v>2025</v>
      </c>
      <c r="C951" s="4"/>
      <c r="D951" s="7" t="s">
        <v>477</v>
      </c>
      <c r="E951" s="4" t="s">
        <v>17</v>
      </c>
      <c r="F951" s="8">
        <v>22500</v>
      </c>
      <c r="G951" s="7"/>
      <c r="H951" s="4"/>
    </row>
    <row r="952" hidden="1" spans="1:8">
      <c r="A952" s="3" t="s">
        <v>72</v>
      </c>
      <c r="B952" s="4" t="str">
        <f t="shared" si="14"/>
        <v>2025</v>
      </c>
      <c r="C952" s="4"/>
      <c r="D952" s="7" t="s">
        <v>483</v>
      </c>
      <c r="E952" s="4" t="s">
        <v>17</v>
      </c>
      <c r="F952" s="8">
        <v>18000</v>
      </c>
      <c r="G952" s="7"/>
      <c r="H952" s="4"/>
    </row>
    <row r="953" hidden="1" spans="1:8">
      <c r="A953" s="3" t="s">
        <v>72</v>
      </c>
      <c r="B953" s="4" t="str">
        <f t="shared" si="14"/>
        <v>2025</v>
      </c>
      <c r="C953" s="4"/>
      <c r="D953" s="7" t="s">
        <v>474</v>
      </c>
      <c r="E953" s="4" t="s">
        <v>17</v>
      </c>
      <c r="F953" s="8">
        <v>37200</v>
      </c>
      <c r="G953" s="7"/>
      <c r="H953" s="4"/>
    </row>
    <row r="954" hidden="1" spans="1:8">
      <c r="A954" s="3" t="s">
        <v>72</v>
      </c>
      <c r="B954" s="4" t="str">
        <f t="shared" si="14"/>
        <v>2025</v>
      </c>
      <c r="C954" s="4"/>
      <c r="D954" s="7" t="s">
        <v>727</v>
      </c>
      <c r="E954" s="4" t="s">
        <v>17</v>
      </c>
      <c r="F954" s="8">
        <v>74400</v>
      </c>
      <c r="G954" s="7"/>
      <c r="H954" s="4"/>
    </row>
    <row r="955" hidden="1" spans="1:8">
      <c r="A955" s="3" t="s">
        <v>72</v>
      </c>
      <c r="B955" s="4" t="str">
        <f t="shared" si="14"/>
        <v>2025</v>
      </c>
      <c r="C955" s="4"/>
      <c r="D955" s="7" t="s">
        <v>707</v>
      </c>
      <c r="E955" s="4" t="s">
        <v>17</v>
      </c>
      <c r="F955" s="8">
        <v>22500</v>
      </c>
      <c r="G955" s="7"/>
      <c r="H955" s="4"/>
    </row>
    <row r="956" hidden="1" spans="1:8">
      <c r="A956" s="3" t="s">
        <v>72</v>
      </c>
      <c r="B956" s="4" t="str">
        <f t="shared" si="14"/>
        <v>2025</v>
      </c>
      <c r="C956" s="4"/>
      <c r="D956" s="7" t="s">
        <v>483</v>
      </c>
      <c r="E956" s="4" t="s">
        <v>17</v>
      </c>
      <c r="F956" s="8">
        <v>52500</v>
      </c>
      <c r="G956" s="7"/>
      <c r="H956" s="4"/>
    </row>
    <row r="957" hidden="1" spans="1:8">
      <c r="A957" s="3" t="s">
        <v>72</v>
      </c>
      <c r="B957" s="4" t="str">
        <f t="shared" si="14"/>
        <v>2025</v>
      </c>
      <c r="C957" s="4"/>
      <c r="D957" s="7" t="s">
        <v>483</v>
      </c>
      <c r="E957" s="4" t="s">
        <v>17</v>
      </c>
      <c r="F957" s="8">
        <v>86670</v>
      </c>
      <c r="G957" s="7"/>
      <c r="H957" s="4"/>
    </row>
    <row r="958" hidden="1" spans="1:8">
      <c r="A958" s="3" t="s">
        <v>72</v>
      </c>
      <c r="B958" s="4" t="str">
        <f t="shared" si="14"/>
        <v>2025</v>
      </c>
      <c r="C958" s="4"/>
      <c r="D958" s="7" t="s">
        <v>667</v>
      </c>
      <c r="E958" s="4" t="s">
        <v>17</v>
      </c>
      <c r="F958" s="8">
        <v>18620</v>
      </c>
      <c r="G958" s="7"/>
      <c r="H958" s="4"/>
    </row>
    <row r="959" hidden="1" spans="1:8">
      <c r="A959" s="3" t="s">
        <v>72</v>
      </c>
      <c r="B959" s="4" t="str">
        <f t="shared" si="14"/>
        <v>2025</v>
      </c>
      <c r="C959" s="4"/>
      <c r="D959" s="7" t="s">
        <v>701</v>
      </c>
      <c r="E959" s="4" t="s">
        <v>17</v>
      </c>
      <c r="F959" s="8">
        <v>12000</v>
      </c>
      <c r="G959" s="7"/>
      <c r="H959" s="4"/>
    </row>
    <row r="960" hidden="1" spans="1:8">
      <c r="A960" s="3" t="s">
        <v>72</v>
      </c>
      <c r="B960" s="4" t="str">
        <f t="shared" si="14"/>
        <v>2025</v>
      </c>
      <c r="C960" s="4"/>
      <c r="D960" s="7" t="s">
        <v>475</v>
      </c>
      <c r="E960" s="4" t="s">
        <v>17</v>
      </c>
      <c r="F960" s="8">
        <v>54000</v>
      </c>
      <c r="G960" s="7"/>
      <c r="H960" s="4"/>
    </row>
    <row r="961" hidden="1" spans="1:9">
      <c r="A961" s="3" t="s">
        <v>72</v>
      </c>
      <c r="B961" s="4" t="str">
        <f t="shared" si="14"/>
        <v>2025</v>
      </c>
      <c r="C961" s="4"/>
      <c r="D961" s="7" t="s">
        <v>693</v>
      </c>
      <c r="E961" s="4" t="s">
        <v>17</v>
      </c>
      <c r="F961" s="8">
        <v>230000</v>
      </c>
      <c r="G961" s="7"/>
      <c r="H961" s="4"/>
    </row>
    <row r="962" hidden="1" spans="1:9">
      <c r="A962" s="3" t="s">
        <v>72</v>
      </c>
      <c r="B962" s="4" t="str">
        <f t="shared" ref="B962:B1025" si="15">LEFT(D962,4)</f>
        <v>2025</v>
      </c>
      <c r="C962" s="4"/>
      <c r="D962" s="7" t="s">
        <v>728</v>
      </c>
      <c r="E962" s="4" t="s">
        <v>17</v>
      </c>
      <c r="F962" s="8">
        <v>32200</v>
      </c>
      <c r="G962" s="7"/>
      <c r="H962" s="4"/>
    </row>
    <row r="963" hidden="1" spans="1:9">
      <c r="A963" s="3" t="s">
        <v>72</v>
      </c>
      <c r="B963" s="4" t="str">
        <f t="shared" si="15"/>
        <v>2025</v>
      </c>
      <c r="C963" s="4"/>
      <c r="D963" s="7" t="s">
        <v>290</v>
      </c>
      <c r="E963" s="4" t="s">
        <v>17</v>
      </c>
      <c r="F963" s="8">
        <v>13800</v>
      </c>
      <c r="G963" s="7"/>
      <c r="H963" s="4"/>
    </row>
    <row r="964" hidden="1" spans="1:9">
      <c r="A964" s="3" t="s">
        <v>72</v>
      </c>
      <c r="B964" s="4" t="str">
        <f t="shared" si="15"/>
        <v>2025</v>
      </c>
      <c r="C964" s="4"/>
      <c r="D964" s="7" t="s">
        <v>290</v>
      </c>
      <c r="E964" s="4" t="s">
        <v>17</v>
      </c>
      <c r="F964" s="8">
        <v>7980</v>
      </c>
      <c r="G964" s="7"/>
      <c r="H964" s="4"/>
    </row>
    <row r="965" hidden="1" spans="1:9">
      <c r="A965" s="3" t="s">
        <v>72</v>
      </c>
      <c r="B965" s="4" t="str">
        <f t="shared" si="15"/>
        <v>2025</v>
      </c>
      <c r="C965" s="4"/>
      <c r="D965" s="7" t="s">
        <v>729</v>
      </c>
      <c r="E965" s="4" t="s">
        <v>17</v>
      </c>
      <c r="F965" s="8">
        <v>18620</v>
      </c>
      <c r="G965" s="7"/>
      <c r="H965" s="4"/>
    </row>
    <row r="966" hidden="1" spans="1:9">
      <c r="A966" s="3" t="s">
        <v>76</v>
      </c>
      <c r="B966" s="4" t="str">
        <f t="shared" si="15"/>
        <v>2025</v>
      </c>
      <c r="C966" s="4"/>
      <c r="D966" s="7" t="s">
        <v>247</v>
      </c>
      <c r="E966" s="4" t="s">
        <v>18</v>
      </c>
      <c r="F966" s="8">
        <v>1732295.99</v>
      </c>
      <c r="G966" s="7" t="s">
        <v>730</v>
      </c>
      <c r="H966" s="7" t="s">
        <v>731</v>
      </c>
      <c r="I966" s="10">
        <v>0.13</v>
      </c>
    </row>
    <row r="967" hidden="1" spans="1:9">
      <c r="A967" s="3" t="s">
        <v>76</v>
      </c>
      <c r="B967" s="4" t="str">
        <f t="shared" si="15"/>
        <v>2025</v>
      </c>
      <c r="C967" s="4"/>
      <c r="D967" s="7" t="s">
        <v>360</v>
      </c>
      <c r="E967" s="4" t="s">
        <v>16</v>
      </c>
      <c r="F967" s="8">
        <v>1732295.99</v>
      </c>
      <c r="G967" s="7"/>
      <c r="H967" s="7"/>
    </row>
    <row r="968" hidden="1" spans="1:9">
      <c r="A968" s="3" t="s">
        <v>76</v>
      </c>
      <c r="B968" s="4" t="str">
        <f t="shared" si="15"/>
        <v>2025</v>
      </c>
      <c r="C968" s="4"/>
      <c r="D968" s="7" t="s">
        <v>670</v>
      </c>
      <c r="E968" s="4" t="s">
        <v>18</v>
      </c>
      <c r="F968" s="8">
        <v>1876654.02</v>
      </c>
      <c r="G968" s="7" t="s">
        <v>730</v>
      </c>
      <c r="H968" s="7" t="s">
        <v>731</v>
      </c>
      <c r="I968" s="10">
        <v>0.13</v>
      </c>
    </row>
    <row r="969" hidden="1" spans="1:9">
      <c r="A969" s="3" t="s">
        <v>76</v>
      </c>
      <c r="B969" s="4" t="str">
        <f t="shared" si="15"/>
        <v>2025</v>
      </c>
      <c r="C969" s="4"/>
      <c r="D969" s="7" t="s">
        <v>360</v>
      </c>
      <c r="E969" s="4" t="s">
        <v>16</v>
      </c>
      <c r="F969" s="8">
        <v>1876654.02</v>
      </c>
      <c r="G969" s="7"/>
      <c r="H969" s="7"/>
    </row>
    <row r="970" hidden="1" spans="1:9">
      <c r="A970" s="3" t="s">
        <v>76</v>
      </c>
      <c r="B970" s="4" t="str">
        <f t="shared" si="15"/>
        <v>2025</v>
      </c>
      <c r="C970" s="4"/>
      <c r="D970" s="7" t="s">
        <v>732</v>
      </c>
      <c r="E970" s="4" t="s">
        <v>18</v>
      </c>
      <c r="F970" s="8">
        <v>6497500</v>
      </c>
      <c r="G970" s="7" t="s">
        <v>730</v>
      </c>
      <c r="H970" s="7" t="s">
        <v>731</v>
      </c>
      <c r="I970" s="10">
        <v>0.13</v>
      </c>
    </row>
    <row r="971" hidden="1" spans="1:9">
      <c r="A971" s="3" t="s">
        <v>76</v>
      </c>
      <c r="B971" s="4" t="str">
        <f t="shared" si="15"/>
        <v>2025</v>
      </c>
      <c r="C971" s="4"/>
      <c r="D971" s="7" t="s">
        <v>484</v>
      </c>
      <c r="E971" s="4" t="s">
        <v>16</v>
      </c>
      <c r="F971" s="8">
        <v>6497500</v>
      </c>
      <c r="G971" s="7"/>
      <c r="H971" s="7"/>
    </row>
    <row r="972" hidden="1" spans="1:9">
      <c r="A972" s="3" t="s">
        <v>76</v>
      </c>
      <c r="B972" s="4" t="str">
        <f t="shared" si="15"/>
        <v>2025</v>
      </c>
      <c r="C972" s="4"/>
      <c r="D972" s="7" t="s">
        <v>733</v>
      </c>
      <c r="E972" s="4" t="s">
        <v>18</v>
      </c>
      <c r="F972" s="8">
        <v>4202550</v>
      </c>
      <c r="G972" s="7" t="s">
        <v>730</v>
      </c>
      <c r="H972" s="7" t="s">
        <v>731</v>
      </c>
      <c r="I972" s="10">
        <v>0.13</v>
      </c>
    </row>
    <row r="973" hidden="1" spans="1:9">
      <c r="A973" s="3" t="s">
        <v>76</v>
      </c>
      <c r="B973" s="4" t="str">
        <f t="shared" si="15"/>
        <v>2025</v>
      </c>
      <c r="C973" s="4"/>
      <c r="D973" s="7" t="s">
        <v>304</v>
      </c>
      <c r="E973" s="4" t="s">
        <v>16</v>
      </c>
      <c r="F973" s="8">
        <v>4202550</v>
      </c>
      <c r="G973" s="7"/>
      <c r="H973" s="7"/>
    </row>
    <row r="974" hidden="1" spans="1:9">
      <c r="A974" s="3" t="s">
        <v>76</v>
      </c>
      <c r="B974" s="4" t="str">
        <f t="shared" si="15"/>
        <v>2025</v>
      </c>
      <c r="C974" s="4"/>
      <c r="D974" s="7" t="s">
        <v>399</v>
      </c>
      <c r="E974" s="4" t="s">
        <v>18</v>
      </c>
      <c r="F974" s="8">
        <v>86964.8</v>
      </c>
      <c r="G974" s="7" t="s">
        <v>730</v>
      </c>
      <c r="H974" s="7" t="s">
        <v>731</v>
      </c>
      <c r="I974" s="10">
        <v>0.13</v>
      </c>
    </row>
    <row r="975" hidden="1" spans="1:9">
      <c r="A975" s="3" t="s">
        <v>76</v>
      </c>
      <c r="B975" s="4" t="str">
        <f t="shared" si="15"/>
        <v>2025</v>
      </c>
      <c r="C975" s="4"/>
      <c r="D975" s="7" t="s">
        <v>373</v>
      </c>
      <c r="E975" s="4" t="s">
        <v>16</v>
      </c>
      <c r="F975" s="8">
        <v>86964.8</v>
      </c>
      <c r="G975" s="7"/>
      <c r="H975" s="7"/>
    </row>
    <row r="976" hidden="1" spans="1:9">
      <c r="A976" s="3" t="s">
        <v>76</v>
      </c>
      <c r="B976" s="4" t="str">
        <f t="shared" si="15"/>
        <v>2025</v>
      </c>
      <c r="C976" s="4"/>
      <c r="D976" s="7" t="s">
        <v>734</v>
      </c>
      <c r="E976" s="4" t="s">
        <v>16</v>
      </c>
      <c r="F976" s="8">
        <v>1740509.11</v>
      </c>
      <c r="G976" s="7"/>
      <c r="H976" s="7"/>
    </row>
    <row r="977" hidden="1" spans="1:9">
      <c r="A977" s="3" t="s">
        <v>76</v>
      </c>
      <c r="B977" s="4" t="str">
        <f t="shared" si="15"/>
        <v>2025</v>
      </c>
      <c r="C977" s="4"/>
      <c r="D977" s="7" t="s">
        <v>325</v>
      </c>
      <c r="E977" s="4" t="s">
        <v>18</v>
      </c>
      <c r="F977" s="8">
        <v>1740509.11</v>
      </c>
      <c r="G977" s="7" t="s">
        <v>730</v>
      </c>
      <c r="H977" s="7" t="s">
        <v>731</v>
      </c>
      <c r="I977" s="10">
        <v>0.13</v>
      </c>
    </row>
    <row r="978" hidden="1" spans="1:9">
      <c r="A978" s="3" t="s">
        <v>80</v>
      </c>
      <c r="B978" s="4" t="str">
        <f t="shared" si="15"/>
        <v>2025</v>
      </c>
      <c r="C978" s="4"/>
      <c r="D978" s="7" t="s">
        <v>493</v>
      </c>
      <c r="E978" s="4" t="s">
        <v>18</v>
      </c>
      <c r="F978" s="8">
        <v>45129.9</v>
      </c>
      <c r="G978" s="7"/>
      <c r="H978" s="4" t="s">
        <v>735</v>
      </c>
      <c r="I978" s="10">
        <v>0.13</v>
      </c>
    </row>
    <row r="979" hidden="1" spans="1:9">
      <c r="A979" s="3" t="s">
        <v>80</v>
      </c>
      <c r="B979" s="4" t="str">
        <f t="shared" si="15"/>
        <v>2025</v>
      </c>
      <c r="C979" s="4"/>
      <c r="D979" s="7" t="s">
        <v>313</v>
      </c>
      <c r="E979" s="4" t="s">
        <v>16</v>
      </c>
      <c r="F979" s="8">
        <v>45129.9</v>
      </c>
      <c r="G979" s="7"/>
      <c r="H979" s="4"/>
    </row>
    <row r="980" hidden="1" spans="1:9">
      <c r="A980" s="3" t="s">
        <v>80</v>
      </c>
      <c r="B980" s="4" t="str">
        <f t="shared" si="15"/>
        <v>2025</v>
      </c>
      <c r="C980" s="4"/>
      <c r="D980" s="7" t="s">
        <v>313</v>
      </c>
      <c r="E980" s="4" t="s">
        <v>17</v>
      </c>
      <c r="F980" s="8">
        <v>42873.9</v>
      </c>
      <c r="G980" s="7"/>
      <c r="H980" s="4"/>
    </row>
    <row r="981" hidden="1" spans="1:9">
      <c r="A981" s="3" t="s">
        <v>80</v>
      </c>
      <c r="B981" s="4" t="str">
        <f t="shared" si="15"/>
        <v>2024</v>
      </c>
      <c r="C981" s="4"/>
      <c r="D981" s="7" t="s">
        <v>736</v>
      </c>
      <c r="E981" s="4" t="s">
        <v>18</v>
      </c>
      <c r="F981" s="8">
        <v>416000</v>
      </c>
      <c r="G981" s="7"/>
      <c r="H981" s="4" t="s">
        <v>737</v>
      </c>
      <c r="I981" s="10">
        <v>0.13</v>
      </c>
    </row>
    <row r="982" hidden="1" spans="1:9">
      <c r="A982" s="3" t="s">
        <v>80</v>
      </c>
      <c r="B982" s="4" t="str">
        <f t="shared" si="15"/>
        <v>2024</v>
      </c>
      <c r="C982" s="4" t="s">
        <v>184</v>
      </c>
      <c r="D982" s="7" t="s">
        <v>738</v>
      </c>
      <c r="E982" s="4" t="s">
        <v>16</v>
      </c>
      <c r="F982" s="8">
        <v>416000</v>
      </c>
      <c r="G982" s="7"/>
      <c r="H982" s="4"/>
    </row>
    <row r="983" hidden="1" spans="1:9">
      <c r="A983" s="3" t="s">
        <v>80</v>
      </c>
      <c r="B983" s="4" t="str">
        <f t="shared" si="15"/>
        <v>2024</v>
      </c>
      <c r="C983" s="4" t="s">
        <v>184</v>
      </c>
      <c r="D983" s="7" t="s">
        <v>738</v>
      </c>
      <c r="E983" s="4" t="s">
        <v>17</v>
      </c>
      <c r="F983" s="8">
        <v>21200</v>
      </c>
      <c r="G983" s="7"/>
      <c r="H983" s="4"/>
    </row>
    <row r="984" hidden="1" spans="1:9">
      <c r="A984" s="3" t="s">
        <v>80</v>
      </c>
      <c r="B984" s="4" t="str">
        <f t="shared" si="15"/>
        <v>2024</v>
      </c>
      <c r="C984" s="4" t="s">
        <v>184</v>
      </c>
      <c r="D984" s="7" t="s">
        <v>739</v>
      </c>
      <c r="E984" s="4" t="s">
        <v>17</v>
      </c>
      <c r="F984" s="8">
        <v>124800</v>
      </c>
      <c r="G984" s="7"/>
      <c r="H984" s="4"/>
    </row>
    <row r="985" hidden="1" spans="1:9">
      <c r="A985" s="3" t="s">
        <v>80</v>
      </c>
      <c r="B985" s="4" t="str">
        <f t="shared" si="15"/>
        <v>2024</v>
      </c>
      <c r="C985" s="4" t="s">
        <v>184</v>
      </c>
      <c r="D985" s="7" t="s">
        <v>739</v>
      </c>
      <c r="E985" s="4" t="s">
        <v>17</v>
      </c>
      <c r="F985" s="8">
        <v>270000</v>
      </c>
      <c r="G985" s="7"/>
      <c r="H985" s="4"/>
    </row>
    <row r="986" hidden="1" spans="1:9">
      <c r="A986" s="3" t="s">
        <v>80</v>
      </c>
      <c r="B986" s="4" t="str">
        <f t="shared" si="15"/>
        <v>2024</v>
      </c>
      <c r="C986" s="4"/>
      <c r="D986" s="7" t="s">
        <v>740</v>
      </c>
      <c r="E986" s="4" t="s">
        <v>18</v>
      </c>
      <c r="F986" s="8">
        <v>425000</v>
      </c>
      <c r="G986" s="7"/>
      <c r="H986" s="4" t="s">
        <v>741</v>
      </c>
      <c r="I986" s="10">
        <v>0.13</v>
      </c>
    </row>
    <row r="987" hidden="1" spans="1:9">
      <c r="A987" s="3" t="s">
        <v>80</v>
      </c>
      <c r="B987" s="4" t="str">
        <f t="shared" si="15"/>
        <v>2024</v>
      </c>
      <c r="C987" s="4" t="s">
        <v>184</v>
      </c>
      <c r="D987" s="7" t="s">
        <v>742</v>
      </c>
      <c r="E987" s="4" t="s">
        <v>16</v>
      </c>
      <c r="F987" s="8">
        <v>425000</v>
      </c>
      <c r="G987" s="7"/>
      <c r="H987" s="4"/>
    </row>
    <row r="988" hidden="1" spans="1:9">
      <c r="A988" s="3" t="s">
        <v>80</v>
      </c>
      <c r="B988" s="4" t="str">
        <f t="shared" si="15"/>
        <v>2024</v>
      </c>
      <c r="C988" s="4" t="s">
        <v>184</v>
      </c>
      <c r="D988" s="7" t="s">
        <v>218</v>
      </c>
      <c r="E988" s="4" t="s">
        <v>17</v>
      </c>
      <c r="F988" s="8">
        <v>5000</v>
      </c>
      <c r="G988" s="7"/>
      <c r="H988" s="4"/>
    </row>
    <row r="989" hidden="1" spans="1:9">
      <c r="A989" s="3" t="s">
        <v>80</v>
      </c>
      <c r="B989" s="4" t="str">
        <f t="shared" si="15"/>
        <v>2024</v>
      </c>
      <c r="C989" s="4" t="s">
        <v>184</v>
      </c>
      <c r="D989" s="7" t="s">
        <v>218</v>
      </c>
      <c r="E989" s="4" t="s">
        <v>17</v>
      </c>
      <c r="F989" s="8">
        <v>50000</v>
      </c>
      <c r="G989" s="7"/>
      <c r="H989" s="4"/>
    </row>
    <row r="990" hidden="1" spans="1:9">
      <c r="A990" s="3" t="s">
        <v>80</v>
      </c>
      <c r="B990" s="4" t="str">
        <f t="shared" si="15"/>
        <v>2024</v>
      </c>
      <c r="C990" s="4" t="s">
        <v>184</v>
      </c>
      <c r="D990" s="7" t="s">
        <v>218</v>
      </c>
      <c r="E990" s="4" t="s">
        <v>17</v>
      </c>
      <c r="F990" s="8">
        <v>50000</v>
      </c>
      <c r="G990" s="7"/>
      <c r="H990" s="4"/>
    </row>
    <row r="991" hidden="1" spans="1:9">
      <c r="A991" s="3" t="s">
        <v>80</v>
      </c>
      <c r="B991" s="4" t="str">
        <f t="shared" si="15"/>
        <v>2024</v>
      </c>
      <c r="C991" s="4" t="s">
        <v>184</v>
      </c>
      <c r="D991" s="7" t="s">
        <v>218</v>
      </c>
      <c r="E991" s="4" t="s">
        <v>17</v>
      </c>
      <c r="F991" s="8">
        <v>100000</v>
      </c>
      <c r="G991" s="7"/>
      <c r="H991" s="4"/>
    </row>
    <row r="992" hidden="1" spans="1:9">
      <c r="A992" s="3" t="s">
        <v>80</v>
      </c>
      <c r="B992" s="4" t="str">
        <f t="shared" si="15"/>
        <v>2024</v>
      </c>
      <c r="C992" s="4" t="s">
        <v>184</v>
      </c>
      <c r="D992" s="7" t="s">
        <v>743</v>
      </c>
      <c r="E992" s="4" t="s">
        <v>17</v>
      </c>
      <c r="F992" s="8">
        <v>127500</v>
      </c>
      <c r="G992" s="7"/>
      <c r="H992" s="4"/>
    </row>
    <row r="993" hidden="1" spans="1:9">
      <c r="A993" s="3" t="s">
        <v>80</v>
      </c>
      <c r="B993" s="4" t="str">
        <f t="shared" si="15"/>
        <v>2024</v>
      </c>
      <c r="C993" s="4"/>
      <c r="D993" s="7" t="s">
        <v>744</v>
      </c>
      <c r="E993" s="4" t="s">
        <v>18</v>
      </c>
      <c r="F993" s="8">
        <v>9766000</v>
      </c>
      <c r="G993" s="7"/>
      <c r="H993" s="4" t="s">
        <v>745</v>
      </c>
      <c r="I993" s="10">
        <v>0.13</v>
      </c>
    </row>
    <row r="994" hidden="1" spans="1:9">
      <c r="A994" s="3" t="s">
        <v>80</v>
      </c>
      <c r="B994" s="4" t="str">
        <f t="shared" si="15"/>
        <v>2025</v>
      </c>
      <c r="C994" s="4"/>
      <c r="D994" s="7" t="s">
        <v>746</v>
      </c>
      <c r="E994" s="4" t="s">
        <v>16</v>
      </c>
      <c r="F994" s="8">
        <v>9766000</v>
      </c>
      <c r="G994" s="7"/>
      <c r="H994" s="4"/>
    </row>
    <row r="995" hidden="1" spans="1:9">
      <c r="A995" s="3" t="s">
        <v>80</v>
      </c>
      <c r="B995" s="4" t="str">
        <f t="shared" si="15"/>
        <v>2024</v>
      </c>
      <c r="C995" s="4" t="s">
        <v>184</v>
      </c>
      <c r="D995" s="7" t="s">
        <v>747</v>
      </c>
      <c r="E995" s="4" t="s">
        <v>17</v>
      </c>
      <c r="F995" s="8">
        <v>3420000</v>
      </c>
      <c r="G995" s="7"/>
      <c r="H995" s="4"/>
    </row>
    <row r="996" hidden="1" spans="1:9">
      <c r="A996" s="3" t="s">
        <v>80</v>
      </c>
      <c r="B996" s="4" t="str">
        <f t="shared" si="15"/>
        <v>2024</v>
      </c>
      <c r="C996" s="4" t="s">
        <v>184</v>
      </c>
      <c r="D996" s="7" t="s">
        <v>748</v>
      </c>
      <c r="E996" s="4" t="s">
        <v>17</v>
      </c>
      <c r="F996" s="8">
        <v>2280000</v>
      </c>
      <c r="G996" s="7"/>
      <c r="H996" s="4"/>
    </row>
    <row r="997" hidden="1" spans="1:9">
      <c r="A997" s="3" t="s">
        <v>80</v>
      </c>
      <c r="B997" s="4" t="str">
        <f t="shared" si="15"/>
        <v>2025</v>
      </c>
      <c r="C997" s="4"/>
      <c r="D997" s="7" t="s">
        <v>749</v>
      </c>
      <c r="E997" s="4" t="s">
        <v>17</v>
      </c>
      <c r="F997" s="8">
        <v>646000</v>
      </c>
      <c r="G997" s="7"/>
      <c r="H997" s="4"/>
    </row>
    <row r="998" hidden="1" spans="1:9">
      <c r="A998" s="3" t="s">
        <v>80</v>
      </c>
      <c r="B998" s="4" t="str">
        <f t="shared" si="15"/>
        <v>2025</v>
      </c>
      <c r="C998" s="4"/>
      <c r="D998" s="7" t="s">
        <v>482</v>
      </c>
      <c r="E998" s="4" t="s">
        <v>17</v>
      </c>
      <c r="F998" s="8">
        <v>2280000</v>
      </c>
      <c r="G998" s="7"/>
      <c r="H998" s="4"/>
    </row>
    <row r="999" hidden="1" spans="1:9">
      <c r="A999" s="3" t="s">
        <v>80</v>
      </c>
      <c r="B999" s="4" t="str">
        <f t="shared" si="15"/>
        <v>2024</v>
      </c>
      <c r="C999" s="4"/>
      <c r="D999" s="7" t="s">
        <v>750</v>
      </c>
      <c r="E999" s="4" t="s">
        <v>18</v>
      </c>
      <c r="F999" s="8">
        <v>1490000</v>
      </c>
      <c r="G999" s="7" t="s">
        <v>751</v>
      </c>
      <c r="H999" s="4" t="s">
        <v>752</v>
      </c>
      <c r="I999" s="10">
        <v>0.03</v>
      </c>
    </row>
    <row r="1000" hidden="1" spans="1:9">
      <c r="A1000" s="3" t="s">
        <v>80</v>
      </c>
      <c r="B1000" s="4" t="str">
        <f t="shared" si="15"/>
        <v>2025</v>
      </c>
      <c r="C1000" s="4"/>
      <c r="D1000" s="7" t="s">
        <v>701</v>
      </c>
      <c r="E1000" s="4" t="s">
        <v>16</v>
      </c>
      <c r="F1000" s="8">
        <v>1490000</v>
      </c>
      <c r="G1000" s="7"/>
      <c r="H1000" s="4"/>
    </row>
    <row r="1001" hidden="1" spans="1:9">
      <c r="A1001" s="3" t="s">
        <v>80</v>
      </c>
      <c r="B1001" s="4" t="str">
        <f t="shared" si="15"/>
        <v>2024</v>
      </c>
      <c r="C1001" s="4" t="s">
        <v>184</v>
      </c>
      <c r="D1001" s="7" t="s">
        <v>753</v>
      </c>
      <c r="E1001" s="4" t="s">
        <v>17</v>
      </c>
      <c r="F1001" s="8">
        <v>500000</v>
      </c>
      <c r="G1001" s="7"/>
      <c r="H1001" s="4"/>
    </row>
    <row r="1002" hidden="1" spans="1:9">
      <c r="A1002" s="3" t="s">
        <v>80</v>
      </c>
      <c r="B1002" s="4" t="str">
        <f t="shared" si="15"/>
        <v>2024</v>
      </c>
      <c r="C1002" s="4" t="s">
        <v>184</v>
      </c>
      <c r="D1002" s="7" t="s">
        <v>754</v>
      </c>
      <c r="E1002" s="4" t="s">
        <v>17</v>
      </c>
      <c r="F1002" s="8">
        <v>350000</v>
      </c>
      <c r="G1002" s="7"/>
      <c r="H1002" s="4"/>
    </row>
    <row r="1003" hidden="1" spans="1:9">
      <c r="A1003" s="3" t="s">
        <v>80</v>
      </c>
      <c r="B1003" s="4" t="str">
        <f t="shared" si="15"/>
        <v>2025</v>
      </c>
      <c r="C1003" s="4"/>
      <c r="D1003" s="7" t="s">
        <v>749</v>
      </c>
      <c r="E1003" s="4" t="s">
        <v>17</v>
      </c>
      <c r="F1003" s="8">
        <v>640000</v>
      </c>
      <c r="G1003" s="7"/>
      <c r="H1003" s="4"/>
    </row>
    <row r="1004" hidden="1" spans="1:9">
      <c r="A1004" s="3" t="s">
        <v>80</v>
      </c>
      <c r="B1004" s="4" t="str">
        <f t="shared" si="15"/>
        <v>2024</v>
      </c>
      <c r="C1004" s="4"/>
      <c r="D1004" s="7" t="s">
        <v>755</v>
      </c>
      <c r="E1004" s="4" t="s">
        <v>18</v>
      </c>
      <c r="F1004" s="8">
        <v>3106690.4</v>
      </c>
      <c r="G1004" s="7"/>
      <c r="H1004" s="4" t="s">
        <v>756</v>
      </c>
      <c r="I1004" s="10">
        <v>0.13</v>
      </c>
    </row>
    <row r="1005" hidden="1" spans="1:9">
      <c r="A1005" s="3" t="s">
        <v>80</v>
      </c>
      <c r="B1005" s="4" t="str">
        <f t="shared" si="15"/>
        <v>2024</v>
      </c>
      <c r="C1005" s="4"/>
      <c r="D1005" s="7" t="s">
        <v>310</v>
      </c>
      <c r="E1005" s="4" t="s">
        <v>18</v>
      </c>
      <c r="F1005" s="8">
        <v>71365.8</v>
      </c>
      <c r="G1005" s="7"/>
      <c r="H1005" s="4" t="s">
        <v>756</v>
      </c>
      <c r="I1005" s="10">
        <v>0.13</v>
      </c>
    </row>
    <row r="1006" hidden="1" spans="1:9">
      <c r="A1006" s="3" t="s">
        <v>80</v>
      </c>
      <c r="B1006" s="4" t="str">
        <f t="shared" si="15"/>
        <v>2025</v>
      </c>
      <c r="C1006" s="4" t="s">
        <v>757</v>
      </c>
      <c r="D1006" s="7" t="s">
        <v>758</v>
      </c>
      <c r="E1006" s="4" t="s">
        <v>16</v>
      </c>
      <c r="F1006" s="8">
        <v>3178816</v>
      </c>
      <c r="G1006" s="7" t="s">
        <v>759</v>
      </c>
      <c r="H1006" s="4"/>
    </row>
    <row r="1007" hidden="1" spans="1:9">
      <c r="A1007" s="3" t="s">
        <v>80</v>
      </c>
      <c r="B1007" s="4" t="str">
        <f t="shared" si="15"/>
        <v>2025</v>
      </c>
      <c r="C1007" s="4"/>
      <c r="D1007" s="7" t="s">
        <v>758</v>
      </c>
      <c r="E1007" s="4" t="s">
        <v>16</v>
      </c>
      <c r="F1007" s="8">
        <v>69960</v>
      </c>
      <c r="G1007" s="7"/>
      <c r="H1007" s="4"/>
    </row>
    <row r="1008" hidden="1" spans="1:9">
      <c r="A1008" s="3" t="s">
        <v>80</v>
      </c>
      <c r="B1008" s="4" t="str">
        <f t="shared" si="15"/>
        <v>2024</v>
      </c>
      <c r="C1008" s="4" t="s">
        <v>184</v>
      </c>
      <c r="D1008" s="7" t="s">
        <v>692</v>
      </c>
      <c r="E1008" s="4" t="s">
        <v>17</v>
      </c>
      <c r="F1008" s="8">
        <v>932000</v>
      </c>
      <c r="G1008" s="7"/>
      <c r="H1008" s="4"/>
    </row>
    <row r="1009" hidden="1" spans="1:9">
      <c r="A1009" s="3" t="s">
        <v>80</v>
      </c>
      <c r="B1009" s="4" t="str">
        <f t="shared" si="15"/>
        <v>2025</v>
      </c>
      <c r="C1009" s="4"/>
      <c r="D1009" s="7" t="s">
        <v>760</v>
      </c>
      <c r="E1009" s="4" t="s">
        <v>17</v>
      </c>
      <c r="F1009" s="8">
        <v>932000</v>
      </c>
      <c r="G1009" s="7"/>
      <c r="H1009" s="4"/>
    </row>
    <row r="1010" hidden="1" spans="1:9">
      <c r="A1010" s="3" t="s">
        <v>80</v>
      </c>
      <c r="B1010" s="4" t="str">
        <f t="shared" si="15"/>
        <v>2025</v>
      </c>
      <c r="C1010" s="4"/>
      <c r="D1010" s="7" t="s">
        <v>317</v>
      </c>
      <c r="E1010" s="4" t="s">
        <v>17</v>
      </c>
      <c r="F1010" s="8">
        <v>1059898</v>
      </c>
      <c r="G1010" s="7"/>
      <c r="H1010" s="4"/>
    </row>
    <row r="1011" hidden="1" spans="1:9">
      <c r="A1011" s="3" t="s">
        <v>80</v>
      </c>
      <c r="B1011" s="4" t="str">
        <f t="shared" si="15"/>
        <v>2025</v>
      </c>
      <c r="C1011" s="4"/>
      <c r="D1011" s="7" t="s">
        <v>257</v>
      </c>
      <c r="E1011" s="4" t="s">
        <v>18</v>
      </c>
      <c r="F1011" s="8">
        <v>67750</v>
      </c>
      <c r="G1011" s="7"/>
      <c r="H1011" s="4" t="s">
        <v>761</v>
      </c>
      <c r="I1011" s="10">
        <v>0.13</v>
      </c>
    </row>
    <row r="1012" hidden="1" spans="1:9">
      <c r="A1012" s="3" t="s">
        <v>80</v>
      </c>
      <c r="B1012" s="4" t="str">
        <f t="shared" si="15"/>
        <v>2025</v>
      </c>
      <c r="C1012" s="4"/>
      <c r="D1012" s="7" t="s">
        <v>301</v>
      </c>
      <c r="E1012" s="4" t="s">
        <v>16</v>
      </c>
      <c r="F1012" s="8">
        <v>67750</v>
      </c>
      <c r="G1012" s="7"/>
      <c r="H1012" s="4"/>
    </row>
    <row r="1013" hidden="1" spans="1:9">
      <c r="A1013" s="3" t="s">
        <v>80</v>
      </c>
      <c r="B1013" s="4" t="str">
        <f t="shared" si="15"/>
        <v>2025</v>
      </c>
      <c r="C1013" s="4"/>
      <c r="D1013" s="7" t="s">
        <v>317</v>
      </c>
      <c r="E1013" s="4" t="s">
        <v>17</v>
      </c>
      <c r="F1013" s="8">
        <v>67750</v>
      </c>
      <c r="G1013" s="7"/>
      <c r="H1013" s="4"/>
    </row>
    <row r="1014" hidden="1" spans="1:9">
      <c r="A1014" s="3" t="s">
        <v>80</v>
      </c>
      <c r="B1014" s="4" t="str">
        <f t="shared" si="15"/>
        <v>2025</v>
      </c>
      <c r="C1014" s="4"/>
      <c r="D1014" s="7" t="s">
        <v>290</v>
      </c>
      <c r="E1014" s="4" t="s">
        <v>18</v>
      </c>
      <c r="F1014" s="8">
        <v>26000</v>
      </c>
      <c r="G1014" s="7"/>
      <c r="H1014" s="4" t="s">
        <v>762</v>
      </c>
      <c r="I1014" s="10">
        <v>0.13</v>
      </c>
    </row>
    <row r="1015" hidden="1" spans="1:9">
      <c r="A1015" s="3" t="s">
        <v>80</v>
      </c>
      <c r="B1015" s="4" t="str">
        <f t="shared" si="15"/>
        <v>2025</v>
      </c>
      <c r="C1015" s="4"/>
      <c r="D1015" s="7" t="s">
        <v>714</v>
      </c>
      <c r="E1015" s="4" t="s">
        <v>16</v>
      </c>
      <c r="F1015" s="8">
        <v>26000</v>
      </c>
      <c r="G1015" s="7"/>
      <c r="H1015" s="4"/>
    </row>
    <row r="1016" hidden="1" spans="1:9">
      <c r="A1016" s="3" t="s">
        <v>80</v>
      </c>
      <c r="B1016" s="4" t="str">
        <f t="shared" si="15"/>
        <v>2025</v>
      </c>
      <c r="C1016" s="4"/>
      <c r="D1016" s="7" t="s">
        <v>763</v>
      </c>
      <c r="E1016" s="4" t="s">
        <v>17</v>
      </c>
      <c r="F1016" s="8">
        <v>26000</v>
      </c>
      <c r="G1016" s="7"/>
      <c r="H1016" s="4"/>
    </row>
    <row r="1017" hidden="1" spans="1:9">
      <c r="A1017" s="3" t="s">
        <v>80</v>
      </c>
      <c r="B1017" s="4" t="str">
        <f t="shared" si="15"/>
        <v>2025</v>
      </c>
      <c r="C1017" s="4"/>
      <c r="D1017" s="7" t="s">
        <v>764</v>
      </c>
      <c r="E1017" s="4" t="s">
        <v>18</v>
      </c>
      <c r="F1017" s="8">
        <v>289500</v>
      </c>
      <c r="G1017" s="7"/>
      <c r="H1017" s="4" t="s">
        <v>765</v>
      </c>
      <c r="I1017" s="10">
        <v>0.13</v>
      </c>
    </row>
    <row r="1018" hidden="1" spans="1:9">
      <c r="A1018" s="3" t="s">
        <v>80</v>
      </c>
      <c r="B1018" s="4" t="str">
        <f t="shared" si="15"/>
        <v>2025</v>
      </c>
      <c r="C1018" s="4"/>
      <c r="D1018" s="7" t="s">
        <v>342</v>
      </c>
      <c r="E1018" s="4" t="s">
        <v>16</v>
      </c>
      <c r="F1018" s="8">
        <v>289500</v>
      </c>
      <c r="G1018" s="7"/>
      <c r="H1018" s="4"/>
    </row>
    <row r="1019" hidden="1" spans="1:9">
      <c r="A1019" s="3" t="s">
        <v>80</v>
      </c>
      <c r="B1019" s="4" t="str">
        <f t="shared" si="15"/>
        <v>2025</v>
      </c>
      <c r="C1019" s="4"/>
      <c r="D1019" s="7" t="s">
        <v>760</v>
      </c>
      <c r="E1019" s="4" t="s">
        <v>17</v>
      </c>
      <c r="F1019" s="8">
        <v>86800</v>
      </c>
      <c r="G1019" s="7"/>
      <c r="H1019" s="4"/>
    </row>
    <row r="1020" hidden="1" spans="1:9">
      <c r="A1020" s="3" t="s">
        <v>80</v>
      </c>
      <c r="B1020" s="4" t="str">
        <f t="shared" si="15"/>
        <v>2025</v>
      </c>
      <c r="C1020" s="4"/>
      <c r="D1020" s="7" t="s">
        <v>317</v>
      </c>
      <c r="E1020" s="4" t="s">
        <v>17</v>
      </c>
      <c r="F1020" s="8">
        <v>188200</v>
      </c>
      <c r="G1020" s="7"/>
      <c r="H1020" s="4"/>
    </row>
    <row r="1021" hidden="1" spans="1:9">
      <c r="A1021" s="3" t="s">
        <v>80</v>
      </c>
      <c r="B1021" s="4" t="str">
        <f t="shared" si="15"/>
        <v>2025</v>
      </c>
      <c r="C1021" s="4"/>
      <c r="D1021" s="7" t="s">
        <v>486</v>
      </c>
      <c r="E1021" s="4" t="s">
        <v>18</v>
      </c>
      <c r="F1021" s="8">
        <v>318660</v>
      </c>
      <c r="G1021" s="7" t="s">
        <v>766</v>
      </c>
      <c r="H1021" s="4" t="s">
        <v>767</v>
      </c>
      <c r="I1021" s="10">
        <v>0.09</v>
      </c>
    </row>
    <row r="1022" hidden="1" spans="1:9">
      <c r="A1022" s="3" t="s">
        <v>80</v>
      </c>
      <c r="B1022" s="4" t="str">
        <f t="shared" si="15"/>
        <v>2025</v>
      </c>
      <c r="C1022" s="4"/>
      <c r="D1022" s="7" t="s">
        <v>768</v>
      </c>
      <c r="E1022" s="4" t="s">
        <v>18</v>
      </c>
      <c r="F1022" s="8">
        <v>3750000</v>
      </c>
      <c r="G1022" s="7"/>
      <c r="H1022" s="4" t="s">
        <v>769</v>
      </c>
      <c r="I1022" s="10">
        <v>0.09</v>
      </c>
    </row>
    <row r="1023" hidden="1" spans="1:9">
      <c r="A1023" s="3" t="s">
        <v>80</v>
      </c>
      <c r="B1023" s="4" t="str">
        <f t="shared" si="15"/>
        <v>2025</v>
      </c>
      <c r="C1023" s="4" t="s">
        <v>757</v>
      </c>
      <c r="D1023" s="7" t="s">
        <v>695</v>
      </c>
      <c r="E1023" s="4" t="s">
        <v>16</v>
      </c>
      <c r="F1023" s="8">
        <v>1500000</v>
      </c>
      <c r="G1023" s="7" t="s">
        <v>770</v>
      </c>
      <c r="H1023" s="4"/>
    </row>
    <row r="1024" hidden="1" spans="1:9">
      <c r="A1024" s="3" t="s">
        <v>80</v>
      </c>
      <c r="B1024" s="4" t="str">
        <f t="shared" si="15"/>
        <v>2025</v>
      </c>
      <c r="C1024" s="4" t="s">
        <v>757</v>
      </c>
      <c r="D1024" s="7" t="s">
        <v>333</v>
      </c>
      <c r="E1024" s="4" t="s">
        <v>16</v>
      </c>
      <c r="F1024" s="8">
        <v>2250000</v>
      </c>
      <c r="G1024" s="7" t="s">
        <v>759</v>
      </c>
      <c r="H1024" s="4"/>
    </row>
    <row r="1025" hidden="1" spans="1:9">
      <c r="A1025" s="3" t="s">
        <v>80</v>
      </c>
      <c r="B1025" s="4" t="str">
        <f t="shared" si="15"/>
        <v>2025</v>
      </c>
      <c r="C1025" s="4"/>
      <c r="D1025" s="7" t="s">
        <v>484</v>
      </c>
      <c r="E1025" s="4" t="s">
        <v>16</v>
      </c>
      <c r="F1025" s="8">
        <v>318660</v>
      </c>
      <c r="G1025" s="7"/>
      <c r="H1025" s="4"/>
    </row>
    <row r="1026" hidden="1" spans="1:9">
      <c r="A1026" s="3" t="s">
        <v>80</v>
      </c>
      <c r="B1026" s="4" t="str">
        <f t="shared" ref="B1026:B1089" si="16">LEFT(D1026,4)</f>
        <v>2025</v>
      </c>
      <c r="C1026" s="4"/>
      <c r="D1026" s="7" t="s">
        <v>562</v>
      </c>
      <c r="E1026" s="4" t="s">
        <v>17</v>
      </c>
      <c r="F1026" s="8">
        <v>318660</v>
      </c>
      <c r="G1026" s="7"/>
      <c r="H1026" s="4"/>
    </row>
    <row r="1027" hidden="1" spans="1:9">
      <c r="A1027" s="3" t="s">
        <v>80</v>
      </c>
      <c r="B1027" s="4" t="str">
        <f t="shared" si="16"/>
        <v>2025</v>
      </c>
      <c r="C1027" s="4"/>
      <c r="D1027" s="7" t="s">
        <v>760</v>
      </c>
      <c r="E1027" s="4" t="s">
        <v>17</v>
      </c>
      <c r="F1027" s="8">
        <v>375000</v>
      </c>
      <c r="G1027" s="7"/>
      <c r="H1027" s="4"/>
    </row>
    <row r="1028" hidden="1" spans="1:9">
      <c r="A1028" s="3" t="s">
        <v>80</v>
      </c>
      <c r="B1028" s="4" t="str">
        <f t="shared" si="16"/>
        <v>2025</v>
      </c>
      <c r="C1028" s="4"/>
      <c r="D1028" s="7" t="s">
        <v>763</v>
      </c>
      <c r="E1028" s="4" t="s">
        <v>17</v>
      </c>
      <c r="F1028" s="8">
        <v>750000</v>
      </c>
      <c r="G1028" s="7"/>
      <c r="H1028" s="4"/>
    </row>
    <row r="1029" hidden="1" spans="1:9">
      <c r="A1029" s="3" t="s">
        <v>80</v>
      </c>
      <c r="B1029" s="4" t="str">
        <f t="shared" si="16"/>
        <v>2025</v>
      </c>
      <c r="C1029" s="4"/>
      <c r="D1029" s="7" t="s">
        <v>317</v>
      </c>
      <c r="E1029" s="4" t="s">
        <v>17</v>
      </c>
      <c r="F1029" s="8">
        <v>1125000</v>
      </c>
      <c r="G1029" s="7"/>
      <c r="H1029" s="4"/>
    </row>
    <row r="1030" hidden="1" spans="1:9">
      <c r="A1030" s="3" t="s">
        <v>80</v>
      </c>
      <c r="B1030" s="4" t="str">
        <f t="shared" si="16"/>
        <v>2025</v>
      </c>
      <c r="C1030" s="4"/>
      <c r="D1030" s="7" t="s">
        <v>771</v>
      </c>
      <c r="E1030" s="4" t="s">
        <v>18</v>
      </c>
      <c r="F1030" s="8">
        <v>31600</v>
      </c>
      <c r="G1030" s="7"/>
      <c r="H1030" s="4" t="s">
        <v>772</v>
      </c>
      <c r="I1030" s="10">
        <v>0.13</v>
      </c>
    </row>
    <row r="1031" hidden="1" spans="1:9">
      <c r="A1031" s="3" t="s">
        <v>80</v>
      </c>
      <c r="B1031" s="4" t="str">
        <f t="shared" si="16"/>
        <v>2025</v>
      </c>
      <c r="C1031" s="4"/>
      <c r="D1031" s="7" t="s">
        <v>773</v>
      </c>
      <c r="E1031" s="4" t="s">
        <v>16</v>
      </c>
      <c r="F1031" s="8">
        <v>31600</v>
      </c>
      <c r="G1031" s="7"/>
      <c r="H1031" s="4"/>
    </row>
    <row r="1032" hidden="1" spans="1:9">
      <c r="A1032" s="3" t="s">
        <v>80</v>
      </c>
      <c r="B1032" s="4" t="str">
        <f t="shared" si="16"/>
        <v>2025</v>
      </c>
      <c r="C1032" s="4"/>
      <c r="D1032" s="7" t="s">
        <v>763</v>
      </c>
      <c r="E1032" s="4" t="s">
        <v>17</v>
      </c>
      <c r="F1032" s="8">
        <v>31600</v>
      </c>
      <c r="G1032" s="7"/>
      <c r="H1032" s="4"/>
    </row>
    <row r="1033" hidden="1" spans="1:9">
      <c r="A1033" s="3" t="s">
        <v>80</v>
      </c>
      <c r="B1033" s="4" t="str">
        <f t="shared" si="16"/>
        <v>2024</v>
      </c>
      <c r="C1033" s="4"/>
      <c r="D1033" s="7" t="s">
        <v>260</v>
      </c>
      <c r="E1033" s="4" t="s">
        <v>18</v>
      </c>
      <c r="F1033" s="8">
        <v>3625000</v>
      </c>
      <c r="G1033" s="7"/>
      <c r="H1033" s="4" t="s">
        <v>774</v>
      </c>
      <c r="I1033" s="10">
        <v>0.13</v>
      </c>
    </row>
    <row r="1034" hidden="1" spans="1:9">
      <c r="A1034" s="3" t="s">
        <v>80</v>
      </c>
      <c r="B1034" s="4" t="str">
        <f t="shared" si="16"/>
        <v>2025</v>
      </c>
      <c r="C1034" s="4" t="s">
        <v>757</v>
      </c>
      <c r="D1034" s="7" t="s">
        <v>249</v>
      </c>
      <c r="E1034" s="4" t="s">
        <v>16</v>
      </c>
      <c r="F1034" s="8">
        <v>3739496</v>
      </c>
      <c r="G1034" s="7" t="s">
        <v>759</v>
      </c>
      <c r="H1034" s="4"/>
    </row>
    <row r="1035" hidden="1" spans="1:9">
      <c r="A1035" s="3" t="s">
        <v>80</v>
      </c>
      <c r="B1035" s="4" t="str">
        <f t="shared" si="16"/>
        <v>2025</v>
      </c>
      <c r="C1035" s="4"/>
      <c r="D1035" s="7" t="s">
        <v>763</v>
      </c>
      <c r="E1035" s="4" t="s">
        <v>17</v>
      </c>
      <c r="F1035" s="8">
        <v>2200000</v>
      </c>
      <c r="G1035" s="7"/>
      <c r="H1035" s="4"/>
    </row>
    <row r="1036" hidden="1" spans="1:9">
      <c r="A1036" s="3" t="s">
        <v>80</v>
      </c>
      <c r="B1036" s="4" t="str">
        <f t="shared" si="16"/>
        <v>2024</v>
      </c>
      <c r="C1036" s="4" t="s">
        <v>184</v>
      </c>
      <c r="D1036" s="7" t="s">
        <v>618</v>
      </c>
      <c r="E1036" s="4" t="s">
        <v>17</v>
      </c>
      <c r="F1036" s="8">
        <v>1050000</v>
      </c>
      <c r="G1036" s="7"/>
      <c r="H1036" s="4"/>
    </row>
    <row r="1037" hidden="1" spans="1:9">
      <c r="A1037" s="3" t="s">
        <v>80</v>
      </c>
      <c r="B1037" s="4" t="str">
        <f t="shared" si="16"/>
        <v>2025</v>
      </c>
      <c r="C1037" s="4"/>
      <c r="D1037" s="7" t="s">
        <v>317</v>
      </c>
      <c r="E1037" s="4" t="s">
        <v>17</v>
      </c>
      <c r="F1037" s="8">
        <v>115546.4</v>
      </c>
      <c r="G1037" s="7"/>
      <c r="H1037" s="4"/>
    </row>
    <row r="1038" hidden="1" spans="1:9">
      <c r="A1038" s="3" t="s">
        <v>80</v>
      </c>
      <c r="B1038" s="4" t="str">
        <f t="shared" si="16"/>
        <v>2024</v>
      </c>
      <c r="C1038" s="4"/>
      <c r="D1038" s="7" t="s">
        <v>509</v>
      </c>
      <c r="E1038" s="4" t="s">
        <v>18</v>
      </c>
      <c r="F1038" s="8">
        <v>4599723.6</v>
      </c>
      <c r="G1038" s="7"/>
      <c r="H1038" s="4" t="s">
        <v>775</v>
      </c>
      <c r="I1038" s="10">
        <v>0.13</v>
      </c>
    </row>
    <row r="1039" hidden="1" spans="1:9">
      <c r="A1039" s="3" t="s">
        <v>80</v>
      </c>
      <c r="B1039" s="4" t="str">
        <f t="shared" si="16"/>
        <v>2025</v>
      </c>
      <c r="C1039" s="4" t="s">
        <v>757</v>
      </c>
      <c r="D1039" s="7" t="s">
        <v>234</v>
      </c>
      <c r="E1039" s="4" t="s">
        <v>16</v>
      </c>
      <c r="F1039" s="8">
        <v>4470398</v>
      </c>
      <c r="G1039" s="7" t="s">
        <v>759</v>
      </c>
      <c r="H1039" s="4"/>
    </row>
    <row r="1040" hidden="1" spans="1:9">
      <c r="A1040" s="3" t="s">
        <v>80</v>
      </c>
      <c r="B1040" s="4" t="str">
        <f t="shared" si="16"/>
        <v>2024</v>
      </c>
      <c r="C1040" s="4" t="s">
        <v>184</v>
      </c>
      <c r="D1040" s="7" t="s">
        <v>618</v>
      </c>
      <c r="E1040" s="4" t="s">
        <v>17</v>
      </c>
      <c r="F1040" s="8">
        <v>1350000</v>
      </c>
      <c r="G1040" s="7"/>
      <c r="H1040" s="4"/>
    </row>
    <row r="1041" hidden="1" spans="1:9">
      <c r="A1041" s="3" t="s">
        <v>80</v>
      </c>
      <c r="B1041" s="4" t="str">
        <f t="shared" si="16"/>
        <v>2025</v>
      </c>
      <c r="C1041" s="4"/>
      <c r="D1041" s="7" t="s">
        <v>763</v>
      </c>
      <c r="E1041" s="4" t="s">
        <v>17</v>
      </c>
      <c r="F1041" s="8">
        <v>2700000</v>
      </c>
      <c r="G1041" s="7"/>
      <c r="H1041" s="4"/>
    </row>
    <row r="1042" hidden="1" spans="1:9">
      <c r="A1042" s="3" t="s">
        <v>80</v>
      </c>
      <c r="B1042" s="4" t="str">
        <f t="shared" si="16"/>
        <v>2024</v>
      </c>
      <c r="C1042" s="4" t="s">
        <v>184</v>
      </c>
      <c r="D1042" s="7" t="s">
        <v>618</v>
      </c>
      <c r="E1042" s="4" t="s">
        <v>17</v>
      </c>
      <c r="F1042" s="8">
        <v>1640000</v>
      </c>
      <c r="G1042" s="7"/>
      <c r="H1042" s="4"/>
    </row>
    <row r="1043" hidden="1" spans="1:9">
      <c r="A1043" s="3" t="s">
        <v>80</v>
      </c>
      <c r="B1043" s="4" t="str">
        <f t="shared" si="16"/>
        <v>2024</v>
      </c>
      <c r="C1043" s="4"/>
      <c r="D1043" s="7" t="s">
        <v>309</v>
      </c>
      <c r="E1043" s="4" t="s">
        <v>18</v>
      </c>
      <c r="F1043" s="8">
        <v>1268793</v>
      </c>
      <c r="G1043" s="7"/>
      <c r="H1043" s="4" t="s">
        <v>776</v>
      </c>
      <c r="I1043" s="10">
        <v>0.13</v>
      </c>
    </row>
    <row r="1044" hidden="1" spans="1:9">
      <c r="A1044" s="3" t="s">
        <v>80</v>
      </c>
      <c r="B1044" s="4" t="str">
        <f t="shared" si="16"/>
        <v>2025</v>
      </c>
      <c r="C1044" s="4" t="s">
        <v>757</v>
      </c>
      <c r="D1044" s="7" t="s">
        <v>249</v>
      </c>
      <c r="E1044" s="4" t="s">
        <v>16</v>
      </c>
      <c r="F1044" s="8">
        <v>1257987</v>
      </c>
      <c r="G1044" s="7" t="s">
        <v>759</v>
      </c>
      <c r="H1044" s="4"/>
    </row>
    <row r="1045" hidden="1" spans="1:9">
      <c r="A1045" s="3" t="s">
        <v>80</v>
      </c>
      <c r="B1045" s="4" t="str">
        <f t="shared" si="16"/>
        <v>2024</v>
      </c>
      <c r="C1045" s="4" t="s">
        <v>184</v>
      </c>
      <c r="D1045" s="7" t="s">
        <v>618</v>
      </c>
      <c r="E1045" s="4" t="s">
        <v>17</v>
      </c>
      <c r="F1045" s="8">
        <v>370000</v>
      </c>
      <c r="G1045" s="7"/>
      <c r="H1045" s="4"/>
    </row>
    <row r="1046" hidden="1" spans="1:9">
      <c r="A1046" s="3" t="s">
        <v>80</v>
      </c>
      <c r="B1046" s="4" t="str">
        <f t="shared" si="16"/>
        <v>2025</v>
      </c>
      <c r="C1046" s="4"/>
      <c r="D1046" s="7" t="s">
        <v>760</v>
      </c>
      <c r="E1046" s="4" t="s">
        <v>17</v>
      </c>
      <c r="F1046" s="8">
        <v>370000</v>
      </c>
      <c r="G1046" s="7"/>
      <c r="H1046" s="4"/>
    </row>
    <row r="1047" hidden="1" spans="1:9">
      <c r="A1047" s="3" t="s">
        <v>80</v>
      </c>
      <c r="B1047" s="4" t="str">
        <f t="shared" si="16"/>
        <v>2025</v>
      </c>
      <c r="C1047" s="4"/>
      <c r="D1047" s="7" t="s">
        <v>317</v>
      </c>
      <c r="E1047" s="4" t="s">
        <v>17</v>
      </c>
      <c r="F1047" s="8">
        <v>392188.3</v>
      </c>
      <c r="G1047" s="7"/>
      <c r="H1047" s="4"/>
    </row>
    <row r="1048" hidden="1" spans="1:9">
      <c r="A1048" s="3" t="s">
        <v>80</v>
      </c>
      <c r="B1048" s="4" t="str">
        <f t="shared" si="16"/>
        <v>2025</v>
      </c>
      <c r="C1048" s="4"/>
      <c r="D1048" s="7" t="s">
        <v>764</v>
      </c>
      <c r="E1048" s="4" t="s">
        <v>18</v>
      </c>
      <c r="F1048" s="8">
        <v>3038400</v>
      </c>
      <c r="G1048" s="7"/>
      <c r="H1048" s="4" t="s">
        <v>777</v>
      </c>
      <c r="I1048" s="10">
        <v>0.13</v>
      </c>
    </row>
    <row r="1049" hidden="1" spans="1:9">
      <c r="A1049" s="3" t="s">
        <v>80</v>
      </c>
      <c r="B1049" s="4" t="str">
        <f t="shared" si="16"/>
        <v>2025</v>
      </c>
      <c r="C1049" s="4"/>
      <c r="D1049" s="7" t="s">
        <v>758</v>
      </c>
      <c r="E1049" s="4" t="s">
        <v>16</v>
      </c>
      <c r="F1049" s="8">
        <v>1045945</v>
      </c>
      <c r="G1049" s="7"/>
      <c r="H1049" s="4"/>
    </row>
    <row r="1050" hidden="1" spans="1:9">
      <c r="A1050" s="3" t="s">
        <v>80</v>
      </c>
      <c r="B1050" s="4" t="str">
        <f t="shared" si="16"/>
        <v>2025</v>
      </c>
      <c r="C1050" s="4"/>
      <c r="D1050" s="7" t="s">
        <v>758</v>
      </c>
      <c r="E1050" s="4" t="s">
        <v>16</v>
      </c>
      <c r="F1050" s="8">
        <v>2232464</v>
      </c>
      <c r="G1050" s="7"/>
      <c r="H1050" s="4"/>
    </row>
    <row r="1051" hidden="1" spans="1:9">
      <c r="A1051" s="3" t="s">
        <v>80</v>
      </c>
      <c r="B1051" s="4" t="str">
        <f t="shared" si="16"/>
        <v>2025</v>
      </c>
      <c r="C1051" s="4"/>
      <c r="D1051" s="7" t="s">
        <v>760</v>
      </c>
      <c r="E1051" s="4" t="s">
        <v>17</v>
      </c>
      <c r="F1051" s="8">
        <v>900000</v>
      </c>
      <c r="G1051" s="7"/>
      <c r="H1051" s="4"/>
    </row>
    <row r="1052" hidden="1" spans="1:9">
      <c r="A1052" s="3" t="s">
        <v>80</v>
      </c>
      <c r="B1052" s="4" t="str">
        <f t="shared" si="16"/>
        <v>2025</v>
      </c>
      <c r="C1052" s="4"/>
      <c r="D1052" s="7" t="s">
        <v>317</v>
      </c>
      <c r="E1052" s="4" t="s">
        <v>17</v>
      </c>
      <c r="F1052" s="8">
        <v>2378409</v>
      </c>
      <c r="G1052" s="7"/>
      <c r="H1052" s="4"/>
    </row>
    <row r="1053" hidden="1" spans="1:9">
      <c r="A1053" s="3" t="s">
        <v>80</v>
      </c>
      <c r="B1053" s="4" t="str">
        <f t="shared" si="16"/>
        <v>2025</v>
      </c>
      <c r="C1053" s="4"/>
      <c r="D1053" s="7" t="s">
        <v>764</v>
      </c>
      <c r="E1053" s="4" t="s">
        <v>18</v>
      </c>
      <c r="F1053" s="8">
        <v>3038400</v>
      </c>
      <c r="G1053" s="7"/>
      <c r="H1053" s="4" t="s">
        <v>777</v>
      </c>
      <c r="I1053" s="10">
        <v>0.13</v>
      </c>
    </row>
    <row r="1054" hidden="1" spans="1:9">
      <c r="A1054" s="3" t="s">
        <v>80</v>
      </c>
      <c r="B1054" s="4" t="str">
        <f t="shared" si="16"/>
        <v>2025</v>
      </c>
      <c r="C1054" s="4"/>
      <c r="D1054" s="7" t="s">
        <v>513</v>
      </c>
      <c r="E1054" s="4" t="s">
        <v>16</v>
      </c>
      <c r="F1054" s="8">
        <v>1092000</v>
      </c>
      <c r="G1054" s="7"/>
      <c r="H1054" s="4"/>
    </row>
    <row r="1055" hidden="1" spans="1:9">
      <c r="A1055" s="3" t="s">
        <v>80</v>
      </c>
      <c r="B1055" s="4" t="str">
        <f t="shared" si="16"/>
        <v>2025</v>
      </c>
      <c r="C1055" s="4"/>
      <c r="D1055" s="7" t="s">
        <v>513</v>
      </c>
      <c r="E1055" s="4" t="s">
        <v>16</v>
      </c>
      <c r="F1055" s="8">
        <v>1092000</v>
      </c>
      <c r="G1055" s="7"/>
      <c r="H1055" s="4"/>
    </row>
    <row r="1056" hidden="1" spans="1:9">
      <c r="A1056" s="3" t="s">
        <v>80</v>
      </c>
      <c r="B1056" s="4" t="str">
        <f t="shared" si="16"/>
        <v>2025</v>
      </c>
      <c r="C1056" s="4"/>
      <c r="D1056" s="7" t="s">
        <v>513</v>
      </c>
      <c r="E1056" s="4" t="s">
        <v>16</v>
      </c>
      <c r="F1056" s="8">
        <v>1151585</v>
      </c>
      <c r="G1056" s="7"/>
      <c r="H1056" s="4"/>
    </row>
    <row r="1057" hidden="1" spans="1:9">
      <c r="A1057" s="3" t="s">
        <v>80</v>
      </c>
      <c r="B1057" s="4" t="str">
        <f t="shared" si="16"/>
        <v>2025</v>
      </c>
      <c r="C1057" s="4"/>
      <c r="D1057" s="7" t="s">
        <v>760</v>
      </c>
      <c r="E1057" s="4" t="s">
        <v>17</v>
      </c>
      <c r="F1057" s="8">
        <v>900000</v>
      </c>
      <c r="G1057" s="7"/>
      <c r="H1057" s="4"/>
    </row>
    <row r="1058" hidden="1" spans="1:9">
      <c r="A1058" s="3" t="s">
        <v>80</v>
      </c>
      <c r="B1058" s="4" t="str">
        <f t="shared" si="16"/>
        <v>2025</v>
      </c>
      <c r="C1058" s="4"/>
      <c r="D1058" s="7" t="s">
        <v>317</v>
      </c>
      <c r="E1058" s="4" t="s">
        <v>17</v>
      </c>
      <c r="F1058" s="8">
        <v>2435585</v>
      </c>
      <c r="G1058" s="7"/>
      <c r="H1058" s="4"/>
    </row>
    <row r="1059" hidden="1" spans="1:9">
      <c r="A1059" s="3" t="s">
        <v>80</v>
      </c>
      <c r="B1059" s="4" t="str">
        <f t="shared" si="16"/>
        <v>2025</v>
      </c>
      <c r="C1059" s="4"/>
      <c r="D1059" s="7" t="s">
        <v>764</v>
      </c>
      <c r="E1059" s="4" t="s">
        <v>18</v>
      </c>
      <c r="F1059" s="8">
        <v>414000</v>
      </c>
      <c r="G1059" s="7"/>
      <c r="H1059" s="4" t="s">
        <v>777</v>
      </c>
      <c r="I1059" s="10">
        <v>0.13</v>
      </c>
    </row>
    <row r="1060" hidden="1" spans="1:9">
      <c r="A1060" s="3" t="s">
        <v>80</v>
      </c>
      <c r="B1060" s="4" t="str">
        <f t="shared" si="16"/>
        <v>2024</v>
      </c>
      <c r="C1060" s="4"/>
      <c r="D1060" s="7" t="s">
        <v>778</v>
      </c>
      <c r="E1060" s="4" t="s">
        <v>18</v>
      </c>
      <c r="F1060" s="8">
        <v>667140</v>
      </c>
      <c r="G1060" s="7"/>
      <c r="H1060" s="4" t="s">
        <v>779</v>
      </c>
      <c r="I1060" s="10">
        <v>0.13</v>
      </c>
    </row>
    <row r="1061" hidden="1" spans="1:9">
      <c r="A1061" s="3" t="s">
        <v>80</v>
      </c>
      <c r="B1061" s="4" t="str">
        <f t="shared" si="16"/>
        <v>2025</v>
      </c>
      <c r="C1061" s="4"/>
      <c r="D1061" s="7" t="s">
        <v>264</v>
      </c>
      <c r="E1061" s="4" t="s">
        <v>16</v>
      </c>
      <c r="F1061" s="8">
        <v>1113403.2</v>
      </c>
      <c r="G1061" s="7"/>
      <c r="H1061" s="4"/>
    </row>
    <row r="1062" hidden="1" spans="1:9">
      <c r="A1062" s="3" t="s">
        <v>80</v>
      </c>
      <c r="B1062" s="4" t="str">
        <f t="shared" si="16"/>
        <v>2025</v>
      </c>
      <c r="C1062" s="4"/>
      <c r="D1062" s="7" t="s">
        <v>317</v>
      </c>
      <c r="E1062" s="4" t="s">
        <v>17</v>
      </c>
      <c r="F1062" s="8">
        <v>1211941.4</v>
      </c>
      <c r="G1062" s="7"/>
      <c r="H1062" s="4"/>
    </row>
    <row r="1063" hidden="1" spans="1:9">
      <c r="A1063" s="3" t="s">
        <v>80</v>
      </c>
      <c r="B1063" s="4" t="str">
        <f t="shared" si="16"/>
        <v>2024</v>
      </c>
      <c r="C1063" s="4"/>
      <c r="D1063" s="7" t="s">
        <v>218</v>
      </c>
      <c r="E1063" s="4" t="s">
        <v>18</v>
      </c>
      <c r="F1063" s="8">
        <v>1468000</v>
      </c>
      <c r="G1063" s="7"/>
      <c r="H1063" s="4" t="s">
        <v>780</v>
      </c>
      <c r="I1063" s="10">
        <v>0.13</v>
      </c>
    </row>
    <row r="1064" hidden="1" spans="1:9">
      <c r="A1064" s="3" t="s">
        <v>80</v>
      </c>
      <c r="B1064" s="4" t="str">
        <f t="shared" si="16"/>
        <v>2025</v>
      </c>
      <c r="C1064" s="4"/>
      <c r="D1064" s="7" t="s">
        <v>781</v>
      </c>
      <c r="E1064" s="4" t="s">
        <v>16</v>
      </c>
      <c r="F1064" s="8">
        <v>1468000</v>
      </c>
      <c r="G1064" s="7"/>
      <c r="H1064" s="4"/>
    </row>
    <row r="1065" hidden="1" spans="1:9">
      <c r="A1065" s="3" t="s">
        <v>80</v>
      </c>
      <c r="B1065" s="4" t="str">
        <f t="shared" si="16"/>
        <v>2024</v>
      </c>
      <c r="C1065" s="4" t="s">
        <v>184</v>
      </c>
      <c r="D1065" s="7" t="s">
        <v>692</v>
      </c>
      <c r="E1065" s="4" t="s">
        <v>17</v>
      </c>
      <c r="F1065" s="8">
        <v>440400</v>
      </c>
      <c r="G1065" s="7"/>
      <c r="H1065" s="4"/>
    </row>
    <row r="1066" hidden="1" spans="1:9">
      <c r="A1066" s="3" t="s">
        <v>80</v>
      </c>
      <c r="B1066" s="4" t="str">
        <f t="shared" si="16"/>
        <v>2025</v>
      </c>
      <c r="C1066" s="4"/>
      <c r="D1066" s="7" t="s">
        <v>760</v>
      </c>
      <c r="E1066" s="4" t="s">
        <v>17</v>
      </c>
      <c r="F1066" s="8">
        <v>293600</v>
      </c>
      <c r="G1066" s="7"/>
      <c r="H1066" s="4"/>
    </row>
    <row r="1067" hidden="1" spans="1:9">
      <c r="A1067" s="3" t="s">
        <v>80</v>
      </c>
      <c r="B1067" s="4" t="str">
        <f t="shared" si="16"/>
        <v>2024</v>
      </c>
      <c r="C1067" s="4" t="s">
        <v>184</v>
      </c>
      <c r="D1067" s="7" t="s">
        <v>691</v>
      </c>
      <c r="E1067" s="4" t="s">
        <v>17</v>
      </c>
      <c r="F1067" s="8">
        <v>440400</v>
      </c>
      <c r="G1067" s="7"/>
      <c r="H1067" s="4"/>
    </row>
    <row r="1068" hidden="1" spans="1:9">
      <c r="A1068" s="3" t="s">
        <v>80</v>
      </c>
      <c r="B1068" s="4" t="str">
        <f t="shared" si="16"/>
        <v>2025</v>
      </c>
      <c r="C1068" s="4"/>
      <c r="D1068" s="7" t="s">
        <v>553</v>
      </c>
      <c r="E1068" s="4" t="s">
        <v>17</v>
      </c>
      <c r="F1068" s="8">
        <v>220200</v>
      </c>
      <c r="G1068" s="7"/>
      <c r="H1068" s="4"/>
    </row>
    <row r="1069" hidden="1" spans="1:9">
      <c r="A1069" s="3" t="s">
        <v>80</v>
      </c>
      <c r="B1069" s="4" t="str">
        <f t="shared" si="16"/>
        <v>2024</v>
      </c>
      <c r="C1069" s="4"/>
      <c r="D1069" s="7" t="s">
        <v>782</v>
      </c>
      <c r="E1069" s="4" t="s">
        <v>18</v>
      </c>
      <c r="F1069" s="8">
        <v>54548.45</v>
      </c>
      <c r="G1069" s="7"/>
      <c r="H1069" s="4" t="s">
        <v>783</v>
      </c>
      <c r="I1069" s="10">
        <v>0.13</v>
      </c>
    </row>
    <row r="1070" hidden="1" spans="1:9">
      <c r="A1070" s="3" t="s">
        <v>80</v>
      </c>
      <c r="B1070" s="4" t="str">
        <f t="shared" si="16"/>
        <v>2024</v>
      </c>
      <c r="C1070" s="4" t="s">
        <v>184</v>
      </c>
      <c r="D1070" s="7" t="s">
        <v>784</v>
      </c>
      <c r="E1070" s="4" t="s">
        <v>16</v>
      </c>
      <c r="F1070" s="8">
        <v>54548.49</v>
      </c>
      <c r="G1070" s="7"/>
      <c r="H1070" s="4"/>
    </row>
    <row r="1071" hidden="1" spans="1:9">
      <c r="A1071" s="3" t="s">
        <v>80</v>
      </c>
      <c r="B1071" s="4" t="str">
        <f t="shared" si="16"/>
        <v>2024</v>
      </c>
      <c r="C1071" s="4" t="s">
        <v>184</v>
      </c>
      <c r="D1071" s="7" t="s">
        <v>691</v>
      </c>
      <c r="E1071" s="4" t="s">
        <v>17</v>
      </c>
      <c r="F1071" s="8">
        <v>54548.49</v>
      </c>
      <c r="G1071" s="7"/>
      <c r="H1071" s="4"/>
    </row>
    <row r="1072" hidden="1" spans="1:9">
      <c r="A1072" s="3" t="s">
        <v>80</v>
      </c>
      <c r="B1072" s="4" t="str">
        <f t="shared" si="16"/>
        <v>2024</v>
      </c>
      <c r="C1072" s="4"/>
      <c r="D1072" s="7" t="s">
        <v>785</v>
      </c>
      <c r="E1072" s="4" t="s">
        <v>18</v>
      </c>
      <c r="F1072" s="8">
        <v>761000</v>
      </c>
      <c r="G1072" s="7"/>
      <c r="H1072" s="4" t="s">
        <v>786</v>
      </c>
      <c r="I1072" s="10">
        <v>0.13</v>
      </c>
    </row>
    <row r="1073" hidden="1" spans="1:9">
      <c r="A1073" s="3" t="s">
        <v>80</v>
      </c>
      <c r="B1073" s="4" t="str">
        <f t="shared" si="16"/>
        <v>2024</v>
      </c>
      <c r="C1073" s="4" t="s">
        <v>184</v>
      </c>
      <c r="D1073" s="7" t="s">
        <v>787</v>
      </c>
      <c r="E1073" s="4" t="s">
        <v>16</v>
      </c>
      <c r="F1073" s="8">
        <v>559000</v>
      </c>
      <c r="G1073" s="7"/>
      <c r="H1073" s="4"/>
    </row>
    <row r="1074" hidden="1" spans="1:9">
      <c r="A1074" s="3" t="s">
        <v>80</v>
      </c>
      <c r="B1074" s="4" t="str">
        <f t="shared" si="16"/>
        <v>2024</v>
      </c>
      <c r="C1074" s="4" t="s">
        <v>184</v>
      </c>
      <c r="D1074" s="7" t="s">
        <v>788</v>
      </c>
      <c r="E1074" s="4" t="s">
        <v>17</v>
      </c>
      <c r="F1074" s="8">
        <v>167700</v>
      </c>
      <c r="G1074" s="7"/>
      <c r="H1074" s="4"/>
    </row>
    <row r="1075" hidden="1" spans="1:9">
      <c r="A1075" s="3" t="s">
        <v>80</v>
      </c>
      <c r="B1075" s="4" t="str">
        <f t="shared" si="16"/>
        <v>2024</v>
      </c>
      <c r="C1075" s="4" t="s">
        <v>184</v>
      </c>
      <c r="D1075" s="7" t="s">
        <v>618</v>
      </c>
      <c r="E1075" s="4" t="s">
        <v>17</v>
      </c>
      <c r="F1075" s="8">
        <v>335400</v>
      </c>
      <c r="G1075" s="7"/>
      <c r="H1075" s="4"/>
    </row>
    <row r="1076" hidden="1" spans="1:9">
      <c r="A1076" s="3" t="s">
        <v>80</v>
      </c>
      <c r="B1076" s="4" t="str">
        <f t="shared" si="16"/>
        <v>2024</v>
      </c>
      <c r="C1076" s="4"/>
      <c r="D1076" s="7" t="s">
        <v>789</v>
      </c>
      <c r="E1076" s="4" t="s">
        <v>18</v>
      </c>
      <c r="F1076" s="8">
        <v>85000</v>
      </c>
      <c r="G1076" s="7"/>
      <c r="H1076" s="4" t="s">
        <v>790</v>
      </c>
      <c r="I1076" s="10">
        <v>0.13</v>
      </c>
    </row>
    <row r="1077" hidden="1" spans="1:9">
      <c r="A1077" s="3" t="s">
        <v>80</v>
      </c>
      <c r="B1077" s="4" t="str">
        <f t="shared" si="16"/>
        <v>2025</v>
      </c>
      <c r="C1077" s="4"/>
      <c r="D1077" s="7" t="s">
        <v>411</v>
      </c>
      <c r="E1077" s="4" t="s">
        <v>16</v>
      </c>
      <c r="F1077" s="8">
        <v>12750</v>
      </c>
      <c r="G1077" s="7"/>
      <c r="H1077" s="4"/>
    </row>
    <row r="1078" hidden="1" spans="1:9">
      <c r="A1078" s="3" t="s">
        <v>80</v>
      </c>
      <c r="B1078" s="4" t="str">
        <f t="shared" si="16"/>
        <v>2025</v>
      </c>
      <c r="C1078" s="4"/>
      <c r="D1078" s="7" t="s">
        <v>411</v>
      </c>
      <c r="E1078" s="4" t="s">
        <v>16</v>
      </c>
      <c r="F1078" s="8">
        <v>72250</v>
      </c>
      <c r="G1078" s="7"/>
      <c r="H1078" s="4"/>
    </row>
    <row r="1079" hidden="1" spans="1:9">
      <c r="A1079" s="3" t="s">
        <v>80</v>
      </c>
      <c r="B1079" s="4" t="str">
        <f t="shared" si="16"/>
        <v>2024</v>
      </c>
      <c r="C1079" s="4" t="s">
        <v>184</v>
      </c>
      <c r="D1079" s="7" t="s">
        <v>791</v>
      </c>
      <c r="E1079" s="4" t="s">
        <v>17</v>
      </c>
      <c r="F1079" s="8">
        <v>85000</v>
      </c>
      <c r="G1079" s="7"/>
      <c r="H1079" s="4"/>
    </row>
    <row r="1080" hidden="1" spans="1:9">
      <c r="A1080" s="3" t="s">
        <v>80</v>
      </c>
      <c r="B1080" s="4" t="str">
        <f t="shared" si="16"/>
        <v>2025</v>
      </c>
      <c r="C1080" s="4"/>
      <c r="D1080" s="7" t="s">
        <v>749</v>
      </c>
      <c r="E1080" s="4" t="s">
        <v>18</v>
      </c>
      <c r="F1080" s="8">
        <v>12800</v>
      </c>
      <c r="G1080" s="7"/>
      <c r="H1080" s="4" t="s">
        <v>792</v>
      </c>
      <c r="I1080" s="10">
        <v>0.13</v>
      </c>
    </row>
    <row r="1081" hidden="1" spans="1:9">
      <c r="A1081" s="3" t="s">
        <v>80</v>
      </c>
      <c r="B1081" s="4" t="str">
        <f t="shared" si="16"/>
        <v>2025</v>
      </c>
      <c r="C1081" s="4"/>
      <c r="D1081" s="7" t="s">
        <v>331</v>
      </c>
      <c r="E1081" s="4" t="s">
        <v>18</v>
      </c>
      <c r="F1081" s="8">
        <v>12800</v>
      </c>
      <c r="G1081" s="7"/>
      <c r="H1081" s="4" t="s">
        <v>792</v>
      </c>
      <c r="I1081" s="10">
        <v>0.13</v>
      </c>
    </row>
    <row r="1082" hidden="1" spans="1:9">
      <c r="A1082" s="3" t="s">
        <v>80</v>
      </c>
      <c r="B1082" s="4" t="str">
        <f t="shared" si="16"/>
        <v>2025</v>
      </c>
      <c r="C1082" s="4"/>
      <c r="D1082" s="7" t="s">
        <v>331</v>
      </c>
      <c r="E1082" s="4" t="s">
        <v>16</v>
      </c>
      <c r="F1082" s="8">
        <v>12800</v>
      </c>
      <c r="G1082" s="7"/>
      <c r="H1082" s="4"/>
    </row>
    <row r="1083" hidden="1" spans="1:9">
      <c r="A1083" s="3" t="s">
        <v>80</v>
      </c>
      <c r="B1083" s="4" t="str">
        <f t="shared" si="16"/>
        <v>2025</v>
      </c>
      <c r="C1083" s="4"/>
      <c r="D1083" s="7" t="s">
        <v>331</v>
      </c>
      <c r="E1083" s="4" t="s">
        <v>16</v>
      </c>
      <c r="F1083" s="8">
        <v>12800</v>
      </c>
      <c r="G1083" s="7"/>
      <c r="H1083" s="4"/>
    </row>
    <row r="1084" hidden="1" spans="1:9">
      <c r="A1084" s="3" t="s">
        <v>80</v>
      </c>
      <c r="B1084" s="4" t="str">
        <f t="shared" si="16"/>
        <v>2025</v>
      </c>
      <c r="C1084" s="4"/>
      <c r="D1084" s="7" t="s">
        <v>317</v>
      </c>
      <c r="E1084" s="4" t="s">
        <v>17</v>
      </c>
      <c r="F1084" s="8">
        <v>25600</v>
      </c>
      <c r="G1084" s="7"/>
      <c r="H1084" s="4"/>
    </row>
    <row r="1085" hidden="1" spans="1:9">
      <c r="A1085" s="3" t="s">
        <v>80</v>
      </c>
      <c r="B1085" s="4" t="str">
        <f t="shared" si="16"/>
        <v>2025</v>
      </c>
      <c r="C1085" s="4"/>
      <c r="D1085" s="7" t="s">
        <v>245</v>
      </c>
      <c r="E1085" s="4" t="s">
        <v>18</v>
      </c>
      <c r="F1085" s="8">
        <v>121600</v>
      </c>
      <c r="G1085" s="7"/>
      <c r="H1085" s="4" t="s">
        <v>793</v>
      </c>
      <c r="I1085" s="10">
        <v>0.13</v>
      </c>
    </row>
    <row r="1086" hidden="1" spans="1:9">
      <c r="A1086" s="3" t="s">
        <v>80</v>
      </c>
      <c r="B1086" s="4" t="str">
        <f t="shared" si="16"/>
        <v>2025</v>
      </c>
      <c r="C1086" s="4"/>
      <c r="D1086" s="7" t="s">
        <v>331</v>
      </c>
      <c r="E1086" s="4" t="s">
        <v>16</v>
      </c>
      <c r="F1086" s="8">
        <v>121600</v>
      </c>
      <c r="G1086" s="7"/>
      <c r="H1086" s="4"/>
    </row>
    <row r="1087" hidden="1" spans="1:9">
      <c r="A1087" s="3" t="s">
        <v>80</v>
      </c>
      <c r="B1087" s="4" t="str">
        <f t="shared" si="16"/>
        <v>2025</v>
      </c>
      <c r="C1087" s="4"/>
      <c r="D1087" s="7" t="s">
        <v>760</v>
      </c>
      <c r="E1087" s="4" t="s">
        <v>17</v>
      </c>
      <c r="F1087" s="8">
        <v>115520</v>
      </c>
      <c r="G1087" s="7"/>
      <c r="H1087" s="4"/>
    </row>
    <row r="1088" hidden="1" spans="1:9">
      <c r="A1088" s="3" t="s">
        <v>80</v>
      </c>
      <c r="B1088" s="4" t="str">
        <f t="shared" si="16"/>
        <v>2025</v>
      </c>
      <c r="C1088" s="4"/>
      <c r="D1088" s="7" t="s">
        <v>763</v>
      </c>
      <c r="E1088" s="4" t="s">
        <v>18</v>
      </c>
      <c r="F1088" s="8">
        <v>238400</v>
      </c>
      <c r="G1088" s="7"/>
      <c r="H1088" s="4" t="s">
        <v>793</v>
      </c>
      <c r="I1088" s="10">
        <v>0.13</v>
      </c>
    </row>
    <row r="1089" hidden="1" spans="1:9">
      <c r="A1089" s="3" t="s">
        <v>80</v>
      </c>
      <c r="B1089" s="4" t="str">
        <f t="shared" si="16"/>
        <v>2025</v>
      </c>
      <c r="C1089" s="4"/>
      <c r="D1089" s="7" t="s">
        <v>331</v>
      </c>
      <c r="E1089" s="4" t="s">
        <v>16</v>
      </c>
      <c r="F1089" s="8">
        <v>238400</v>
      </c>
      <c r="G1089" s="7"/>
      <c r="H1089" s="4"/>
    </row>
    <row r="1090" hidden="1" spans="1:9">
      <c r="A1090" s="3" t="s">
        <v>80</v>
      </c>
      <c r="B1090" s="4" t="str">
        <f t="shared" ref="B1090:B1153" si="17">LEFT(D1090,4)</f>
        <v>2025</v>
      </c>
      <c r="C1090" s="4"/>
      <c r="D1090" s="7" t="s">
        <v>317</v>
      </c>
      <c r="E1090" s="4" t="s">
        <v>17</v>
      </c>
      <c r="F1090" s="8">
        <v>225480</v>
      </c>
      <c r="G1090" s="7"/>
      <c r="H1090" s="4"/>
    </row>
    <row r="1091" hidden="1" spans="1:9">
      <c r="A1091" s="3" t="s">
        <v>80</v>
      </c>
      <c r="B1091" s="4" t="str">
        <f t="shared" si="17"/>
        <v>2025</v>
      </c>
      <c r="C1091" s="4"/>
      <c r="D1091" s="7" t="s">
        <v>443</v>
      </c>
      <c r="E1091" s="4" t="s">
        <v>18</v>
      </c>
      <c r="F1091" s="8">
        <v>39000</v>
      </c>
      <c r="G1091" s="7"/>
      <c r="H1091" s="4" t="s">
        <v>793</v>
      </c>
      <c r="I1091" s="10">
        <v>0.13</v>
      </c>
    </row>
    <row r="1092" hidden="1" spans="1:9">
      <c r="A1092" s="3" t="s">
        <v>80</v>
      </c>
      <c r="B1092" s="4" t="str">
        <f t="shared" si="17"/>
        <v>2025</v>
      </c>
      <c r="C1092" s="4"/>
      <c r="D1092" s="7" t="s">
        <v>695</v>
      </c>
      <c r="E1092" s="4" t="s">
        <v>16</v>
      </c>
      <c r="F1092" s="8">
        <v>39000</v>
      </c>
      <c r="G1092" s="7"/>
      <c r="H1092" s="4"/>
    </row>
    <row r="1093" hidden="1" spans="1:9">
      <c r="A1093" s="3" t="s">
        <v>80</v>
      </c>
      <c r="B1093" s="4" t="str">
        <f t="shared" si="17"/>
        <v>2025</v>
      </c>
      <c r="C1093" s="4"/>
      <c r="D1093" s="7" t="s">
        <v>321</v>
      </c>
      <c r="E1093" s="4" t="s">
        <v>17</v>
      </c>
      <c r="F1093" s="8">
        <v>37050</v>
      </c>
      <c r="G1093" s="7"/>
      <c r="H1093" s="4"/>
    </row>
    <row r="1094" hidden="1" spans="1:9">
      <c r="A1094" s="3" t="s">
        <v>80</v>
      </c>
      <c r="B1094" s="4" t="str">
        <f t="shared" si="17"/>
        <v>2025</v>
      </c>
      <c r="C1094" s="4"/>
      <c r="D1094" s="7" t="s">
        <v>553</v>
      </c>
      <c r="E1094" s="4" t="s">
        <v>18</v>
      </c>
      <c r="F1094" s="8">
        <v>15800</v>
      </c>
      <c r="G1094" s="7"/>
      <c r="H1094" s="4" t="s">
        <v>794</v>
      </c>
      <c r="I1094" s="10">
        <v>0.13</v>
      </c>
    </row>
    <row r="1095" hidden="1" spans="1:9">
      <c r="A1095" s="3" t="s">
        <v>80</v>
      </c>
      <c r="B1095" s="4" t="str">
        <f t="shared" si="17"/>
        <v>2025</v>
      </c>
      <c r="C1095" s="4"/>
      <c r="D1095" s="7" t="s">
        <v>456</v>
      </c>
      <c r="E1095" s="4" t="s">
        <v>16</v>
      </c>
      <c r="F1095" s="8">
        <v>15800</v>
      </c>
      <c r="G1095" s="7"/>
      <c r="H1095" s="4"/>
    </row>
    <row r="1096" hidden="1" spans="1:9">
      <c r="A1096" s="3" t="s">
        <v>80</v>
      </c>
      <c r="B1096" s="4" t="str">
        <f t="shared" si="17"/>
        <v>2025</v>
      </c>
      <c r="C1096" s="4"/>
      <c r="D1096" s="7" t="s">
        <v>553</v>
      </c>
      <c r="E1096" s="4" t="s">
        <v>17</v>
      </c>
      <c r="F1096" s="8">
        <v>15800</v>
      </c>
      <c r="G1096" s="7"/>
      <c r="H1096" s="4"/>
    </row>
    <row r="1097" hidden="1" spans="1:9">
      <c r="A1097" s="3" t="s">
        <v>80</v>
      </c>
      <c r="B1097" s="4" t="str">
        <f t="shared" si="17"/>
        <v>2024</v>
      </c>
      <c r="C1097" s="4"/>
      <c r="D1097" s="7" t="s">
        <v>795</v>
      </c>
      <c r="E1097" s="4" t="s">
        <v>18</v>
      </c>
      <c r="F1097" s="8">
        <v>170000</v>
      </c>
      <c r="G1097" s="7"/>
      <c r="H1097" s="4" t="s">
        <v>796</v>
      </c>
      <c r="I1097" s="10">
        <v>0.13</v>
      </c>
    </row>
    <row r="1098" hidden="1" spans="1:9">
      <c r="A1098" s="3" t="s">
        <v>80</v>
      </c>
      <c r="B1098" s="4" t="str">
        <f t="shared" si="17"/>
        <v>2025</v>
      </c>
      <c r="C1098" s="4"/>
      <c r="D1098" s="7" t="s">
        <v>264</v>
      </c>
      <c r="E1098" s="4" t="s">
        <v>18</v>
      </c>
      <c r="F1098" s="8">
        <v>17000</v>
      </c>
      <c r="G1098" s="7"/>
      <c r="H1098" s="4" t="s">
        <v>797</v>
      </c>
      <c r="I1098" s="10">
        <v>0.13</v>
      </c>
    </row>
    <row r="1099" hidden="1" spans="1:9">
      <c r="A1099" s="3" t="s">
        <v>80</v>
      </c>
      <c r="B1099" s="4" t="str">
        <f t="shared" si="17"/>
        <v>2025</v>
      </c>
      <c r="C1099" s="4"/>
      <c r="D1099" s="7" t="s">
        <v>798</v>
      </c>
      <c r="E1099" s="4" t="s">
        <v>16</v>
      </c>
      <c r="F1099" s="8">
        <v>17000</v>
      </c>
      <c r="G1099" s="7"/>
      <c r="H1099" s="4"/>
    </row>
    <row r="1100" hidden="1" spans="1:9">
      <c r="A1100" s="3" t="s">
        <v>80</v>
      </c>
      <c r="B1100" s="4" t="str">
        <f t="shared" si="17"/>
        <v>2025</v>
      </c>
      <c r="C1100" s="4"/>
      <c r="D1100" s="7" t="s">
        <v>321</v>
      </c>
      <c r="E1100" s="4" t="s">
        <v>17</v>
      </c>
      <c r="F1100" s="8">
        <v>17000</v>
      </c>
      <c r="G1100" s="7"/>
      <c r="H1100" s="4"/>
    </row>
    <row r="1101" hidden="1" spans="1:9">
      <c r="A1101" s="3" t="s">
        <v>80</v>
      </c>
      <c r="B1101" s="4" t="str">
        <f t="shared" si="17"/>
        <v>2025</v>
      </c>
      <c r="C1101" s="4"/>
      <c r="D1101" s="7" t="s">
        <v>484</v>
      </c>
      <c r="E1101" s="4" t="s">
        <v>18</v>
      </c>
      <c r="F1101" s="8">
        <v>176131</v>
      </c>
      <c r="G1101" s="7"/>
      <c r="H1101" s="4" t="s">
        <v>799</v>
      </c>
      <c r="I1101" s="10">
        <v>0.13</v>
      </c>
    </row>
    <row r="1102" hidden="1" spans="1:9">
      <c r="A1102" s="3" t="s">
        <v>80</v>
      </c>
      <c r="B1102" s="4" t="str">
        <f t="shared" si="17"/>
        <v>2025</v>
      </c>
      <c r="C1102" s="4"/>
      <c r="D1102" s="7" t="s">
        <v>382</v>
      </c>
      <c r="E1102" s="4" t="s">
        <v>16</v>
      </c>
      <c r="F1102" s="8">
        <v>176131</v>
      </c>
      <c r="G1102" s="7"/>
      <c r="H1102" s="4"/>
    </row>
    <row r="1103" hidden="1" spans="1:9">
      <c r="A1103" s="3" t="s">
        <v>80</v>
      </c>
      <c r="B1103" s="4" t="str">
        <f t="shared" si="17"/>
        <v>2025</v>
      </c>
      <c r="C1103" s="4"/>
      <c r="D1103" s="7" t="s">
        <v>562</v>
      </c>
      <c r="E1103" s="4" t="s">
        <v>17</v>
      </c>
      <c r="F1103" s="8">
        <v>158517.9</v>
      </c>
      <c r="G1103" s="7"/>
      <c r="H1103" s="4"/>
    </row>
    <row r="1104" hidden="1" spans="1:9">
      <c r="A1104" s="3" t="s">
        <v>80</v>
      </c>
      <c r="B1104" s="4" t="str">
        <f t="shared" si="17"/>
        <v>2025</v>
      </c>
      <c r="C1104" s="4" t="s">
        <v>346</v>
      </c>
      <c r="D1104" s="7" t="s">
        <v>497</v>
      </c>
      <c r="E1104" s="4" t="s">
        <v>18</v>
      </c>
      <c r="F1104" s="8">
        <v>46090</v>
      </c>
      <c r="G1104" s="7" t="s">
        <v>569</v>
      </c>
      <c r="H1104" s="4" t="s">
        <v>800</v>
      </c>
      <c r="I1104" s="10">
        <v>0.13</v>
      </c>
    </row>
    <row r="1105" hidden="1" spans="1:9">
      <c r="A1105" s="3" t="s">
        <v>80</v>
      </c>
      <c r="B1105" s="4" t="str">
        <f t="shared" si="17"/>
        <v>2025</v>
      </c>
      <c r="C1105" s="4" t="s">
        <v>346</v>
      </c>
      <c r="D1105" s="7" t="s">
        <v>720</v>
      </c>
      <c r="E1105" s="4" t="s">
        <v>17</v>
      </c>
      <c r="F1105" s="8">
        <v>43786</v>
      </c>
      <c r="G1105" s="7"/>
      <c r="H1105" s="4"/>
    </row>
    <row r="1106" hidden="1" spans="1:9">
      <c r="A1106" s="3" t="s">
        <v>80</v>
      </c>
      <c r="B1106" s="4" t="str">
        <f t="shared" si="17"/>
        <v>2025</v>
      </c>
      <c r="C1106" s="4"/>
      <c r="D1106" s="7" t="s">
        <v>392</v>
      </c>
      <c r="E1106" s="4" t="s">
        <v>18</v>
      </c>
      <c r="F1106" s="8">
        <v>271200</v>
      </c>
      <c r="G1106" s="7"/>
      <c r="H1106" s="4" t="s">
        <v>801</v>
      </c>
      <c r="I1106" s="10">
        <v>0.13</v>
      </c>
    </row>
    <row r="1107" hidden="1" spans="1:9">
      <c r="A1107" s="3" t="s">
        <v>80</v>
      </c>
      <c r="B1107" s="4" t="str">
        <f t="shared" si="17"/>
        <v>2025</v>
      </c>
      <c r="C1107" s="4"/>
      <c r="D1107" s="7" t="s">
        <v>382</v>
      </c>
      <c r="E1107" s="4" t="s">
        <v>16</v>
      </c>
      <c r="F1107" s="8">
        <v>271200</v>
      </c>
      <c r="G1107" s="7"/>
      <c r="H1107" s="4"/>
    </row>
    <row r="1108" hidden="1" spans="1:9">
      <c r="A1108" s="3" t="s">
        <v>80</v>
      </c>
      <c r="B1108" s="4" t="str">
        <f t="shared" si="17"/>
        <v>2025</v>
      </c>
      <c r="C1108" s="4"/>
      <c r="D1108" s="7" t="s">
        <v>319</v>
      </c>
      <c r="E1108" s="4" t="s">
        <v>17</v>
      </c>
      <c r="F1108" s="8">
        <v>81360</v>
      </c>
      <c r="G1108" s="7"/>
      <c r="H1108" s="4"/>
    </row>
    <row r="1109" hidden="1" spans="1:9">
      <c r="A1109" s="3" t="s">
        <v>80</v>
      </c>
      <c r="B1109" s="4" t="str">
        <f t="shared" si="17"/>
        <v>2025</v>
      </c>
      <c r="C1109" s="4"/>
      <c r="D1109" s="7" t="s">
        <v>562</v>
      </c>
      <c r="E1109" s="4" t="s">
        <v>17</v>
      </c>
      <c r="F1109" s="8">
        <v>81360</v>
      </c>
      <c r="G1109" s="7"/>
      <c r="H1109" s="4"/>
    </row>
    <row r="1110" hidden="1" spans="1:9">
      <c r="A1110" s="3" t="s">
        <v>80</v>
      </c>
      <c r="B1110" s="4" t="str">
        <f t="shared" si="17"/>
        <v>2025</v>
      </c>
      <c r="C1110" s="4"/>
      <c r="D1110" s="7" t="s">
        <v>239</v>
      </c>
      <c r="E1110" s="4" t="s">
        <v>18</v>
      </c>
      <c r="F1110" s="8">
        <v>136000</v>
      </c>
      <c r="G1110" s="7"/>
      <c r="H1110" s="4" t="s">
        <v>802</v>
      </c>
      <c r="I1110" s="10">
        <v>0.13</v>
      </c>
    </row>
    <row r="1111" hidden="1" spans="1:9">
      <c r="A1111" s="3" t="s">
        <v>80</v>
      </c>
      <c r="B1111" s="4" t="str">
        <f t="shared" si="17"/>
        <v>2025</v>
      </c>
      <c r="C1111" s="4"/>
      <c r="D1111" s="7" t="s">
        <v>319</v>
      </c>
      <c r="E1111" s="4" t="s">
        <v>16</v>
      </c>
      <c r="F1111" s="8">
        <v>136000</v>
      </c>
      <c r="G1111" s="7"/>
      <c r="H1111" s="4"/>
    </row>
    <row r="1112" hidden="1" spans="1:9">
      <c r="A1112" s="3" t="s">
        <v>80</v>
      </c>
      <c r="B1112" s="4" t="str">
        <f t="shared" si="17"/>
        <v>2025</v>
      </c>
      <c r="C1112" s="4"/>
      <c r="D1112" s="7" t="s">
        <v>319</v>
      </c>
      <c r="E1112" s="4" t="s">
        <v>17</v>
      </c>
      <c r="F1112" s="8">
        <v>40800</v>
      </c>
      <c r="G1112" s="7"/>
      <c r="H1112" s="4"/>
    </row>
    <row r="1113" hidden="1" spans="1:9">
      <c r="A1113" s="3" t="s">
        <v>80</v>
      </c>
      <c r="B1113" s="4" t="str">
        <f t="shared" si="17"/>
        <v>2025</v>
      </c>
      <c r="C1113" s="4"/>
      <c r="D1113" s="7" t="s">
        <v>562</v>
      </c>
      <c r="E1113" s="4" t="s">
        <v>17</v>
      </c>
      <c r="F1113" s="8">
        <v>81600</v>
      </c>
      <c r="G1113" s="7"/>
      <c r="H1113" s="4"/>
    </row>
    <row r="1114" hidden="1" spans="1:9">
      <c r="A1114" s="3" t="s">
        <v>80</v>
      </c>
      <c r="B1114" s="4" t="str">
        <f t="shared" si="17"/>
        <v>2025</v>
      </c>
      <c r="C1114" s="4"/>
      <c r="D1114" s="7" t="s">
        <v>317</v>
      </c>
      <c r="E1114" s="4" t="s">
        <v>18</v>
      </c>
      <c r="F1114" s="8">
        <v>523800</v>
      </c>
      <c r="G1114" s="7"/>
      <c r="H1114" s="4" t="s">
        <v>803</v>
      </c>
      <c r="I1114" s="10">
        <v>0.13</v>
      </c>
    </row>
    <row r="1115" hidden="1" spans="1:9">
      <c r="A1115" s="3" t="s">
        <v>80</v>
      </c>
      <c r="B1115" s="4" t="str">
        <f t="shared" si="17"/>
        <v>2025</v>
      </c>
      <c r="C1115" s="4"/>
      <c r="D1115" s="7" t="s">
        <v>556</v>
      </c>
      <c r="E1115" s="4" t="s">
        <v>16</v>
      </c>
      <c r="F1115" s="8">
        <v>523800</v>
      </c>
      <c r="G1115" s="7"/>
      <c r="H1115" s="4"/>
    </row>
    <row r="1116" hidden="1" spans="1:9">
      <c r="A1116" s="3" t="s">
        <v>80</v>
      </c>
      <c r="B1116" s="4" t="str">
        <f t="shared" si="17"/>
        <v>2025</v>
      </c>
      <c r="C1116" s="4"/>
      <c r="D1116" s="7" t="s">
        <v>760</v>
      </c>
      <c r="E1116" s="4" t="s">
        <v>17</v>
      </c>
      <c r="F1116" s="8">
        <v>157140</v>
      </c>
      <c r="G1116" s="7"/>
      <c r="H1116" s="4"/>
    </row>
    <row r="1117" hidden="1" spans="1:9">
      <c r="A1117" s="3" t="s">
        <v>80</v>
      </c>
      <c r="B1117" s="4" t="str">
        <f t="shared" si="17"/>
        <v>2025</v>
      </c>
      <c r="C1117" s="4"/>
      <c r="D1117" s="7" t="s">
        <v>760</v>
      </c>
      <c r="E1117" s="4" t="s">
        <v>17</v>
      </c>
      <c r="F1117" s="8">
        <v>157140</v>
      </c>
      <c r="G1117" s="7"/>
      <c r="H1117" s="4"/>
    </row>
    <row r="1118" hidden="1" spans="1:9">
      <c r="A1118" s="3" t="s">
        <v>80</v>
      </c>
      <c r="B1118" s="4" t="str">
        <f t="shared" si="17"/>
        <v>2025</v>
      </c>
      <c r="C1118" s="4"/>
      <c r="D1118" s="7" t="s">
        <v>319</v>
      </c>
      <c r="E1118" s="4" t="s">
        <v>17</v>
      </c>
      <c r="F1118" s="8">
        <v>157140</v>
      </c>
      <c r="G1118" s="7"/>
      <c r="H1118" s="4"/>
    </row>
    <row r="1119" hidden="1" spans="1:9">
      <c r="A1119" s="3" t="s">
        <v>80</v>
      </c>
      <c r="B1119" s="4" t="str">
        <f t="shared" si="17"/>
        <v>2025</v>
      </c>
      <c r="C1119" s="4"/>
      <c r="D1119" s="7" t="s">
        <v>553</v>
      </c>
      <c r="E1119" s="4" t="s">
        <v>18</v>
      </c>
      <c r="F1119" s="8">
        <v>840000</v>
      </c>
      <c r="G1119" s="7"/>
      <c r="H1119" s="4" t="s">
        <v>804</v>
      </c>
      <c r="I1119" s="10">
        <v>0.13</v>
      </c>
    </row>
    <row r="1120" hidden="1" spans="1:9">
      <c r="A1120" s="3" t="s">
        <v>80</v>
      </c>
      <c r="B1120" s="4" t="str">
        <f t="shared" si="17"/>
        <v>2025</v>
      </c>
      <c r="C1120" s="4"/>
      <c r="D1120" s="7" t="s">
        <v>322</v>
      </c>
      <c r="E1120" s="4" t="s">
        <v>17</v>
      </c>
      <c r="F1120" s="8">
        <v>504000</v>
      </c>
      <c r="G1120" s="7"/>
      <c r="H1120" s="4"/>
    </row>
    <row r="1121" hidden="1" spans="1:9">
      <c r="A1121" s="3" t="s">
        <v>80</v>
      </c>
      <c r="B1121" s="4" t="str">
        <f t="shared" si="17"/>
        <v>2025</v>
      </c>
      <c r="C1121" s="4"/>
      <c r="D1121" s="7" t="s">
        <v>317</v>
      </c>
      <c r="E1121" s="4" t="s">
        <v>18</v>
      </c>
      <c r="F1121" s="8">
        <v>212000</v>
      </c>
      <c r="G1121" s="7"/>
      <c r="H1121" s="4" t="s">
        <v>805</v>
      </c>
      <c r="I1121" s="10">
        <v>0.13</v>
      </c>
    </row>
    <row r="1122" hidden="1" spans="1:9">
      <c r="A1122" s="3" t="s">
        <v>80</v>
      </c>
      <c r="B1122" s="4" t="str">
        <f t="shared" si="17"/>
        <v>2025</v>
      </c>
      <c r="C1122" s="4"/>
      <c r="D1122" s="7" t="s">
        <v>553</v>
      </c>
      <c r="E1122" s="4" t="s">
        <v>16</v>
      </c>
      <c r="F1122" s="8">
        <v>212000</v>
      </c>
      <c r="G1122" s="7"/>
      <c r="H1122" s="4"/>
    </row>
    <row r="1123" hidden="1" spans="1:9">
      <c r="A1123" s="3" t="s">
        <v>80</v>
      </c>
      <c r="B1123" s="4" t="str">
        <f t="shared" si="17"/>
        <v>2025</v>
      </c>
      <c r="C1123" s="4"/>
      <c r="D1123" s="7" t="s">
        <v>317</v>
      </c>
      <c r="E1123" s="4" t="s">
        <v>17</v>
      </c>
      <c r="F1123" s="8">
        <v>63600</v>
      </c>
      <c r="G1123" s="7"/>
      <c r="H1123" s="4"/>
    </row>
    <row r="1124" hidden="1" spans="1:9">
      <c r="A1124" s="3" t="s">
        <v>80</v>
      </c>
      <c r="B1124" s="4" t="str">
        <f t="shared" si="17"/>
        <v>2025</v>
      </c>
      <c r="C1124" s="4"/>
      <c r="D1124" s="7" t="s">
        <v>321</v>
      </c>
      <c r="E1124" s="4" t="s">
        <v>17</v>
      </c>
      <c r="F1124" s="8">
        <v>137800</v>
      </c>
      <c r="G1124" s="7"/>
      <c r="H1124" s="4"/>
    </row>
    <row r="1125" hidden="1" spans="1:9">
      <c r="A1125" s="3" t="s">
        <v>80</v>
      </c>
      <c r="B1125" s="4" t="str">
        <f t="shared" si="17"/>
        <v>2025</v>
      </c>
      <c r="C1125" s="4"/>
      <c r="D1125" s="7" t="s">
        <v>760</v>
      </c>
      <c r="E1125" s="4" t="s">
        <v>18</v>
      </c>
      <c r="F1125" s="8">
        <v>196000</v>
      </c>
      <c r="G1125" s="7"/>
      <c r="H1125" s="4" t="s">
        <v>806</v>
      </c>
      <c r="I1125" s="10">
        <v>0.13</v>
      </c>
    </row>
    <row r="1126" hidden="1" spans="1:9">
      <c r="A1126" s="3" t="s">
        <v>80</v>
      </c>
      <c r="B1126" s="4" t="str">
        <f t="shared" si="17"/>
        <v>2025</v>
      </c>
      <c r="C1126" s="4"/>
      <c r="D1126" s="7" t="s">
        <v>317</v>
      </c>
      <c r="E1126" s="4" t="s">
        <v>16</v>
      </c>
      <c r="F1126" s="8">
        <v>196000</v>
      </c>
      <c r="G1126" s="7"/>
      <c r="H1126" s="4"/>
    </row>
    <row r="1127" hidden="1" spans="1:9">
      <c r="A1127" s="3" t="s">
        <v>80</v>
      </c>
      <c r="B1127" s="4" t="str">
        <f t="shared" si="17"/>
        <v>2025</v>
      </c>
      <c r="C1127" s="4"/>
      <c r="D1127" s="7" t="s">
        <v>317</v>
      </c>
      <c r="E1127" s="4" t="s">
        <v>17</v>
      </c>
      <c r="F1127" s="8">
        <v>59600</v>
      </c>
      <c r="G1127" s="7"/>
      <c r="H1127" s="4"/>
    </row>
    <row r="1128" hidden="1" spans="1:9">
      <c r="A1128" s="3" t="s">
        <v>80</v>
      </c>
      <c r="B1128" s="4" t="str">
        <f t="shared" si="17"/>
        <v>2025</v>
      </c>
      <c r="C1128" s="4"/>
      <c r="D1128" s="7" t="s">
        <v>562</v>
      </c>
      <c r="E1128" s="4" t="s">
        <v>17</v>
      </c>
      <c r="F1128" s="8">
        <v>58800</v>
      </c>
      <c r="G1128" s="7"/>
      <c r="H1128" s="4"/>
    </row>
    <row r="1129" hidden="1" spans="1:9">
      <c r="A1129" s="3" t="s">
        <v>80</v>
      </c>
      <c r="B1129" s="4" t="str">
        <f t="shared" si="17"/>
        <v>2024</v>
      </c>
      <c r="C1129" s="4"/>
      <c r="D1129" s="7" t="s">
        <v>618</v>
      </c>
      <c r="E1129" s="4" t="s">
        <v>18</v>
      </c>
      <c r="F1129" s="8">
        <v>150000</v>
      </c>
      <c r="G1129" s="7"/>
      <c r="H1129" s="4" t="s">
        <v>807</v>
      </c>
      <c r="I1129" s="10">
        <v>0.13</v>
      </c>
    </row>
    <row r="1130" hidden="1" spans="1:9">
      <c r="A1130" s="3" t="s">
        <v>80</v>
      </c>
      <c r="B1130" s="4" t="str">
        <f t="shared" si="17"/>
        <v>2025</v>
      </c>
      <c r="C1130" s="4"/>
      <c r="D1130" s="7" t="s">
        <v>562</v>
      </c>
      <c r="E1130" s="4" t="s">
        <v>16</v>
      </c>
      <c r="F1130" s="8">
        <v>150000</v>
      </c>
      <c r="G1130" s="7"/>
      <c r="H1130" s="4"/>
    </row>
    <row r="1131" hidden="1" spans="1:9">
      <c r="A1131" s="3" t="s">
        <v>80</v>
      </c>
      <c r="B1131" s="4" t="str">
        <f t="shared" si="17"/>
        <v>2025</v>
      </c>
      <c r="C1131" s="4"/>
      <c r="D1131" s="7" t="s">
        <v>763</v>
      </c>
      <c r="E1131" s="4" t="s">
        <v>17</v>
      </c>
      <c r="F1131" s="8">
        <v>60000</v>
      </c>
      <c r="G1131" s="7"/>
      <c r="H1131" s="4"/>
    </row>
    <row r="1132" hidden="1" spans="1:9">
      <c r="A1132" s="3" t="s">
        <v>80</v>
      </c>
      <c r="B1132" s="4" t="str">
        <f t="shared" si="17"/>
        <v>2025</v>
      </c>
      <c r="C1132" s="4"/>
      <c r="D1132" s="7" t="s">
        <v>760</v>
      </c>
      <c r="E1132" s="4" t="s">
        <v>17</v>
      </c>
      <c r="F1132" s="8">
        <v>75000</v>
      </c>
      <c r="G1132" s="7"/>
      <c r="H1132" s="4"/>
    </row>
    <row r="1133" hidden="1" spans="1:9">
      <c r="A1133" s="3" t="s">
        <v>80</v>
      </c>
      <c r="B1133" s="4" t="str">
        <f t="shared" si="17"/>
        <v>2025</v>
      </c>
      <c r="C1133" s="4"/>
      <c r="D1133" s="7" t="s">
        <v>763</v>
      </c>
      <c r="E1133" s="4" t="s">
        <v>18</v>
      </c>
      <c r="F1133" s="8">
        <v>60000</v>
      </c>
      <c r="G1133" s="7"/>
      <c r="H1133" s="4" t="s">
        <v>808</v>
      </c>
      <c r="I1133" s="10">
        <v>0.13</v>
      </c>
    </row>
    <row r="1134" hidden="1" spans="1:9">
      <c r="A1134" s="3" t="s">
        <v>80</v>
      </c>
      <c r="B1134" s="4" t="str">
        <f t="shared" si="17"/>
        <v>2025</v>
      </c>
      <c r="C1134" s="4"/>
      <c r="D1134" s="7" t="s">
        <v>317</v>
      </c>
      <c r="E1134" s="4" t="s">
        <v>16</v>
      </c>
      <c r="F1134" s="8">
        <v>60000</v>
      </c>
      <c r="G1134" s="7"/>
      <c r="H1134" s="4"/>
    </row>
    <row r="1135" hidden="1" spans="1:9">
      <c r="A1135" s="3" t="s">
        <v>80</v>
      </c>
      <c r="B1135" s="4" t="str">
        <f t="shared" si="17"/>
        <v>2025</v>
      </c>
      <c r="C1135" s="4"/>
      <c r="D1135" s="7" t="s">
        <v>763</v>
      </c>
      <c r="E1135" s="4" t="s">
        <v>17</v>
      </c>
      <c r="F1135" s="8">
        <v>48000</v>
      </c>
      <c r="G1135" s="7"/>
      <c r="H1135" s="4"/>
    </row>
    <row r="1136" hidden="1" spans="1:9">
      <c r="A1136" s="3" t="s">
        <v>80</v>
      </c>
      <c r="B1136" s="4" t="str">
        <f t="shared" si="17"/>
        <v>2025</v>
      </c>
      <c r="C1136" s="4"/>
      <c r="D1136" s="7" t="s">
        <v>321</v>
      </c>
      <c r="E1136" s="4" t="s">
        <v>18</v>
      </c>
      <c r="F1136" s="8">
        <v>85000</v>
      </c>
      <c r="G1136" s="7"/>
      <c r="H1136" s="4" t="s">
        <v>809</v>
      </c>
      <c r="I1136" s="10">
        <v>0.13</v>
      </c>
    </row>
    <row r="1137" hidden="1" spans="1:9">
      <c r="A1137" s="3" t="s">
        <v>80</v>
      </c>
      <c r="B1137" s="4" t="str">
        <f t="shared" si="17"/>
        <v>2025</v>
      </c>
      <c r="C1137" s="4"/>
      <c r="D1137" s="7" t="s">
        <v>321</v>
      </c>
      <c r="E1137" s="4" t="s">
        <v>16</v>
      </c>
      <c r="F1137" s="8">
        <v>85000</v>
      </c>
      <c r="G1137" s="7"/>
      <c r="H1137" s="4"/>
    </row>
    <row r="1138" hidden="1" spans="1:9">
      <c r="A1138" s="3" t="s">
        <v>80</v>
      </c>
      <c r="B1138" s="4" t="str">
        <f t="shared" si="17"/>
        <v>2025</v>
      </c>
      <c r="C1138" s="4"/>
      <c r="D1138" s="7" t="s">
        <v>321</v>
      </c>
      <c r="E1138" s="4" t="s">
        <v>17</v>
      </c>
      <c r="F1138" s="8">
        <v>80750</v>
      </c>
      <c r="G1138" s="7"/>
      <c r="H1138" s="4"/>
    </row>
    <row r="1139" hidden="1" spans="1:9">
      <c r="A1139" s="3" t="s">
        <v>80</v>
      </c>
      <c r="B1139" s="4" t="str">
        <f t="shared" si="17"/>
        <v>2025</v>
      </c>
      <c r="C1139" s="4"/>
      <c r="D1139" s="7" t="s">
        <v>322</v>
      </c>
      <c r="E1139" s="4" t="s">
        <v>18</v>
      </c>
      <c r="F1139" s="8">
        <v>51000</v>
      </c>
      <c r="G1139" s="7"/>
      <c r="H1139" s="4" t="s">
        <v>810</v>
      </c>
      <c r="I1139" s="10">
        <v>0.13</v>
      </c>
    </row>
    <row r="1140" hidden="1" spans="1:9">
      <c r="A1140" s="3" t="s">
        <v>80</v>
      </c>
      <c r="B1140" s="4" t="str">
        <f t="shared" si="17"/>
        <v>2025</v>
      </c>
      <c r="C1140" s="4"/>
      <c r="D1140" s="7" t="s">
        <v>319</v>
      </c>
      <c r="E1140" s="4" t="s">
        <v>18</v>
      </c>
      <c r="F1140" s="8">
        <v>51000</v>
      </c>
      <c r="G1140" s="7"/>
      <c r="H1140" s="4" t="s">
        <v>810</v>
      </c>
      <c r="I1140" s="10">
        <v>0.13</v>
      </c>
    </row>
    <row r="1141" hidden="1" spans="1:9">
      <c r="A1141" s="3" t="s">
        <v>80</v>
      </c>
      <c r="B1141" s="4" t="str">
        <f t="shared" si="17"/>
        <v>2025</v>
      </c>
      <c r="C1141" s="4"/>
      <c r="D1141" s="7" t="s">
        <v>562</v>
      </c>
      <c r="E1141" s="4" t="s">
        <v>16</v>
      </c>
      <c r="F1141" s="8">
        <v>51000</v>
      </c>
      <c r="G1141" s="7"/>
      <c r="H1141" s="4"/>
    </row>
    <row r="1142" hidden="1" spans="1:9">
      <c r="A1142" s="3" t="s">
        <v>80</v>
      </c>
      <c r="B1142" s="4" t="str">
        <f t="shared" si="17"/>
        <v>2025</v>
      </c>
      <c r="C1142" s="4"/>
      <c r="D1142" s="7" t="s">
        <v>319</v>
      </c>
      <c r="E1142" s="4" t="s">
        <v>16</v>
      </c>
      <c r="F1142" s="8">
        <v>51000</v>
      </c>
      <c r="G1142" s="7"/>
      <c r="H1142" s="4"/>
    </row>
    <row r="1143" hidden="1" spans="1:9">
      <c r="A1143" s="3" t="s">
        <v>80</v>
      </c>
      <c r="B1143" s="4" t="str">
        <f t="shared" si="17"/>
        <v>2025</v>
      </c>
      <c r="C1143" s="4"/>
      <c r="D1143" s="7" t="s">
        <v>562</v>
      </c>
      <c r="E1143" s="4" t="s">
        <v>17</v>
      </c>
      <c r="F1143" s="8">
        <v>45900</v>
      </c>
      <c r="G1143" s="7"/>
      <c r="H1143" s="4"/>
    </row>
    <row r="1144" hidden="1" spans="1:9">
      <c r="A1144" s="3" t="s">
        <v>80</v>
      </c>
      <c r="B1144" s="4" t="str">
        <f t="shared" si="17"/>
        <v>2025</v>
      </c>
      <c r="C1144" s="4"/>
      <c r="D1144" s="7" t="s">
        <v>319</v>
      </c>
      <c r="E1144" s="4" t="s">
        <v>17</v>
      </c>
      <c r="F1144" s="8">
        <v>45900</v>
      </c>
      <c r="G1144" s="7"/>
      <c r="H1144" s="4"/>
    </row>
    <row r="1145" hidden="1" spans="1:9">
      <c r="A1145" s="3" t="s">
        <v>80</v>
      </c>
      <c r="B1145" s="4" t="str">
        <f t="shared" si="17"/>
        <v>2025</v>
      </c>
      <c r="C1145" s="4"/>
      <c r="D1145" s="7" t="s">
        <v>322</v>
      </c>
      <c r="E1145" s="4" t="s">
        <v>18</v>
      </c>
      <c r="F1145" s="8">
        <v>70000</v>
      </c>
      <c r="G1145" s="7"/>
      <c r="H1145" s="4" t="s">
        <v>811</v>
      </c>
      <c r="I1145" s="10">
        <v>0.13</v>
      </c>
    </row>
    <row r="1146" hidden="1" spans="1:9">
      <c r="A1146" s="3" t="s">
        <v>80</v>
      </c>
      <c r="B1146" s="4" t="str">
        <f t="shared" si="17"/>
        <v>2025</v>
      </c>
      <c r="C1146" s="4"/>
      <c r="D1146" s="7" t="s">
        <v>562</v>
      </c>
      <c r="E1146" s="4" t="s">
        <v>17</v>
      </c>
      <c r="F1146" s="8">
        <v>42000</v>
      </c>
      <c r="G1146" s="7"/>
      <c r="H1146" s="4"/>
    </row>
    <row r="1147" hidden="1" spans="1:9">
      <c r="A1147" s="3" t="s">
        <v>80</v>
      </c>
      <c r="B1147" s="4" t="str">
        <f t="shared" si="17"/>
        <v>2025</v>
      </c>
      <c r="C1147" s="4"/>
      <c r="D1147" s="7" t="s">
        <v>760</v>
      </c>
      <c r="E1147" s="4" t="s">
        <v>18</v>
      </c>
      <c r="F1147" s="8">
        <v>556000</v>
      </c>
      <c r="G1147" s="7"/>
      <c r="H1147" s="4" t="s">
        <v>812</v>
      </c>
      <c r="I1147" s="10">
        <v>0.13</v>
      </c>
    </row>
    <row r="1148" hidden="1" spans="1:9">
      <c r="A1148" s="3" t="s">
        <v>80</v>
      </c>
      <c r="B1148" s="4" t="str">
        <f t="shared" si="17"/>
        <v>2025</v>
      </c>
      <c r="C1148" s="4"/>
      <c r="D1148" s="7" t="s">
        <v>317</v>
      </c>
      <c r="E1148" s="4" t="s">
        <v>16</v>
      </c>
      <c r="F1148" s="8">
        <v>556000</v>
      </c>
      <c r="G1148" s="7"/>
      <c r="H1148" s="4"/>
    </row>
    <row r="1149" hidden="1" spans="1:9">
      <c r="A1149" s="3" t="s">
        <v>80</v>
      </c>
      <c r="B1149" s="4" t="str">
        <f t="shared" si="17"/>
        <v>2025</v>
      </c>
      <c r="C1149" s="4"/>
      <c r="D1149" s="7" t="s">
        <v>763</v>
      </c>
      <c r="E1149" s="4" t="s">
        <v>17</v>
      </c>
      <c r="F1149" s="8">
        <v>361400</v>
      </c>
      <c r="G1149" s="7"/>
      <c r="H1149" s="4"/>
    </row>
    <row r="1150" hidden="1" spans="1:9">
      <c r="A1150" s="3" t="s">
        <v>80</v>
      </c>
      <c r="B1150" s="4" t="str">
        <f t="shared" si="17"/>
        <v>2025</v>
      </c>
      <c r="C1150" s="4"/>
      <c r="D1150" s="7" t="s">
        <v>760</v>
      </c>
      <c r="E1150" s="4" t="s">
        <v>17</v>
      </c>
      <c r="F1150" s="8">
        <v>166800</v>
      </c>
      <c r="G1150" s="7"/>
      <c r="H1150" s="4"/>
    </row>
    <row r="1151" hidden="1" spans="1:9">
      <c r="A1151" s="3" t="s">
        <v>80</v>
      </c>
      <c r="B1151" s="4" t="str">
        <f t="shared" si="17"/>
        <v>2025</v>
      </c>
      <c r="C1151" s="4"/>
      <c r="D1151" s="7" t="s">
        <v>319</v>
      </c>
      <c r="E1151" s="4" t="s">
        <v>18</v>
      </c>
      <c r="F1151" s="8">
        <v>37050</v>
      </c>
      <c r="G1151" s="7"/>
      <c r="H1151" s="4" t="s">
        <v>813</v>
      </c>
      <c r="I1151" s="10">
        <v>0.13</v>
      </c>
    </row>
    <row r="1152" hidden="1" spans="1:9">
      <c r="A1152" s="3" t="s">
        <v>80</v>
      </c>
      <c r="B1152" s="4" t="str">
        <f t="shared" si="17"/>
        <v>2025</v>
      </c>
      <c r="C1152" s="4"/>
      <c r="D1152" s="7" t="s">
        <v>556</v>
      </c>
      <c r="E1152" s="4" t="s">
        <v>16</v>
      </c>
      <c r="F1152" s="8">
        <v>37050</v>
      </c>
      <c r="G1152" s="7"/>
      <c r="H1152" s="4"/>
    </row>
    <row r="1153" hidden="1" spans="1:9">
      <c r="A1153" s="3" t="s">
        <v>80</v>
      </c>
      <c r="B1153" s="4" t="str">
        <f t="shared" si="17"/>
        <v>2025</v>
      </c>
      <c r="C1153" s="4"/>
      <c r="D1153" s="7" t="s">
        <v>556</v>
      </c>
      <c r="E1153" s="4" t="s">
        <v>17</v>
      </c>
      <c r="F1153" s="8">
        <v>35197.5</v>
      </c>
      <c r="G1153" s="7"/>
      <c r="H1153" s="4"/>
    </row>
    <row r="1154" hidden="1" spans="1:9">
      <c r="A1154" s="3" t="s">
        <v>80</v>
      </c>
      <c r="B1154" s="4" t="str">
        <f t="shared" ref="B1154:B1217" si="18">LEFT(D1154,4)</f>
        <v>2024</v>
      </c>
      <c r="C1154" s="4"/>
      <c r="D1154" s="7" t="s">
        <v>788</v>
      </c>
      <c r="E1154" s="4" t="s">
        <v>18</v>
      </c>
      <c r="F1154" s="8">
        <v>90000</v>
      </c>
      <c r="G1154" s="7"/>
      <c r="H1154" s="4" t="s">
        <v>814</v>
      </c>
      <c r="I1154" s="10">
        <v>0.13</v>
      </c>
    </row>
    <row r="1155" hidden="1" spans="1:9">
      <c r="A1155" s="3" t="s">
        <v>80</v>
      </c>
      <c r="B1155" s="4" t="str">
        <f t="shared" si="18"/>
        <v>2025</v>
      </c>
      <c r="C1155" s="4"/>
      <c r="D1155" s="7" t="s">
        <v>319</v>
      </c>
      <c r="E1155" s="4" t="s">
        <v>17</v>
      </c>
      <c r="F1155" s="8">
        <v>27000</v>
      </c>
      <c r="G1155" s="7"/>
      <c r="H1155" s="4"/>
    </row>
    <row r="1156" hidden="1" spans="1:9">
      <c r="A1156" s="3" t="s">
        <v>80</v>
      </c>
      <c r="B1156" s="4" t="str">
        <f t="shared" si="18"/>
        <v>2025</v>
      </c>
      <c r="C1156" s="4"/>
      <c r="D1156" s="7" t="s">
        <v>319</v>
      </c>
      <c r="E1156" s="4" t="s">
        <v>18</v>
      </c>
      <c r="F1156" s="8">
        <v>38000</v>
      </c>
      <c r="G1156" s="7"/>
      <c r="H1156" s="4" t="s">
        <v>815</v>
      </c>
      <c r="I1156" s="10">
        <v>0.13</v>
      </c>
    </row>
    <row r="1157" hidden="1" spans="1:9">
      <c r="A1157" s="3" t="s">
        <v>80</v>
      </c>
      <c r="B1157" s="4" t="str">
        <f t="shared" si="18"/>
        <v>2025</v>
      </c>
      <c r="C1157" s="4"/>
      <c r="D1157" s="7" t="s">
        <v>319</v>
      </c>
      <c r="E1157" s="4" t="s">
        <v>16</v>
      </c>
      <c r="F1157" s="8">
        <v>38000</v>
      </c>
      <c r="G1157" s="7"/>
      <c r="H1157" s="4"/>
    </row>
    <row r="1158" hidden="1" spans="1:9">
      <c r="A1158" s="3" t="s">
        <v>80</v>
      </c>
      <c r="B1158" s="4" t="str">
        <f t="shared" si="18"/>
        <v>2025</v>
      </c>
      <c r="C1158" s="4"/>
      <c r="D1158" s="7" t="s">
        <v>319</v>
      </c>
      <c r="E1158" s="4" t="s">
        <v>17</v>
      </c>
      <c r="F1158" s="8">
        <v>38000</v>
      </c>
      <c r="G1158" s="7"/>
      <c r="H1158" s="4"/>
    </row>
    <row r="1159" hidden="1" spans="1:9">
      <c r="A1159" s="3" t="s">
        <v>80</v>
      </c>
      <c r="B1159" s="4" t="str">
        <f t="shared" si="18"/>
        <v>2025</v>
      </c>
      <c r="C1159" s="4"/>
      <c r="D1159" s="7" t="s">
        <v>562</v>
      </c>
      <c r="E1159" s="4" t="s">
        <v>18</v>
      </c>
      <c r="F1159" s="8">
        <v>29400</v>
      </c>
      <c r="G1159" s="7"/>
      <c r="H1159" s="4" t="s">
        <v>816</v>
      </c>
      <c r="I1159" s="10">
        <v>0.13</v>
      </c>
    </row>
    <row r="1160" hidden="1" spans="1:9">
      <c r="A1160" s="3" t="s">
        <v>80</v>
      </c>
      <c r="B1160" s="4" t="str">
        <f t="shared" si="18"/>
        <v>2025</v>
      </c>
      <c r="C1160" s="4"/>
      <c r="D1160" s="7" t="s">
        <v>556</v>
      </c>
      <c r="E1160" s="4" t="s">
        <v>16</v>
      </c>
      <c r="F1160" s="8">
        <v>29400</v>
      </c>
      <c r="G1160" s="7"/>
      <c r="H1160" s="4"/>
    </row>
    <row r="1161" hidden="1" spans="1:9">
      <c r="A1161" s="3" t="s">
        <v>80</v>
      </c>
      <c r="B1161" s="4" t="str">
        <f t="shared" si="18"/>
        <v>2025</v>
      </c>
      <c r="C1161" s="4"/>
      <c r="D1161" s="7" t="s">
        <v>319</v>
      </c>
      <c r="E1161" s="4" t="s">
        <v>17</v>
      </c>
      <c r="F1161" s="8">
        <v>29400</v>
      </c>
      <c r="G1161" s="7"/>
      <c r="H1161" s="4"/>
    </row>
    <row r="1162" hidden="1" spans="1:9">
      <c r="A1162" s="3" t="s">
        <v>80</v>
      </c>
      <c r="B1162" s="4" t="str">
        <f t="shared" si="18"/>
        <v>2025</v>
      </c>
      <c r="C1162" s="4"/>
      <c r="D1162" s="7" t="s">
        <v>562</v>
      </c>
      <c r="E1162" s="4" t="s">
        <v>18</v>
      </c>
      <c r="F1162" s="8">
        <v>5070</v>
      </c>
      <c r="G1162" s="7"/>
      <c r="H1162" s="4" t="s">
        <v>817</v>
      </c>
      <c r="I1162" s="10">
        <v>0.13</v>
      </c>
    </row>
    <row r="1163" hidden="1" spans="1:9">
      <c r="A1163" s="3" t="s">
        <v>80</v>
      </c>
      <c r="B1163" s="4" t="str">
        <f t="shared" si="18"/>
        <v>2025</v>
      </c>
      <c r="C1163" s="4"/>
      <c r="D1163" s="7" t="s">
        <v>319</v>
      </c>
      <c r="E1163" s="4" t="s">
        <v>16</v>
      </c>
      <c r="F1163" s="8">
        <v>5070</v>
      </c>
      <c r="G1163" s="7"/>
      <c r="H1163" s="4"/>
    </row>
    <row r="1164" hidden="1" spans="1:9">
      <c r="A1164" s="3" t="s">
        <v>80</v>
      </c>
      <c r="B1164" s="4" t="str">
        <f t="shared" si="18"/>
        <v>2025</v>
      </c>
      <c r="C1164" s="4"/>
      <c r="D1164" s="7" t="s">
        <v>319</v>
      </c>
      <c r="E1164" s="4" t="s">
        <v>17</v>
      </c>
      <c r="F1164" s="8">
        <v>5070</v>
      </c>
      <c r="G1164" s="7"/>
      <c r="H1164" s="4"/>
    </row>
    <row r="1165" hidden="1" spans="1:9">
      <c r="A1165" s="3" t="s">
        <v>80</v>
      </c>
      <c r="B1165" s="4" t="str">
        <f t="shared" si="18"/>
        <v>2025</v>
      </c>
      <c r="C1165" s="4"/>
      <c r="D1165" s="7" t="s">
        <v>322</v>
      </c>
      <c r="E1165" s="4" t="s">
        <v>18</v>
      </c>
      <c r="F1165" s="8">
        <v>23100</v>
      </c>
      <c r="G1165" s="7"/>
      <c r="H1165" s="4" t="s">
        <v>818</v>
      </c>
      <c r="I1165" s="10">
        <v>0.13</v>
      </c>
    </row>
    <row r="1166" hidden="1" spans="1:9">
      <c r="A1166" s="3" t="s">
        <v>80</v>
      </c>
      <c r="B1166" s="4" t="str">
        <f t="shared" si="18"/>
        <v>2025</v>
      </c>
      <c r="C1166" s="4"/>
      <c r="D1166" s="7" t="s">
        <v>562</v>
      </c>
      <c r="E1166" s="4" t="s">
        <v>16</v>
      </c>
      <c r="F1166" s="8">
        <v>23100</v>
      </c>
      <c r="G1166" s="7"/>
      <c r="H1166" s="4"/>
    </row>
    <row r="1167" hidden="1" spans="1:9">
      <c r="A1167" s="3" t="s">
        <v>80</v>
      </c>
      <c r="B1167" s="4" t="str">
        <f t="shared" si="18"/>
        <v>2025</v>
      </c>
      <c r="C1167" s="4"/>
      <c r="D1167" s="7" t="s">
        <v>562</v>
      </c>
      <c r="E1167" s="4" t="s">
        <v>17</v>
      </c>
      <c r="F1167" s="8">
        <v>23100</v>
      </c>
      <c r="G1167" s="7"/>
      <c r="H1167" s="4"/>
    </row>
    <row r="1168" hidden="1" spans="1:9">
      <c r="A1168" s="3" t="s">
        <v>80</v>
      </c>
      <c r="B1168" s="4" t="str">
        <f t="shared" si="18"/>
        <v>2025</v>
      </c>
      <c r="C1168" s="4"/>
      <c r="D1168" s="7" t="s">
        <v>553</v>
      </c>
      <c r="E1168" s="4" t="s">
        <v>18</v>
      </c>
      <c r="F1168" s="8">
        <v>1900</v>
      </c>
      <c r="G1168" s="7"/>
      <c r="H1168" s="4" t="s">
        <v>819</v>
      </c>
      <c r="I1168" s="10">
        <v>0.13</v>
      </c>
    </row>
    <row r="1169" hidden="1" spans="1:9">
      <c r="A1169" s="3" t="s">
        <v>80</v>
      </c>
      <c r="B1169" s="4" t="str">
        <f t="shared" si="18"/>
        <v>2025</v>
      </c>
      <c r="C1169" s="4"/>
      <c r="D1169" s="7" t="s">
        <v>322</v>
      </c>
      <c r="E1169" s="4" t="s">
        <v>16</v>
      </c>
      <c r="F1169" s="8">
        <v>1900</v>
      </c>
      <c r="G1169" s="7"/>
      <c r="H1169" s="4"/>
    </row>
    <row r="1170" hidden="1" spans="1:9">
      <c r="A1170" s="3" t="s">
        <v>80</v>
      </c>
      <c r="B1170" s="4" t="str">
        <f t="shared" si="18"/>
        <v>2025</v>
      </c>
      <c r="C1170" s="4"/>
      <c r="D1170" s="7" t="s">
        <v>322</v>
      </c>
      <c r="E1170" s="4" t="s">
        <v>17</v>
      </c>
      <c r="F1170" s="8">
        <v>1900</v>
      </c>
      <c r="G1170" s="7"/>
      <c r="H1170" s="4"/>
    </row>
    <row r="1171" hidden="1" spans="1:9">
      <c r="A1171" s="3" t="s">
        <v>80</v>
      </c>
      <c r="B1171" s="4" t="str">
        <f t="shared" si="18"/>
        <v>2025</v>
      </c>
      <c r="C1171" s="4"/>
      <c r="D1171" s="7" t="s">
        <v>321</v>
      </c>
      <c r="E1171" s="4" t="s">
        <v>18</v>
      </c>
      <c r="F1171" s="8">
        <v>1070000</v>
      </c>
      <c r="G1171" s="7" t="s">
        <v>820</v>
      </c>
      <c r="H1171" s="4" t="s">
        <v>821</v>
      </c>
      <c r="I1171" s="10">
        <v>0.09</v>
      </c>
    </row>
    <row r="1172" hidden="1" spans="1:9">
      <c r="A1172" s="3" t="s">
        <v>80</v>
      </c>
      <c r="B1172" s="4" t="str">
        <f t="shared" si="18"/>
        <v>2025</v>
      </c>
      <c r="C1172" s="4"/>
      <c r="D1172" s="7" t="s">
        <v>562</v>
      </c>
      <c r="E1172" s="4" t="s">
        <v>17</v>
      </c>
      <c r="F1172" s="8">
        <v>100000</v>
      </c>
      <c r="G1172" s="7"/>
      <c r="H1172" s="4"/>
    </row>
    <row r="1173" hidden="1" spans="1:9">
      <c r="A1173" s="3" t="s">
        <v>80</v>
      </c>
      <c r="B1173" s="4" t="str">
        <f t="shared" si="18"/>
        <v>2025</v>
      </c>
      <c r="C1173" s="4"/>
      <c r="D1173" s="7" t="s">
        <v>321</v>
      </c>
      <c r="E1173" s="4" t="s">
        <v>17</v>
      </c>
      <c r="F1173" s="8">
        <v>300000</v>
      </c>
      <c r="G1173" s="7"/>
      <c r="H1173" s="4"/>
    </row>
    <row r="1174" hidden="1" spans="1:9">
      <c r="A1174" s="3" t="s">
        <v>80</v>
      </c>
      <c r="B1174" s="4" t="str">
        <f t="shared" si="18"/>
        <v>2025</v>
      </c>
      <c r="C1174" s="4"/>
      <c r="D1174" s="7" t="s">
        <v>317</v>
      </c>
      <c r="E1174" s="4" t="s">
        <v>18</v>
      </c>
      <c r="F1174" s="8">
        <v>16500</v>
      </c>
      <c r="G1174" s="7"/>
      <c r="H1174" s="4" t="s">
        <v>822</v>
      </c>
      <c r="I1174" s="10">
        <v>0.13</v>
      </c>
    </row>
    <row r="1175" hidden="1" spans="1:9">
      <c r="A1175" s="3" t="s">
        <v>80</v>
      </c>
      <c r="B1175" s="4" t="str">
        <f t="shared" si="18"/>
        <v>2025</v>
      </c>
      <c r="C1175" s="4"/>
      <c r="D1175" s="7" t="s">
        <v>321</v>
      </c>
      <c r="E1175" s="4" t="s">
        <v>16</v>
      </c>
      <c r="F1175" s="8">
        <v>16500</v>
      </c>
      <c r="G1175" s="7"/>
      <c r="H1175" s="4"/>
    </row>
    <row r="1176" hidden="1" spans="1:9">
      <c r="A1176" s="3" t="s">
        <v>80</v>
      </c>
      <c r="B1176" s="4" t="str">
        <f t="shared" si="18"/>
        <v>2025</v>
      </c>
      <c r="C1176" s="4"/>
      <c r="D1176" s="7" t="s">
        <v>321</v>
      </c>
      <c r="E1176" s="4" t="s">
        <v>17</v>
      </c>
      <c r="F1176" s="8">
        <v>16500</v>
      </c>
      <c r="G1176" s="7"/>
      <c r="H1176" s="4"/>
    </row>
    <row r="1177" hidden="1" spans="1:9">
      <c r="A1177" s="3" t="s">
        <v>80</v>
      </c>
      <c r="B1177" s="4" t="str">
        <f t="shared" si="18"/>
        <v>2025</v>
      </c>
      <c r="C1177" s="4"/>
      <c r="D1177" s="7" t="s">
        <v>317</v>
      </c>
      <c r="E1177" s="4" t="s">
        <v>18</v>
      </c>
      <c r="F1177" s="8">
        <v>114510</v>
      </c>
      <c r="G1177" s="7"/>
      <c r="H1177" s="4" t="s">
        <v>823</v>
      </c>
      <c r="I1177" s="10">
        <v>0.13</v>
      </c>
    </row>
    <row r="1178" hidden="1" spans="1:9">
      <c r="A1178" s="3" t="s">
        <v>80</v>
      </c>
      <c r="B1178" s="4" t="str">
        <f t="shared" si="18"/>
        <v>2025</v>
      </c>
      <c r="C1178" s="4"/>
      <c r="D1178" s="7" t="s">
        <v>321</v>
      </c>
      <c r="E1178" s="4" t="s">
        <v>16</v>
      </c>
      <c r="F1178" s="8">
        <v>114510</v>
      </c>
      <c r="G1178" s="7"/>
      <c r="H1178" s="4"/>
    </row>
    <row r="1179" hidden="1" spans="1:9">
      <c r="A1179" s="3" t="s">
        <v>80</v>
      </c>
      <c r="B1179" s="4" t="str">
        <f t="shared" si="18"/>
        <v>2025</v>
      </c>
      <c r="C1179" s="4"/>
      <c r="D1179" s="7" t="s">
        <v>321</v>
      </c>
      <c r="E1179" s="4" t="s">
        <v>17</v>
      </c>
      <c r="F1179" s="8">
        <v>34353</v>
      </c>
      <c r="G1179" s="7"/>
      <c r="H1179" s="4"/>
    </row>
    <row r="1180" hidden="1" spans="1:9">
      <c r="A1180" s="3" t="s">
        <v>80</v>
      </c>
      <c r="B1180" s="4" t="str">
        <f t="shared" si="18"/>
        <v>2025</v>
      </c>
      <c r="C1180" s="4"/>
      <c r="D1180" s="7" t="s">
        <v>321</v>
      </c>
      <c r="E1180" s="4" t="s">
        <v>17</v>
      </c>
      <c r="F1180" s="8">
        <v>80157</v>
      </c>
      <c r="G1180" s="7"/>
      <c r="H1180" s="4"/>
    </row>
    <row r="1181" hidden="1" spans="1:9">
      <c r="A1181" s="3" t="s">
        <v>80</v>
      </c>
      <c r="B1181" s="4" t="str">
        <f t="shared" si="18"/>
        <v>2025</v>
      </c>
      <c r="C1181" s="4"/>
      <c r="D1181" s="7" t="s">
        <v>763</v>
      </c>
      <c r="E1181" s="4" t="s">
        <v>18</v>
      </c>
      <c r="F1181" s="8">
        <v>93150</v>
      </c>
      <c r="G1181" s="7"/>
      <c r="H1181" s="4" t="s">
        <v>824</v>
      </c>
      <c r="I1181" s="10">
        <v>0.13</v>
      </c>
    </row>
    <row r="1182" hidden="1" spans="1:9">
      <c r="A1182" s="3" t="s">
        <v>80</v>
      </c>
      <c r="B1182" s="4" t="str">
        <f t="shared" si="18"/>
        <v>2025</v>
      </c>
      <c r="C1182" s="4"/>
      <c r="D1182" s="7" t="s">
        <v>321</v>
      </c>
      <c r="E1182" s="4" t="s">
        <v>16</v>
      </c>
      <c r="F1182" s="8">
        <v>93150</v>
      </c>
      <c r="G1182" s="7"/>
      <c r="H1182" s="4"/>
    </row>
    <row r="1183" hidden="1" spans="1:9">
      <c r="A1183" s="3" t="s">
        <v>80</v>
      </c>
      <c r="B1183" s="4" t="str">
        <f t="shared" si="18"/>
        <v>2025</v>
      </c>
      <c r="C1183" s="4"/>
      <c r="D1183" s="7" t="s">
        <v>763</v>
      </c>
      <c r="E1183" s="4" t="s">
        <v>17</v>
      </c>
      <c r="F1183" s="8">
        <v>27945</v>
      </c>
      <c r="G1183" s="7"/>
      <c r="H1183" s="4"/>
    </row>
    <row r="1184" hidden="1" spans="1:9">
      <c r="A1184" s="3" t="s">
        <v>80</v>
      </c>
      <c r="B1184" s="4" t="str">
        <f t="shared" si="18"/>
        <v>2025</v>
      </c>
      <c r="C1184" s="4"/>
      <c r="D1184" s="7" t="s">
        <v>321</v>
      </c>
      <c r="E1184" s="4" t="s">
        <v>17</v>
      </c>
      <c r="F1184" s="8">
        <v>65205</v>
      </c>
      <c r="G1184" s="7"/>
      <c r="H1184" s="4"/>
    </row>
    <row r="1185" hidden="1" spans="1:9">
      <c r="A1185" s="3" t="s">
        <v>80</v>
      </c>
      <c r="B1185" s="4" t="str">
        <f t="shared" si="18"/>
        <v>2025</v>
      </c>
      <c r="C1185" s="4"/>
      <c r="D1185" s="7" t="s">
        <v>760</v>
      </c>
      <c r="E1185" s="4" t="s">
        <v>18</v>
      </c>
      <c r="F1185" s="8">
        <v>38400</v>
      </c>
      <c r="G1185" s="7"/>
      <c r="H1185" s="4" t="s">
        <v>825</v>
      </c>
      <c r="I1185" s="10">
        <v>0.13</v>
      </c>
    </row>
    <row r="1186" hidden="1" spans="1:9">
      <c r="A1186" s="3" t="s">
        <v>80</v>
      </c>
      <c r="B1186" s="4" t="str">
        <f t="shared" si="18"/>
        <v>2025</v>
      </c>
      <c r="C1186" s="4"/>
      <c r="D1186" s="7" t="s">
        <v>763</v>
      </c>
      <c r="E1186" s="4" t="s">
        <v>16</v>
      </c>
      <c r="F1186" s="8">
        <v>38400</v>
      </c>
      <c r="G1186" s="7"/>
      <c r="H1186" s="4"/>
    </row>
    <row r="1187" hidden="1" spans="1:9">
      <c r="A1187" s="3" t="s">
        <v>80</v>
      </c>
      <c r="B1187" s="4" t="str">
        <f t="shared" si="18"/>
        <v>2025</v>
      </c>
      <c r="C1187" s="4"/>
      <c r="D1187" s="7" t="s">
        <v>763</v>
      </c>
      <c r="E1187" s="4" t="s">
        <v>17</v>
      </c>
      <c r="F1187" s="8">
        <v>38400</v>
      </c>
      <c r="G1187" s="7"/>
      <c r="H1187" s="4"/>
    </row>
    <row r="1188" hidden="1" spans="1:9">
      <c r="A1188" s="3" t="s">
        <v>80</v>
      </c>
      <c r="B1188" s="4" t="str">
        <f t="shared" si="18"/>
        <v>2025</v>
      </c>
      <c r="C1188" s="4"/>
      <c r="D1188" s="7" t="s">
        <v>760</v>
      </c>
      <c r="E1188" s="4" t="s">
        <v>18</v>
      </c>
      <c r="F1188" s="8">
        <v>107016</v>
      </c>
      <c r="G1188" s="7"/>
      <c r="H1188" s="4" t="s">
        <v>823</v>
      </c>
      <c r="I1188" s="10">
        <v>0.13</v>
      </c>
    </row>
    <row r="1189" hidden="1" spans="1:9">
      <c r="A1189" s="3" t="s">
        <v>80</v>
      </c>
      <c r="B1189" s="4" t="str">
        <f t="shared" si="18"/>
        <v>2025</v>
      </c>
      <c r="C1189" s="4"/>
      <c r="D1189" s="7" t="s">
        <v>321</v>
      </c>
      <c r="E1189" s="4" t="s">
        <v>16</v>
      </c>
      <c r="F1189" s="8">
        <v>95370</v>
      </c>
      <c r="G1189" s="7"/>
      <c r="H1189" s="4"/>
    </row>
    <row r="1190" hidden="1" spans="1:9">
      <c r="A1190" s="3" t="s">
        <v>80</v>
      </c>
      <c r="B1190" s="4" t="str">
        <f t="shared" si="18"/>
        <v>2025</v>
      </c>
      <c r="C1190" s="4"/>
      <c r="D1190" s="7" t="s">
        <v>763</v>
      </c>
      <c r="E1190" s="4" t="s">
        <v>17</v>
      </c>
      <c r="F1190" s="8">
        <v>75016</v>
      </c>
      <c r="G1190" s="7"/>
      <c r="H1190" s="4"/>
    </row>
    <row r="1191" hidden="1" spans="1:9">
      <c r="A1191" s="3" t="s">
        <v>80</v>
      </c>
      <c r="B1191" s="4" t="str">
        <f t="shared" si="18"/>
        <v>2025</v>
      </c>
      <c r="C1191" s="4"/>
      <c r="D1191" s="7" t="s">
        <v>763</v>
      </c>
      <c r="E1191" s="4" t="s">
        <v>17</v>
      </c>
      <c r="F1191" s="8">
        <v>32000</v>
      </c>
      <c r="G1191" s="7"/>
      <c r="H1191" s="4"/>
    </row>
    <row r="1192" hidden="1" spans="1:9">
      <c r="A1192" s="3" t="s">
        <v>80</v>
      </c>
      <c r="B1192" s="4" t="str">
        <f t="shared" si="18"/>
        <v>2025</v>
      </c>
      <c r="C1192" s="4"/>
      <c r="D1192" s="7" t="s">
        <v>760</v>
      </c>
      <c r="E1192" s="4" t="s">
        <v>18</v>
      </c>
      <c r="F1192" s="8">
        <v>786650</v>
      </c>
      <c r="G1192" s="7"/>
      <c r="H1192" s="4" t="s">
        <v>826</v>
      </c>
      <c r="I1192" s="10">
        <v>0.13</v>
      </c>
    </row>
    <row r="1193" hidden="1" spans="1:9">
      <c r="A1193" s="3" t="s">
        <v>80</v>
      </c>
      <c r="B1193" s="4" t="str">
        <f t="shared" si="18"/>
        <v>2025</v>
      </c>
      <c r="C1193" s="4"/>
      <c r="D1193" s="7" t="s">
        <v>556</v>
      </c>
      <c r="E1193" s="4" t="s">
        <v>17</v>
      </c>
      <c r="F1193" s="8">
        <v>27443.7</v>
      </c>
      <c r="G1193" s="7"/>
      <c r="H1193" s="4"/>
    </row>
    <row r="1194" hidden="1" spans="1:9">
      <c r="A1194" s="3" t="s">
        <v>80</v>
      </c>
      <c r="B1194" s="4" t="str">
        <f t="shared" si="18"/>
        <v>2025</v>
      </c>
      <c r="C1194" s="4"/>
      <c r="D1194" s="7" t="s">
        <v>317</v>
      </c>
      <c r="E1194" s="4" t="s">
        <v>17</v>
      </c>
      <c r="F1194" s="8">
        <v>235995</v>
      </c>
      <c r="G1194" s="7"/>
      <c r="H1194" s="4"/>
    </row>
    <row r="1195" hidden="1" spans="1:9">
      <c r="A1195" s="3" t="s">
        <v>80</v>
      </c>
      <c r="B1195" s="4" t="str">
        <f t="shared" si="18"/>
        <v>2025</v>
      </c>
      <c r="C1195" s="4"/>
      <c r="D1195" s="7" t="s">
        <v>760</v>
      </c>
      <c r="E1195" s="4" t="s">
        <v>17</v>
      </c>
      <c r="F1195" s="8">
        <v>235995</v>
      </c>
      <c r="G1195" s="7"/>
      <c r="H1195" s="4"/>
    </row>
    <row r="1196" hidden="1" spans="1:9">
      <c r="A1196" s="3" t="s">
        <v>80</v>
      </c>
      <c r="B1196" s="4" t="str">
        <f t="shared" si="18"/>
        <v>2025</v>
      </c>
      <c r="C1196" s="4"/>
      <c r="D1196" s="7" t="s">
        <v>760</v>
      </c>
      <c r="E1196" s="4" t="s">
        <v>18</v>
      </c>
      <c r="F1196" s="8">
        <v>661000</v>
      </c>
      <c r="G1196" s="7"/>
      <c r="H1196" s="4" t="s">
        <v>827</v>
      </c>
      <c r="I1196" s="10">
        <v>0.13</v>
      </c>
    </row>
    <row r="1197" hidden="1" spans="1:9">
      <c r="A1197" s="3" t="s">
        <v>80</v>
      </c>
      <c r="B1197" s="4" t="str">
        <f t="shared" si="18"/>
        <v>2025</v>
      </c>
      <c r="C1197" s="4"/>
      <c r="D1197" s="7" t="s">
        <v>760</v>
      </c>
      <c r="E1197" s="4" t="s">
        <v>17</v>
      </c>
      <c r="F1197" s="8">
        <v>162600</v>
      </c>
      <c r="G1197" s="7"/>
      <c r="H1197" s="4"/>
    </row>
    <row r="1198" hidden="1" spans="1:9">
      <c r="A1198" s="3" t="s">
        <v>80</v>
      </c>
      <c r="B1198" s="4" t="str">
        <f t="shared" si="18"/>
        <v>2025</v>
      </c>
      <c r="C1198" s="4"/>
      <c r="D1198" s="7" t="s">
        <v>556</v>
      </c>
      <c r="E1198" s="4" t="s">
        <v>17</v>
      </c>
      <c r="F1198" s="8">
        <v>432300</v>
      </c>
      <c r="G1198" s="7"/>
      <c r="H1198" s="4"/>
    </row>
    <row r="1199" hidden="1" spans="1:9">
      <c r="A1199" s="3" t="s">
        <v>80</v>
      </c>
      <c r="B1199" s="4" t="str">
        <f t="shared" si="18"/>
        <v>2024</v>
      </c>
      <c r="C1199" s="4"/>
      <c r="D1199" s="7" t="s">
        <v>618</v>
      </c>
      <c r="E1199" s="4" t="s">
        <v>18</v>
      </c>
      <c r="F1199" s="8">
        <v>374000</v>
      </c>
      <c r="G1199" s="7"/>
      <c r="H1199" s="4" t="s">
        <v>828</v>
      </c>
      <c r="I1199" s="10">
        <v>0.13</v>
      </c>
    </row>
    <row r="1200" hidden="1" spans="1:9">
      <c r="A1200" s="3" t="s">
        <v>80</v>
      </c>
      <c r="B1200" s="4" t="str">
        <f t="shared" si="18"/>
        <v>2025</v>
      </c>
      <c r="C1200" s="4"/>
      <c r="D1200" s="7" t="s">
        <v>319</v>
      </c>
      <c r="E1200" s="4" t="s">
        <v>17</v>
      </c>
      <c r="F1200" s="8">
        <v>112200</v>
      </c>
      <c r="G1200" s="7"/>
      <c r="H1200" s="4"/>
    </row>
    <row r="1201" hidden="1" spans="1:9">
      <c r="A1201" s="3" t="s">
        <v>80</v>
      </c>
      <c r="B1201" s="4" t="str">
        <f t="shared" si="18"/>
        <v>2024</v>
      </c>
      <c r="C1201" s="4"/>
      <c r="D1201" s="7" t="s">
        <v>618</v>
      </c>
      <c r="E1201" s="4" t="s">
        <v>18</v>
      </c>
      <c r="F1201" s="8">
        <v>170000</v>
      </c>
      <c r="G1201" s="7"/>
      <c r="H1201" s="4" t="s">
        <v>829</v>
      </c>
      <c r="I1201" s="10">
        <v>0.13</v>
      </c>
    </row>
    <row r="1202" hidden="1" spans="1:9">
      <c r="A1202" s="3" t="s">
        <v>80</v>
      </c>
      <c r="B1202" s="4" t="str">
        <f t="shared" si="18"/>
        <v>2025</v>
      </c>
      <c r="C1202" s="4"/>
      <c r="D1202" s="7" t="s">
        <v>317</v>
      </c>
      <c r="E1202" s="4" t="s">
        <v>18</v>
      </c>
      <c r="F1202" s="8">
        <v>5500</v>
      </c>
      <c r="G1202" s="7"/>
      <c r="H1202" s="4" t="s">
        <v>830</v>
      </c>
      <c r="I1202" s="10">
        <v>0.13</v>
      </c>
    </row>
    <row r="1203" hidden="1" spans="1:9">
      <c r="A1203" s="3" t="s">
        <v>80</v>
      </c>
      <c r="B1203" s="4" t="str">
        <f t="shared" si="18"/>
        <v>2025</v>
      </c>
      <c r="C1203" s="4"/>
      <c r="D1203" s="7" t="s">
        <v>321</v>
      </c>
      <c r="E1203" s="4" t="s">
        <v>16</v>
      </c>
      <c r="F1203" s="8">
        <v>175500</v>
      </c>
      <c r="G1203" s="7"/>
      <c r="H1203" s="4"/>
    </row>
    <row r="1204" hidden="1" spans="1:9">
      <c r="A1204" s="3" t="s">
        <v>80</v>
      </c>
      <c r="B1204" s="4" t="str">
        <f t="shared" si="18"/>
        <v>2025</v>
      </c>
      <c r="C1204" s="4"/>
      <c r="D1204" s="7" t="s">
        <v>321</v>
      </c>
      <c r="E1204" s="4" t="s">
        <v>17</v>
      </c>
      <c r="F1204" s="8">
        <v>5500</v>
      </c>
      <c r="G1204" s="7"/>
      <c r="H1204" s="4"/>
    </row>
    <row r="1205" hidden="1" spans="1:9">
      <c r="A1205" s="3" t="s">
        <v>80</v>
      </c>
      <c r="B1205" s="4" t="str">
        <f t="shared" si="18"/>
        <v>2025</v>
      </c>
      <c r="C1205" s="4"/>
      <c r="D1205" s="7" t="s">
        <v>760</v>
      </c>
      <c r="E1205" s="4" t="s">
        <v>17</v>
      </c>
      <c r="F1205" s="8">
        <v>68000</v>
      </c>
      <c r="G1205" s="7"/>
      <c r="H1205" s="4"/>
    </row>
    <row r="1206" hidden="1" spans="1:9">
      <c r="A1206" s="3" t="s">
        <v>80</v>
      </c>
      <c r="B1206" s="4" t="str">
        <f t="shared" si="18"/>
        <v>2025</v>
      </c>
      <c r="C1206" s="4"/>
      <c r="D1206" s="7" t="s">
        <v>763</v>
      </c>
      <c r="E1206" s="4" t="s">
        <v>17</v>
      </c>
      <c r="F1206" s="8">
        <v>93500</v>
      </c>
      <c r="G1206" s="7"/>
      <c r="H1206" s="4"/>
    </row>
    <row r="1207" hidden="1" spans="1:9">
      <c r="A1207" s="3" t="s">
        <v>80</v>
      </c>
      <c r="B1207" s="4" t="str">
        <f t="shared" si="18"/>
        <v>2024</v>
      </c>
      <c r="C1207" s="4"/>
      <c r="D1207" s="7" t="s">
        <v>618</v>
      </c>
      <c r="E1207" s="4" t="s">
        <v>18</v>
      </c>
      <c r="F1207" s="8">
        <v>120000</v>
      </c>
      <c r="G1207" s="7"/>
      <c r="H1207" s="4" t="s">
        <v>831</v>
      </c>
      <c r="I1207" s="10">
        <v>0.13</v>
      </c>
    </row>
    <row r="1208" hidden="1" spans="1:9">
      <c r="A1208" s="3" t="s">
        <v>80</v>
      </c>
      <c r="B1208" s="4" t="str">
        <f t="shared" si="18"/>
        <v>2025</v>
      </c>
      <c r="C1208" s="4"/>
      <c r="D1208" s="7" t="s">
        <v>760</v>
      </c>
      <c r="E1208" s="4" t="s">
        <v>16</v>
      </c>
      <c r="F1208" s="8">
        <v>120000</v>
      </c>
      <c r="G1208" s="7"/>
      <c r="H1208" s="4"/>
    </row>
    <row r="1209" hidden="1" spans="1:9">
      <c r="A1209" s="3" t="s">
        <v>80</v>
      </c>
      <c r="B1209" s="4" t="str">
        <f t="shared" si="18"/>
        <v>2024</v>
      </c>
      <c r="C1209" s="4" t="s">
        <v>184</v>
      </c>
      <c r="D1209" s="7" t="s">
        <v>618</v>
      </c>
      <c r="E1209" s="4" t="s">
        <v>17</v>
      </c>
      <c r="F1209" s="8">
        <v>36000</v>
      </c>
      <c r="G1209" s="7"/>
      <c r="H1209" s="4"/>
    </row>
    <row r="1210" hidden="1" spans="1:9">
      <c r="A1210" s="3" t="s">
        <v>80</v>
      </c>
      <c r="B1210" s="4" t="str">
        <f t="shared" si="18"/>
        <v>2025</v>
      </c>
      <c r="C1210" s="4"/>
      <c r="D1210" s="7" t="s">
        <v>760</v>
      </c>
      <c r="E1210" s="4" t="s">
        <v>17</v>
      </c>
      <c r="F1210" s="8">
        <v>84000</v>
      </c>
      <c r="G1210" s="7"/>
      <c r="H1210" s="4"/>
    </row>
    <row r="1211" hidden="1" spans="1:9">
      <c r="A1211" s="3" t="s">
        <v>80</v>
      </c>
      <c r="B1211" s="4" t="str">
        <f t="shared" si="18"/>
        <v>2024</v>
      </c>
      <c r="C1211" s="4"/>
      <c r="D1211" s="7" t="s">
        <v>618</v>
      </c>
      <c r="E1211" s="4" t="s">
        <v>18</v>
      </c>
      <c r="F1211" s="8">
        <v>21350</v>
      </c>
      <c r="G1211" s="7"/>
      <c r="H1211" s="4" t="s">
        <v>832</v>
      </c>
      <c r="I1211" s="10">
        <v>0.13</v>
      </c>
    </row>
    <row r="1212" hidden="1" spans="1:9">
      <c r="A1212" s="3" t="s">
        <v>80</v>
      </c>
      <c r="B1212" s="4" t="str">
        <f t="shared" si="18"/>
        <v>2025</v>
      </c>
      <c r="C1212" s="4"/>
      <c r="D1212" s="7" t="s">
        <v>760</v>
      </c>
      <c r="E1212" s="4" t="s">
        <v>16</v>
      </c>
      <c r="F1212" s="8">
        <v>21350</v>
      </c>
      <c r="G1212" s="7"/>
      <c r="H1212" s="4"/>
    </row>
    <row r="1213" hidden="1" spans="1:9">
      <c r="A1213" s="3" t="s">
        <v>80</v>
      </c>
      <c r="B1213" s="4" t="str">
        <f t="shared" si="18"/>
        <v>2025</v>
      </c>
      <c r="C1213" s="4"/>
      <c r="D1213" s="7" t="s">
        <v>760</v>
      </c>
      <c r="E1213" s="4" t="s">
        <v>17</v>
      </c>
      <c r="F1213" s="8">
        <v>14945</v>
      </c>
      <c r="G1213" s="7"/>
      <c r="H1213" s="4"/>
    </row>
    <row r="1214" hidden="1" spans="1:9">
      <c r="A1214" s="3" t="s">
        <v>80</v>
      </c>
      <c r="B1214" s="4" t="str">
        <f t="shared" si="18"/>
        <v>2024</v>
      </c>
      <c r="C1214" s="4" t="s">
        <v>184</v>
      </c>
      <c r="D1214" s="7" t="s">
        <v>618</v>
      </c>
      <c r="E1214" s="4" t="s">
        <v>17</v>
      </c>
      <c r="F1214" s="8">
        <v>6405</v>
      </c>
      <c r="G1214" s="7"/>
      <c r="H1214" s="4"/>
    </row>
    <row r="1215" hidden="1" spans="1:9">
      <c r="A1215" s="3" t="s">
        <v>80</v>
      </c>
      <c r="B1215" s="4" t="str">
        <f t="shared" si="18"/>
        <v>2024</v>
      </c>
      <c r="C1215" s="4"/>
      <c r="D1215" s="7" t="s">
        <v>618</v>
      </c>
      <c r="E1215" s="4" t="s">
        <v>18</v>
      </c>
      <c r="F1215" s="8">
        <v>1540000</v>
      </c>
      <c r="G1215" s="7"/>
      <c r="H1215" s="4" t="s">
        <v>833</v>
      </c>
      <c r="I1215" s="10">
        <v>0.13</v>
      </c>
    </row>
    <row r="1216" hidden="1" spans="1:9">
      <c r="A1216" s="3" t="s">
        <v>80</v>
      </c>
      <c r="B1216" s="4" t="str">
        <f t="shared" si="18"/>
        <v>2025</v>
      </c>
      <c r="C1216" s="4"/>
      <c r="D1216" s="7" t="s">
        <v>556</v>
      </c>
      <c r="E1216" s="4" t="s">
        <v>17</v>
      </c>
      <c r="F1216" s="8">
        <v>462000</v>
      </c>
      <c r="G1216" s="7"/>
      <c r="H1216" s="4"/>
    </row>
    <row r="1217" hidden="1" spans="1:9">
      <c r="A1217" s="3" t="s">
        <v>80</v>
      </c>
      <c r="B1217" s="4" t="str">
        <f t="shared" si="18"/>
        <v>2024</v>
      </c>
      <c r="C1217" s="4" t="s">
        <v>184</v>
      </c>
      <c r="D1217" s="7" t="s">
        <v>618</v>
      </c>
      <c r="E1217" s="4" t="s">
        <v>17</v>
      </c>
      <c r="F1217" s="8">
        <v>462000</v>
      </c>
      <c r="G1217" s="7"/>
      <c r="H1217" s="4"/>
    </row>
    <row r="1218" hidden="1" spans="1:9">
      <c r="A1218" s="3" t="s">
        <v>80</v>
      </c>
      <c r="B1218" s="4" t="str">
        <f t="shared" ref="B1218:B1281" si="19">LEFT(D1218,4)</f>
        <v>2024</v>
      </c>
      <c r="C1218" s="4"/>
      <c r="D1218" s="7" t="s">
        <v>618</v>
      </c>
      <c r="E1218" s="4" t="s">
        <v>18</v>
      </c>
      <c r="F1218" s="8">
        <v>222541.59</v>
      </c>
      <c r="G1218" s="7"/>
      <c r="H1218" s="4" t="s">
        <v>834</v>
      </c>
      <c r="I1218" s="10">
        <v>0.13</v>
      </c>
    </row>
    <row r="1219" hidden="1" spans="1:9">
      <c r="A1219" s="3" t="s">
        <v>80</v>
      </c>
      <c r="B1219" s="4" t="str">
        <f t="shared" si="19"/>
        <v>2024</v>
      </c>
      <c r="C1219" s="4" t="s">
        <v>184</v>
      </c>
      <c r="D1219" s="7" t="s">
        <v>618</v>
      </c>
      <c r="E1219" s="4" t="s">
        <v>16</v>
      </c>
      <c r="F1219" s="8">
        <v>1932122.4</v>
      </c>
      <c r="G1219" s="7"/>
      <c r="H1219" s="4"/>
    </row>
    <row r="1220" hidden="1" spans="1:9">
      <c r="A1220" s="3" t="s">
        <v>80</v>
      </c>
      <c r="B1220" s="4" t="str">
        <f t="shared" si="19"/>
        <v>2024</v>
      </c>
      <c r="C1220" s="4" t="s">
        <v>184</v>
      </c>
      <c r="D1220" s="7" t="s">
        <v>618</v>
      </c>
      <c r="E1220" s="4" t="s">
        <v>17</v>
      </c>
      <c r="F1220" s="8">
        <v>1640000</v>
      </c>
      <c r="G1220" s="7"/>
      <c r="H1220" s="4"/>
    </row>
    <row r="1221" hidden="1" spans="1:9">
      <c r="A1221" s="3" t="s">
        <v>80</v>
      </c>
      <c r="B1221" s="4" t="str">
        <f t="shared" si="19"/>
        <v>2024</v>
      </c>
      <c r="C1221" s="4" t="s">
        <v>184</v>
      </c>
      <c r="D1221" s="7" t="s">
        <v>618</v>
      </c>
      <c r="E1221" s="4" t="s">
        <v>17</v>
      </c>
      <c r="F1221" s="8">
        <v>292122.4</v>
      </c>
      <c r="G1221" s="7"/>
      <c r="H1221" s="4"/>
    </row>
    <row r="1222" hidden="1" spans="1:9">
      <c r="A1222" s="3" t="s">
        <v>80</v>
      </c>
      <c r="B1222" s="4" t="str">
        <f t="shared" si="19"/>
        <v>2025</v>
      </c>
      <c r="C1222" s="4"/>
      <c r="D1222" s="7" t="s">
        <v>321</v>
      </c>
      <c r="E1222" s="4" t="s">
        <v>18</v>
      </c>
      <c r="F1222" s="8">
        <v>573000</v>
      </c>
      <c r="G1222" s="7" t="s">
        <v>835</v>
      </c>
      <c r="H1222" s="4" t="s">
        <v>836</v>
      </c>
      <c r="I1222" t="s">
        <v>837</v>
      </c>
    </row>
    <row r="1223" hidden="1" spans="1:9">
      <c r="A1223" s="3" t="s">
        <v>80</v>
      </c>
      <c r="B1223" s="4" t="str">
        <f t="shared" si="19"/>
        <v>2025</v>
      </c>
      <c r="C1223" s="4"/>
      <c r="D1223" s="7" t="s">
        <v>553</v>
      </c>
      <c r="E1223" s="4" t="s">
        <v>17</v>
      </c>
      <c r="F1223" s="8">
        <v>171900</v>
      </c>
      <c r="G1223" s="7"/>
      <c r="H1223" s="4"/>
    </row>
    <row r="1224" hidden="1" spans="1:9">
      <c r="A1224" s="3" t="s">
        <v>80</v>
      </c>
      <c r="B1224" s="4" t="str">
        <f t="shared" si="19"/>
        <v>2025</v>
      </c>
      <c r="C1224" s="4"/>
      <c r="D1224" s="7" t="s">
        <v>322</v>
      </c>
      <c r="E1224" s="4" t="s">
        <v>17</v>
      </c>
      <c r="F1224" s="8">
        <v>171900</v>
      </c>
      <c r="G1224" s="7"/>
      <c r="H1224" s="4"/>
    </row>
    <row r="1225" hidden="1" spans="1:9">
      <c r="A1225" s="3" t="s">
        <v>80</v>
      </c>
      <c r="B1225" s="4" t="str">
        <f t="shared" si="19"/>
        <v>2025</v>
      </c>
      <c r="C1225" s="4"/>
      <c r="D1225" s="7" t="s">
        <v>556</v>
      </c>
      <c r="E1225" s="4" t="s">
        <v>18</v>
      </c>
      <c r="F1225" s="8">
        <v>197500</v>
      </c>
      <c r="G1225" s="7"/>
      <c r="H1225" s="4" t="s">
        <v>838</v>
      </c>
      <c r="I1225" s="10">
        <v>0.13</v>
      </c>
    </row>
    <row r="1226" hidden="1" spans="1:9">
      <c r="A1226" s="3" t="s">
        <v>80</v>
      </c>
      <c r="B1226" s="4" t="str">
        <f t="shared" si="19"/>
        <v>2025</v>
      </c>
      <c r="C1226" s="4"/>
      <c r="D1226" s="7" t="s">
        <v>556</v>
      </c>
      <c r="E1226" s="4" t="s">
        <v>17</v>
      </c>
      <c r="F1226" s="8">
        <v>59250</v>
      </c>
      <c r="G1226" s="7"/>
      <c r="H1226" s="4"/>
    </row>
    <row r="1227" hidden="1" spans="1:9">
      <c r="A1227" s="3" t="s">
        <v>80</v>
      </c>
      <c r="B1227" s="4" t="str">
        <f t="shared" si="19"/>
        <v>2025</v>
      </c>
      <c r="C1227" s="4"/>
      <c r="D1227" s="7" t="s">
        <v>556</v>
      </c>
      <c r="E1227" s="4" t="s">
        <v>18</v>
      </c>
      <c r="F1227" s="8">
        <v>166750</v>
      </c>
      <c r="G1227" s="7"/>
      <c r="H1227" s="4" t="s">
        <v>838</v>
      </c>
      <c r="I1227" s="10">
        <v>0.13</v>
      </c>
    </row>
    <row r="1228" hidden="1" spans="1:9">
      <c r="A1228" s="3" t="s">
        <v>80</v>
      </c>
      <c r="B1228" s="4" t="str">
        <f t="shared" si="19"/>
        <v>2025</v>
      </c>
      <c r="C1228" s="4"/>
      <c r="D1228" s="7" t="s">
        <v>556</v>
      </c>
      <c r="E1228" s="4" t="s">
        <v>17</v>
      </c>
      <c r="F1228" s="8">
        <v>500250</v>
      </c>
      <c r="G1228" s="7"/>
      <c r="H1228" s="4"/>
    </row>
    <row r="1229" hidden="1" spans="1:9">
      <c r="A1229" s="3" t="s">
        <v>80</v>
      </c>
      <c r="B1229" s="4" t="str">
        <f t="shared" si="19"/>
        <v>2025</v>
      </c>
      <c r="C1229" s="4"/>
      <c r="D1229" s="7" t="s">
        <v>319</v>
      </c>
      <c r="E1229" s="4" t="s">
        <v>18</v>
      </c>
      <c r="F1229" s="8">
        <v>183800</v>
      </c>
      <c r="G1229" s="7"/>
      <c r="H1229" s="4" t="s">
        <v>838</v>
      </c>
      <c r="I1229" s="10">
        <v>0.13</v>
      </c>
    </row>
    <row r="1230" hidden="1" spans="1:9">
      <c r="A1230" s="3" t="s">
        <v>80</v>
      </c>
      <c r="B1230" s="4" t="str">
        <f t="shared" si="19"/>
        <v>2025</v>
      </c>
      <c r="C1230" s="4"/>
      <c r="D1230" s="7" t="s">
        <v>556</v>
      </c>
      <c r="E1230" s="4" t="s">
        <v>17</v>
      </c>
      <c r="F1230" s="8">
        <v>55040</v>
      </c>
      <c r="G1230" s="7"/>
      <c r="H1230" s="4"/>
    </row>
    <row r="1231" hidden="1" spans="1:9">
      <c r="A1231" s="3" t="s">
        <v>80</v>
      </c>
      <c r="B1231" s="4" t="str">
        <f t="shared" si="19"/>
        <v>2025</v>
      </c>
      <c r="C1231" s="4"/>
      <c r="D1231" s="7" t="s">
        <v>319</v>
      </c>
      <c r="E1231" s="4" t="s">
        <v>18</v>
      </c>
      <c r="F1231" s="8">
        <v>104700</v>
      </c>
      <c r="G1231" s="7"/>
      <c r="H1231" s="4" t="s">
        <v>839</v>
      </c>
      <c r="I1231" s="10">
        <v>0.13</v>
      </c>
    </row>
    <row r="1232" hidden="1" spans="1:9">
      <c r="A1232" s="3" t="s">
        <v>80</v>
      </c>
      <c r="B1232" s="4" t="str">
        <f t="shared" si="19"/>
        <v>2025</v>
      </c>
      <c r="C1232" s="4"/>
      <c r="D1232" s="7" t="s">
        <v>319</v>
      </c>
      <c r="E1232" s="4" t="s">
        <v>17</v>
      </c>
      <c r="F1232" s="8">
        <v>31410</v>
      </c>
      <c r="G1232" s="7"/>
      <c r="H1232" s="4"/>
    </row>
    <row r="1233" hidden="1" spans="1:9">
      <c r="A1233" s="3" t="s">
        <v>80</v>
      </c>
      <c r="B1233" s="4" t="str">
        <f t="shared" si="19"/>
        <v>2025</v>
      </c>
      <c r="C1233" s="4"/>
      <c r="D1233" s="7" t="s">
        <v>562</v>
      </c>
      <c r="E1233" s="4" t="s">
        <v>18</v>
      </c>
      <c r="F1233" s="8">
        <v>1020915</v>
      </c>
      <c r="G1233" s="7"/>
      <c r="H1233" s="4" t="s">
        <v>840</v>
      </c>
      <c r="I1233" s="10">
        <v>0.13</v>
      </c>
    </row>
    <row r="1234" hidden="1" spans="1:9">
      <c r="A1234" s="3" t="s">
        <v>80</v>
      </c>
      <c r="B1234" s="4" t="str">
        <f t="shared" si="19"/>
        <v>2025</v>
      </c>
      <c r="C1234" s="4"/>
      <c r="D1234" s="7" t="s">
        <v>319</v>
      </c>
      <c r="E1234" s="4" t="s">
        <v>17</v>
      </c>
      <c r="F1234" s="8">
        <v>306274.5</v>
      </c>
      <c r="G1234" s="7"/>
      <c r="H1234" s="4"/>
    </row>
    <row r="1235" hidden="1" spans="1:9">
      <c r="A1235" s="3" t="s">
        <v>80</v>
      </c>
      <c r="B1235" s="4" t="str">
        <f t="shared" si="19"/>
        <v>2025</v>
      </c>
      <c r="C1235" s="4"/>
      <c r="D1235" s="7" t="s">
        <v>562</v>
      </c>
      <c r="E1235" s="4" t="s">
        <v>18</v>
      </c>
      <c r="F1235" s="8">
        <v>786000</v>
      </c>
      <c r="G1235" s="7"/>
      <c r="H1235" s="4" t="s">
        <v>841</v>
      </c>
      <c r="I1235" s="10">
        <v>0.13</v>
      </c>
    </row>
    <row r="1236" hidden="1" spans="1:9">
      <c r="A1236" s="3" t="s">
        <v>80</v>
      </c>
      <c r="B1236" s="4" t="str">
        <f t="shared" si="19"/>
        <v>2025</v>
      </c>
      <c r="C1236" s="4"/>
      <c r="D1236" s="7" t="s">
        <v>562</v>
      </c>
      <c r="E1236" s="4" t="s">
        <v>17</v>
      </c>
      <c r="F1236" s="8">
        <v>235800</v>
      </c>
      <c r="G1236" s="7"/>
      <c r="H1236" s="4"/>
    </row>
    <row r="1237" hidden="1" spans="1:9">
      <c r="A1237" s="3" t="s">
        <v>80</v>
      </c>
      <c r="B1237" s="4" t="str">
        <f t="shared" si="19"/>
        <v>2025</v>
      </c>
      <c r="C1237" s="4"/>
      <c r="D1237" s="7" t="s">
        <v>556</v>
      </c>
      <c r="E1237" s="4" t="s">
        <v>17</v>
      </c>
      <c r="F1237" s="8">
        <v>471600</v>
      </c>
      <c r="G1237" s="7"/>
      <c r="H1237" s="4"/>
    </row>
    <row r="1238" hidden="1" spans="1:9">
      <c r="A1238" s="3" t="s">
        <v>80</v>
      </c>
      <c r="B1238" s="4" t="str">
        <f t="shared" si="19"/>
        <v>2025</v>
      </c>
      <c r="C1238" s="4"/>
      <c r="D1238" s="7" t="s">
        <v>322</v>
      </c>
      <c r="E1238" s="4" t="s">
        <v>18</v>
      </c>
      <c r="F1238" s="8">
        <v>7067500</v>
      </c>
      <c r="G1238" s="7"/>
      <c r="H1238" s="4" t="s">
        <v>842</v>
      </c>
      <c r="I1238" s="10">
        <v>0.13</v>
      </c>
    </row>
    <row r="1239" hidden="1" spans="1:9">
      <c r="A1239" s="3" t="s">
        <v>80</v>
      </c>
      <c r="B1239" s="4" t="str">
        <f t="shared" si="19"/>
        <v>2025</v>
      </c>
      <c r="C1239" s="4"/>
      <c r="D1239" s="7" t="s">
        <v>562</v>
      </c>
      <c r="E1239" s="4" t="s">
        <v>17</v>
      </c>
      <c r="F1239" s="8">
        <v>2119500</v>
      </c>
      <c r="G1239" s="7"/>
      <c r="H1239" s="4"/>
    </row>
    <row r="1240" hidden="1" spans="1:9">
      <c r="A1240" s="3" t="s">
        <v>80</v>
      </c>
      <c r="B1240" s="4" t="str">
        <f t="shared" si="19"/>
        <v>2025</v>
      </c>
      <c r="C1240" s="4"/>
      <c r="D1240" s="7" t="s">
        <v>556</v>
      </c>
      <c r="E1240" s="4" t="s">
        <v>17</v>
      </c>
      <c r="F1240" s="8">
        <v>2121000</v>
      </c>
      <c r="G1240" s="7"/>
      <c r="H1240" s="4"/>
    </row>
    <row r="1241" hidden="1" spans="1:9">
      <c r="A1241" s="3" t="s">
        <v>80</v>
      </c>
      <c r="B1241" s="4" t="str">
        <f t="shared" si="19"/>
        <v>2025</v>
      </c>
      <c r="C1241" s="4"/>
      <c r="D1241" s="7" t="s">
        <v>556</v>
      </c>
      <c r="E1241" s="4" t="s">
        <v>18</v>
      </c>
      <c r="F1241" s="8">
        <v>1478000</v>
      </c>
      <c r="G1241" s="7"/>
      <c r="H1241" s="4" t="s">
        <v>843</v>
      </c>
      <c r="I1241" s="10">
        <v>0.13</v>
      </c>
    </row>
    <row r="1242" hidden="1" spans="1:9">
      <c r="A1242" s="3" t="s">
        <v>80</v>
      </c>
      <c r="B1242" s="4" t="str">
        <f t="shared" si="19"/>
        <v>2025</v>
      </c>
      <c r="C1242" s="4"/>
      <c r="D1242" s="7" t="s">
        <v>556</v>
      </c>
      <c r="E1242" s="4" t="s">
        <v>17</v>
      </c>
      <c r="F1242" s="8">
        <v>443400</v>
      </c>
      <c r="G1242" s="7"/>
      <c r="H1242" s="4"/>
    </row>
    <row r="1243" hidden="1" spans="1:9">
      <c r="A1243" s="3" t="s">
        <v>80</v>
      </c>
      <c r="B1243" s="4" t="str">
        <f t="shared" si="19"/>
        <v>2025</v>
      </c>
      <c r="C1243" s="4"/>
      <c r="D1243" s="7" t="s">
        <v>556</v>
      </c>
      <c r="E1243" s="4" t="s">
        <v>18</v>
      </c>
      <c r="F1243" s="8">
        <v>129000</v>
      </c>
      <c r="G1243" s="7"/>
      <c r="H1243" s="4" t="s">
        <v>844</v>
      </c>
      <c r="I1243" s="10">
        <v>0.13</v>
      </c>
    </row>
    <row r="1244" hidden="1" spans="1:9">
      <c r="A1244" s="3" t="s">
        <v>80</v>
      </c>
      <c r="B1244" s="4" t="str">
        <f t="shared" si="19"/>
        <v>2025</v>
      </c>
      <c r="C1244" s="4"/>
      <c r="D1244" s="7" t="s">
        <v>556</v>
      </c>
      <c r="E1244" s="4" t="s">
        <v>17</v>
      </c>
      <c r="F1244" s="8">
        <v>38700</v>
      </c>
      <c r="G1244" s="7"/>
      <c r="H1244" s="4"/>
    </row>
    <row r="1245" hidden="1" spans="1:9">
      <c r="A1245" s="3" t="s">
        <v>80</v>
      </c>
      <c r="B1245" s="4" t="str">
        <f t="shared" si="19"/>
        <v>2025</v>
      </c>
      <c r="C1245" s="4"/>
      <c r="D1245" s="7" t="s">
        <v>319</v>
      </c>
      <c r="E1245" s="4" t="s">
        <v>18</v>
      </c>
      <c r="F1245" s="8">
        <v>2200000</v>
      </c>
      <c r="G1245" s="7"/>
      <c r="H1245" s="4" t="s">
        <v>845</v>
      </c>
      <c r="I1245" s="10">
        <v>0.13</v>
      </c>
    </row>
    <row r="1246" hidden="1" spans="1:9">
      <c r="A1246" s="3" t="s">
        <v>80</v>
      </c>
      <c r="B1246" s="4" t="str">
        <f t="shared" si="19"/>
        <v>2025</v>
      </c>
      <c r="C1246" s="4"/>
      <c r="D1246" s="7" t="s">
        <v>319</v>
      </c>
      <c r="E1246" s="4" t="s">
        <v>17</v>
      </c>
      <c r="F1246" s="8">
        <v>660000</v>
      </c>
      <c r="G1246" s="7"/>
      <c r="H1246" s="4"/>
    </row>
    <row r="1247" hidden="1" spans="1:9">
      <c r="A1247" s="3" t="s">
        <v>80</v>
      </c>
      <c r="B1247" s="4" t="str">
        <f t="shared" si="19"/>
        <v>2025</v>
      </c>
      <c r="C1247" s="4"/>
      <c r="D1247" s="7" t="s">
        <v>556</v>
      </c>
      <c r="E1247" s="4" t="s">
        <v>18</v>
      </c>
      <c r="F1247" s="8">
        <v>1570000</v>
      </c>
      <c r="G1247" s="7"/>
      <c r="H1247" s="4" t="s">
        <v>846</v>
      </c>
      <c r="I1247" s="10">
        <v>0.13</v>
      </c>
    </row>
    <row r="1248" hidden="1" spans="1:9">
      <c r="A1248" s="3" t="s">
        <v>80</v>
      </c>
      <c r="B1248" s="4" t="str">
        <f t="shared" si="19"/>
        <v>2025</v>
      </c>
      <c r="C1248" s="4"/>
      <c r="D1248" s="7" t="s">
        <v>556</v>
      </c>
      <c r="E1248" s="4" t="s">
        <v>17</v>
      </c>
      <c r="F1248" s="8">
        <v>471000</v>
      </c>
      <c r="G1248" s="7"/>
      <c r="H1248" s="4"/>
    </row>
    <row r="1249" hidden="1" spans="1:10">
      <c r="A1249" s="3" t="s">
        <v>80</v>
      </c>
      <c r="B1249" s="4" t="str">
        <f t="shared" si="19"/>
        <v>2025</v>
      </c>
      <c r="C1249" s="4"/>
      <c r="D1249" s="7" t="s">
        <v>156</v>
      </c>
      <c r="E1249" s="4" t="s">
        <v>18</v>
      </c>
      <c r="F1249" s="8">
        <v>265000</v>
      </c>
      <c r="G1249" s="7"/>
      <c r="H1249" s="4" t="s">
        <v>847</v>
      </c>
      <c r="I1249" s="10">
        <v>0.13</v>
      </c>
    </row>
    <row r="1250" hidden="1" spans="1:10">
      <c r="A1250" s="3" t="s">
        <v>80</v>
      </c>
      <c r="B1250" s="4" t="str">
        <f t="shared" si="19"/>
        <v>2025</v>
      </c>
      <c r="C1250" s="4"/>
      <c r="D1250" s="7" t="s">
        <v>556</v>
      </c>
      <c r="E1250" s="4" t="s">
        <v>17</v>
      </c>
      <c r="F1250" s="8">
        <v>265000</v>
      </c>
      <c r="G1250" s="7"/>
      <c r="H1250" s="4"/>
    </row>
    <row r="1251" hidden="1" spans="1:10">
      <c r="A1251" s="3" t="s">
        <v>80</v>
      </c>
      <c r="B1251" s="4" t="str">
        <f t="shared" si="19"/>
        <v>2025</v>
      </c>
      <c r="C1251" s="4"/>
      <c r="D1251" s="7" t="s">
        <v>319</v>
      </c>
      <c r="E1251" s="4" t="s">
        <v>18</v>
      </c>
      <c r="F1251" s="8">
        <v>289400</v>
      </c>
      <c r="G1251" s="7"/>
      <c r="H1251" s="4" t="s">
        <v>848</v>
      </c>
      <c r="I1251" s="10">
        <v>0.13</v>
      </c>
    </row>
    <row r="1252" hidden="1" spans="1:10">
      <c r="A1252" s="3" t="s">
        <v>80</v>
      </c>
      <c r="B1252" s="4" t="str">
        <f t="shared" si="19"/>
        <v>2025</v>
      </c>
      <c r="C1252" s="4"/>
      <c r="D1252" s="7" t="s">
        <v>556</v>
      </c>
      <c r="E1252" s="4" t="s">
        <v>17</v>
      </c>
      <c r="F1252" s="8">
        <v>86820</v>
      </c>
      <c r="G1252" s="7"/>
      <c r="H1252" s="4"/>
    </row>
    <row r="1253" hidden="1" spans="1:10">
      <c r="A1253" s="3" t="s">
        <v>80</v>
      </c>
      <c r="B1253" s="4" t="str">
        <f t="shared" si="19"/>
        <v>2025</v>
      </c>
      <c r="C1253" s="4"/>
      <c r="D1253" s="7" t="s">
        <v>319</v>
      </c>
      <c r="E1253" s="4" t="s">
        <v>18</v>
      </c>
      <c r="F1253" s="8">
        <v>321506</v>
      </c>
      <c r="G1253" s="7"/>
      <c r="H1253" s="4" t="s">
        <v>737</v>
      </c>
      <c r="I1253" s="10">
        <v>0.13</v>
      </c>
    </row>
    <row r="1254" hidden="1" spans="1:10">
      <c r="A1254" s="3" t="s">
        <v>80</v>
      </c>
      <c r="B1254" s="4" t="str">
        <f t="shared" si="19"/>
        <v>2025</v>
      </c>
      <c r="C1254" s="4"/>
      <c r="D1254" s="7" t="s">
        <v>319</v>
      </c>
      <c r="E1254" s="4" t="s">
        <v>17</v>
      </c>
      <c r="F1254" s="8">
        <v>99606</v>
      </c>
      <c r="G1254" s="7"/>
      <c r="H1254" s="4"/>
    </row>
    <row r="1255" hidden="1" spans="1:10">
      <c r="A1255" s="3" t="s">
        <v>80</v>
      </c>
      <c r="B1255" s="4" t="str">
        <f t="shared" si="19"/>
        <v>2025</v>
      </c>
      <c r="C1255" s="4"/>
      <c r="D1255" s="7" t="s">
        <v>156</v>
      </c>
      <c r="E1255" s="4" t="s">
        <v>18</v>
      </c>
      <c r="F1255" s="8">
        <v>6200000</v>
      </c>
      <c r="G1255" s="7" t="s">
        <v>849</v>
      </c>
      <c r="H1255" s="4" t="s">
        <v>850</v>
      </c>
      <c r="I1255" s="10" t="s">
        <v>638</v>
      </c>
    </row>
    <row r="1256" hidden="1" spans="1:10">
      <c r="A1256" s="3" t="s">
        <v>80</v>
      </c>
      <c r="B1256" s="4" t="str">
        <f t="shared" si="19"/>
        <v>2025</v>
      </c>
      <c r="C1256" s="4"/>
      <c r="D1256" s="7" t="s">
        <v>319</v>
      </c>
      <c r="E1256" s="4" t="s">
        <v>17</v>
      </c>
      <c r="F1256" s="8">
        <v>1860000</v>
      </c>
      <c r="G1256" s="7"/>
      <c r="H1256" s="4"/>
    </row>
    <row r="1257" hidden="1" spans="1:10">
      <c r="A1257" s="3" t="s">
        <v>80</v>
      </c>
      <c r="B1257" s="4" t="str">
        <f t="shared" si="19"/>
        <v>2025</v>
      </c>
      <c r="C1257" s="4"/>
      <c r="D1257" s="7" t="s">
        <v>319</v>
      </c>
      <c r="E1257" s="4" t="s">
        <v>18</v>
      </c>
      <c r="F1257" s="8">
        <v>907200</v>
      </c>
      <c r="G1257" s="7"/>
      <c r="H1257" s="4" t="s">
        <v>851</v>
      </c>
      <c r="I1257" s="10">
        <v>0.13</v>
      </c>
    </row>
    <row r="1258" hidden="1" spans="1:10">
      <c r="A1258" s="3" t="s">
        <v>80</v>
      </c>
      <c r="B1258" s="4" t="str">
        <f t="shared" si="19"/>
        <v>2025</v>
      </c>
      <c r="C1258" s="4"/>
      <c r="D1258" s="7" t="s">
        <v>319</v>
      </c>
      <c r="E1258" s="4" t="s">
        <v>17</v>
      </c>
      <c r="F1258" s="8">
        <v>272160</v>
      </c>
      <c r="G1258" s="7"/>
      <c r="H1258" s="4"/>
    </row>
    <row r="1259" hidden="1" spans="1:10">
      <c r="A1259" s="3" t="s">
        <v>80</v>
      </c>
      <c r="B1259" s="4" t="str">
        <f t="shared" si="19"/>
        <v>2025</v>
      </c>
      <c r="C1259" s="4"/>
      <c r="D1259" s="7" t="s">
        <v>322</v>
      </c>
      <c r="E1259" s="4" t="s">
        <v>18</v>
      </c>
      <c r="F1259" s="8">
        <v>7180000</v>
      </c>
      <c r="G1259" s="7" t="s">
        <v>852</v>
      </c>
      <c r="H1259" s="4" t="s">
        <v>847</v>
      </c>
      <c r="I1259" s="10">
        <v>0.13</v>
      </c>
    </row>
    <row r="1260" hidden="1" spans="1:10">
      <c r="A1260" s="3" t="s">
        <v>80</v>
      </c>
      <c r="B1260" s="4" t="str">
        <f t="shared" si="19"/>
        <v>2025</v>
      </c>
      <c r="C1260" s="4"/>
      <c r="D1260" s="7" t="s">
        <v>562</v>
      </c>
      <c r="E1260" s="4" t="s">
        <v>17</v>
      </c>
      <c r="F1260" s="8">
        <v>2154000</v>
      </c>
      <c r="G1260" s="7"/>
      <c r="H1260" s="4"/>
    </row>
    <row r="1261" hidden="1" spans="1:10">
      <c r="A1261" s="3" t="s">
        <v>80</v>
      </c>
      <c r="B1261" s="4" t="str">
        <f t="shared" si="19"/>
        <v>2025</v>
      </c>
      <c r="C1261" s="4"/>
      <c r="D1261" s="7" t="s">
        <v>556</v>
      </c>
      <c r="E1261" s="4" t="s">
        <v>18</v>
      </c>
      <c r="F1261" s="8">
        <v>470000</v>
      </c>
      <c r="G1261" s="7"/>
      <c r="H1261" s="4" t="s">
        <v>853</v>
      </c>
      <c r="I1261" s="10">
        <v>0.13</v>
      </c>
    </row>
    <row r="1262" hidden="1" spans="1:10">
      <c r="A1262" s="3" t="s">
        <v>80</v>
      </c>
      <c r="B1262" s="4" t="str">
        <f t="shared" si="19"/>
        <v>2025</v>
      </c>
      <c r="C1262" s="4"/>
      <c r="D1262" s="7" t="s">
        <v>556</v>
      </c>
      <c r="E1262" s="4" t="s">
        <v>18</v>
      </c>
      <c r="F1262" s="8">
        <v>116040</v>
      </c>
      <c r="G1262" s="7"/>
      <c r="H1262" s="4" t="s">
        <v>854</v>
      </c>
      <c r="I1262" s="10">
        <v>0.13</v>
      </c>
    </row>
    <row r="1263" hidden="1" spans="1:10">
      <c r="A1263" s="3" t="s">
        <v>80</v>
      </c>
      <c r="B1263" s="4" t="str">
        <f t="shared" si="19"/>
        <v>2025</v>
      </c>
      <c r="C1263" s="4"/>
      <c r="D1263" s="7" t="s">
        <v>556</v>
      </c>
      <c r="E1263" s="4" t="s">
        <v>18</v>
      </c>
      <c r="F1263" s="8">
        <v>129000</v>
      </c>
      <c r="G1263" s="7"/>
      <c r="H1263" s="4" t="s">
        <v>855</v>
      </c>
      <c r="I1263" s="10">
        <v>0.13</v>
      </c>
    </row>
    <row r="1264" hidden="1" spans="1:10">
      <c r="A1264" s="3" t="s">
        <v>84</v>
      </c>
      <c r="B1264" s="4" t="str">
        <f t="shared" si="19"/>
        <v>2025</v>
      </c>
      <c r="C1264" s="4"/>
      <c r="D1264" s="7" t="s">
        <v>333</v>
      </c>
      <c r="E1264" s="4" t="s">
        <v>18</v>
      </c>
      <c r="F1264" s="8">
        <v>8058.51</v>
      </c>
      <c r="G1264" s="4"/>
      <c r="H1264" s="4" t="s">
        <v>856</v>
      </c>
      <c r="I1264" s="10">
        <v>0.13</v>
      </c>
      <c r="J1264" s="7">
        <v>2025030709</v>
      </c>
    </row>
    <row r="1265" hidden="1" spans="1:10">
      <c r="A1265" s="3" t="s">
        <v>84</v>
      </c>
      <c r="B1265" s="4" t="str">
        <f t="shared" si="19"/>
        <v>2025</v>
      </c>
      <c r="C1265" s="4"/>
      <c r="D1265" s="7" t="s">
        <v>256</v>
      </c>
      <c r="E1265" s="4" t="s">
        <v>16</v>
      </c>
      <c r="F1265" s="8">
        <v>8058.51</v>
      </c>
      <c r="G1265" s="4"/>
      <c r="H1265" s="4"/>
      <c r="J1265" s="7" t="s">
        <v>857</v>
      </c>
    </row>
    <row r="1266" hidden="1" spans="1:10">
      <c r="A1266" s="3" t="s">
        <v>84</v>
      </c>
      <c r="B1266" s="4" t="str">
        <f t="shared" si="19"/>
        <v>2025</v>
      </c>
      <c r="C1266" s="4"/>
      <c r="D1266" s="7" t="s">
        <v>758</v>
      </c>
      <c r="E1266" s="4" t="s">
        <v>17</v>
      </c>
      <c r="F1266" s="8">
        <v>8058.51</v>
      </c>
      <c r="G1266" s="4"/>
      <c r="H1266" s="4"/>
      <c r="J1266" s="7"/>
    </row>
    <row r="1267" hidden="1" spans="1:10">
      <c r="A1267" s="3" t="s">
        <v>84</v>
      </c>
      <c r="B1267" s="4" t="str">
        <f t="shared" si="19"/>
        <v>2024</v>
      </c>
      <c r="C1267" s="4"/>
      <c r="D1267" s="7" t="s">
        <v>219</v>
      </c>
      <c r="E1267" s="4" t="s">
        <v>18</v>
      </c>
      <c r="F1267" s="8">
        <v>7198.2</v>
      </c>
      <c r="G1267" s="4"/>
      <c r="H1267" s="4" t="s">
        <v>858</v>
      </c>
      <c r="I1267" s="10">
        <v>0.13</v>
      </c>
      <c r="J1267" s="7" t="s">
        <v>859</v>
      </c>
    </row>
    <row r="1268" hidden="1" spans="1:10">
      <c r="A1268" s="3" t="s">
        <v>84</v>
      </c>
      <c r="B1268" s="4" t="str">
        <f t="shared" si="19"/>
        <v>2024</v>
      </c>
      <c r="C1268" s="4" t="s">
        <v>184</v>
      </c>
      <c r="D1268" s="7" t="s">
        <v>219</v>
      </c>
      <c r="E1268" s="4" t="s">
        <v>16</v>
      </c>
      <c r="F1268" s="8">
        <v>7198.2</v>
      </c>
      <c r="G1268" s="4"/>
      <c r="H1268" s="4"/>
      <c r="J1268" s="7" t="s">
        <v>860</v>
      </c>
    </row>
    <row r="1269" hidden="1" spans="1:10">
      <c r="A1269" s="3" t="s">
        <v>84</v>
      </c>
      <c r="B1269" s="4" t="str">
        <f t="shared" si="19"/>
        <v>2024</v>
      </c>
      <c r="C1269" s="4" t="s">
        <v>184</v>
      </c>
      <c r="D1269" s="7" t="s">
        <v>273</v>
      </c>
      <c r="E1269" s="4" t="s">
        <v>17</v>
      </c>
      <c r="F1269" s="8">
        <v>7198.2</v>
      </c>
      <c r="G1269" s="4"/>
      <c r="H1269" s="4"/>
      <c r="J1269" s="7"/>
    </row>
    <row r="1270" hidden="1" spans="1:10">
      <c r="A1270" s="3" t="s">
        <v>84</v>
      </c>
      <c r="B1270" s="4" t="str">
        <f t="shared" si="19"/>
        <v>2024</v>
      </c>
      <c r="C1270" s="4"/>
      <c r="D1270" s="7" t="s">
        <v>861</v>
      </c>
      <c r="E1270" s="4" t="s">
        <v>18</v>
      </c>
      <c r="F1270" s="8">
        <v>4500000</v>
      </c>
      <c r="G1270" s="4"/>
      <c r="H1270" s="4" t="s">
        <v>862</v>
      </c>
      <c r="I1270" s="10">
        <v>0.13</v>
      </c>
      <c r="J1270" s="7" t="s">
        <v>863</v>
      </c>
    </row>
    <row r="1271" hidden="1" spans="1:10">
      <c r="A1271" s="3" t="s">
        <v>84</v>
      </c>
      <c r="B1271" s="4" t="str">
        <f t="shared" si="19"/>
        <v>2024</v>
      </c>
      <c r="C1271" s="4"/>
      <c r="D1271" s="7" t="s">
        <v>618</v>
      </c>
      <c r="E1271" s="4" t="s">
        <v>18</v>
      </c>
      <c r="F1271" s="8">
        <v>240000</v>
      </c>
      <c r="G1271" s="4"/>
      <c r="H1271" s="4" t="s">
        <v>864</v>
      </c>
      <c r="I1271" s="10">
        <v>0.13</v>
      </c>
      <c r="J1271" s="7"/>
    </row>
    <row r="1272" hidden="1" spans="1:10">
      <c r="A1272" s="3" t="s">
        <v>84</v>
      </c>
      <c r="B1272" s="4" t="str">
        <f t="shared" si="19"/>
        <v>2024</v>
      </c>
      <c r="C1272" s="4" t="s">
        <v>184</v>
      </c>
      <c r="D1272" s="7" t="s">
        <v>618</v>
      </c>
      <c r="E1272" s="4" t="s">
        <v>17</v>
      </c>
      <c r="F1272" s="8">
        <v>240000</v>
      </c>
      <c r="G1272" s="4"/>
      <c r="H1272" s="4"/>
      <c r="J1272" s="7"/>
    </row>
    <row r="1273" hidden="1" spans="1:10">
      <c r="A1273" s="3" t="s">
        <v>84</v>
      </c>
      <c r="B1273" s="4" t="str">
        <f t="shared" si="19"/>
        <v>2024</v>
      </c>
      <c r="C1273" s="4" t="s">
        <v>184</v>
      </c>
      <c r="D1273" s="7" t="s">
        <v>861</v>
      </c>
      <c r="E1273" s="4" t="s">
        <v>17</v>
      </c>
      <c r="F1273" s="8">
        <v>1800000</v>
      </c>
      <c r="G1273" s="4"/>
      <c r="H1273" s="4"/>
      <c r="J1273" s="7"/>
    </row>
    <row r="1274" hidden="1" spans="1:10">
      <c r="A1274" s="3" t="s">
        <v>84</v>
      </c>
      <c r="B1274" s="4" t="str">
        <f t="shared" si="19"/>
        <v>2025</v>
      </c>
      <c r="C1274" s="4"/>
      <c r="D1274" s="7" t="s">
        <v>319</v>
      </c>
      <c r="E1274" s="4" t="s">
        <v>17</v>
      </c>
      <c r="F1274" s="8">
        <v>105800</v>
      </c>
      <c r="G1274" s="4"/>
      <c r="H1274" s="4"/>
      <c r="J1274" s="7"/>
    </row>
    <row r="1275" hidden="1" spans="1:10">
      <c r="A1275" s="3" t="s">
        <v>84</v>
      </c>
      <c r="B1275" s="4" t="str">
        <f t="shared" si="19"/>
        <v>2025</v>
      </c>
      <c r="C1275" s="4"/>
      <c r="D1275" s="7" t="s">
        <v>556</v>
      </c>
      <c r="E1275" s="4" t="s">
        <v>16</v>
      </c>
      <c r="F1275" s="8">
        <v>105800</v>
      </c>
      <c r="G1275" s="4"/>
      <c r="H1275" s="4"/>
      <c r="J1275" s="7"/>
    </row>
    <row r="1276" hidden="1" spans="1:10">
      <c r="A1276" s="3" t="s">
        <v>84</v>
      </c>
      <c r="B1276" s="4" t="str">
        <f t="shared" si="19"/>
        <v>2025</v>
      </c>
      <c r="C1276" s="4"/>
      <c r="D1276" s="7" t="s">
        <v>319</v>
      </c>
      <c r="E1276" s="4" t="s">
        <v>17</v>
      </c>
      <c r="F1276" s="8">
        <v>144000</v>
      </c>
      <c r="G1276" s="4"/>
      <c r="H1276" s="4"/>
      <c r="J1276" s="7"/>
    </row>
    <row r="1277" hidden="1" spans="1:10">
      <c r="A1277" s="3" t="s">
        <v>84</v>
      </c>
      <c r="B1277" s="4" t="str">
        <f t="shared" si="19"/>
        <v>2025</v>
      </c>
      <c r="C1277" s="4"/>
      <c r="D1277" s="7" t="s">
        <v>556</v>
      </c>
      <c r="E1277" s="4" t="s">
        <v>16</v>
      </c>
      <c r="F1277" s="8">
        <v>240000</v>
      </c>
      <c r="G1277" s="4"/>
      <c r="H1277" s="4"/>
      <c r="J1277" s="7"/>
    </row>
    <row r="1278" hidden="1" spans="1:10">
      <c r="A1278" s="3" t="s">
        <v>84</v>
      </c>
      <c r="B1278" s="4" t="str">
        <f t="shared" si="19"/>
        <v>2024</v>
      </c>
      <c r="C1278" s="4" t="s">
        <v>184</v>
      </c>
      <c r="D1278" s="7" t="s">
        <v>865</v>
      </c>
      <c r="E1278" s="4" t="s">
        <v>17</v>
      </c>
      <c r="F1278" s="8">
        <v>23000</v>
      </c>
      <c r="G1278" s="4"/>
      <c r="H1278" s="4"/>
      <c r="J1278" s="7" t="s">
        <v>866</v>
      </c>
    </row>
    <row r="1279" hidden="1" spans="1:10">
      <c r="A1279" s="3" t="s">
        <v>84</v>
      </c>
      <c r="B1279" s="4" t="str">
        <f t="shared" si="19"/>
        <v>2025</v>
      </c>
      <c r="C1279" s="4"/>
      <c r="D1279" s="7" t="s">
        <v>498</v>
      </c>
      <c r="E1279" s="4" t="s">
        <v>16</v>
      </c>
      <c r="F1279" s="8">
        <v>450000</v>
      </c>
      <c r="G1279" s="4"/>
      <c r="H1279" s="4"/>
      <c r="J1279" s="7" t="s">
        <v>867</v>
      </c>
    </row>
    <row r="1280" hidden="1" spans="1:10">
      <c r="A1280" s="3" t="s">
        <v>84</v>
      </c>
      <c r="B1280" s="4" t="str">
        <f t="shared" si="19"/>
        <v>2025</v>
      </c>
      <c r="C1280" s="4"/>
      <c r="D1280" s="7" t="s">
        <v>556</v>
      </c>
      <c r="E1280" s="4" t="s">
        <v>17</v>
      </c>
      <c r="F1280" s="8">
        <v>1350000</v>
      </c>
      <c r="G1280" s="4"/>
      <c r="H1280" s="4"/>
      <c r="J1280" s="7"/>
    </row>
    <row r="1281" hidden="1" spans="1:10">
      <c r="A1281" s="3" t="s">
        <v>84</v>
      </c>
      <c r="B1281" s="4" t="str">
        <f t="shared" si="19"/>
        <v>2025</v>
      </c>
      <c r="C1281" s="4"/>
      <c r="D1281" s="7" t="s">
        <v>868</v>
      </c>
      <c r="E1281" s="4" t="s">
        <v>16</v>
      </c>
      <c r="F1281" s="8">
        <v>315000</v>
      </c>
      <c r="G1281" s="4"/>
      <c r="H1281" s="4"/>
      <c r="J1281" s="7" t="s">
        <v>869</v>
      </c>
    </row>
    <row r="1282" hidden="1" spans="1:10">
      <c r="A1282" s="3" t="s">
        <v>84</v>
      </c>
      <c r="B1282" s="4" t="str">
        <f t="shared" ref="B1282:B1345" si="20">LEFT(D1282,4)</f>
        <v>2025</v>
      </c>
      <c r="C1282" s="4"/>
      <c r="D1282" s="7" t="s">
        <v>255</v>
      </c>
      <c r="E1282" s="4" t="s">
        <v>16</v>
      </c>
      <c r="F1282" s="8">
        <v>450000</v>
      </c>
      <c r="G1282" s="4"/>
      <c r="H1282" s="4"/>
      <c r="J1282" s="7" t="s">
        <v>870</v>
      </c>
    </row>
    <row r="1283" hidden="1" spans="1:10">
      <c r="A1283" s="3" t="s">
        <v>84</v>
      </c>
      <c r="B1283" s="4" t="str">
        <f t="shared" si="20"/>
        <v>2025</v>
      </c>
      <c r="C1283" s="4"/>
      <c r="D1283" s="7" t="s">
        <v>445</v>
      </c>
      <c r="E1283" s="4" t="s">
        <v>16</v>
      </c>
      <c r="F1283" s="8">
        <v>360000</v>
      </c>
      <c r="G1283" s="4"/>
      <c r="H1283" s="4"/>
      <c r="J1283" s="7" t="s">
        <v>871</v>
      </c>
    </row>
    <row r="1284" hidden="1" spans="1:10">
      <c r="A1284" s="3" t="s">
        <v>84</v>
      </c>
      <c r="B1284" s="4" t="str">
        <f t="shared" si="20"/>
        <v>2025</v>
      </c>
      <c r="C1284" s="4"/>
      <c r="D1284" s="7" t="s">
        <v>389</v>
      </c>
      <c r="E1284" s="4" t="s">
        <v>16</v>
      </c>
      <c r="F1284" s="8">
        <v>900000</v>
      </c>
      <c r="G1284" s="4"/>
      <c r="H1284" s="4"/>
      <c r="J1284" s="7" t="s">
        <v>872</v>
      </c>
    </row>
    <row r="1285" hidden="1" spans="1:10">
      <c r="A1285" s="3" t="s">
        <v>84</v>
      </c>
      <c r="B1285" s="4" t="str">
        <f t="shared" si="20"/>
        <v>2024</v>
      </c>
      <c r="C1285" s="4"/>
      <c r="D1285" s="7" t="s">
        <v>873</v>
      </c>
      <c r="E1285" s="4" t="s">
        <v>18</v>
      </c>
      <c r="F1285" s="8">
        <v>1530000</v>
      </c>
      <c r="G1285" s="4"/>
      <c r="H1285" s="4" t="s">
        <v>874</v>
      </c>
      <c r="I1285" s="10">
        <v>0.13</v>
      </c>
      <c r="J1285" s="7" t="s">
        <v>875</v>
      </c>
    </row>
    <row r="1286" hidden="1" spans="1:10">
      <c r="A1286" s="3" t="s">
        <v>84</v>
      </c>
      <c r="B1286" s="4" t="str">
        <f t="shared" si="20"/>
        <v>2024</v>
      </c>
      <c r="C1286" s="4" t="s">
        <v>184</v>
      </c>
      <c r="D1286" s="7" t="s">
        <v>865</v>
      </c>
      <c r="E1286" s="4" t="s">
        <v>16</v>
      </c>
      <c r="F1286" s="8">
        <v>207300</v>
      </c>
      <c r="G1286" s="4"/>
      <c r="H1286" s="4"/>
      <c r="J1286" s="7" t="s">
        <v>876</v>
      </c>
    </row>
    <row r="1287" hidden="1" spans="1:10">
      <c r="A1287" s="3" t="s">
        <v>84</v>
      </c>
      <c r="B1287" s="4" t="str">
        <f t="shared" si="20"/>
        <v>2024</v>
      </c>
      <c r="C1287" s="4" t="s">
        <v>184</v>
      </c>
      <c r="D1287" s="7" t="s">
        <v>210</v>
      </c>
      <c r="E1287" s="4" t="s">
        <v>16</v>
      </c>
      <c r="F1287" s="8">
        <v>207300</v>
      </c>
      <c r="G1287" s="4"/>
      <c r="H1287" s="4"/>
      <c r="J1287" s="7" t="s">
        <v>877</v>
      </c>
    </row>
    <row r="1288" hidden="1" spans="1:10">
      <c r="A1288" s="3" t="s">
        <v>84</v>
      </c>
      <c r="B1288" s="4" t="str">
        <f t="shared" si="20"/>
        <v>2025</v>
      </c>
      <c r="C1288" s="4"/>
      <c r="D1288" s="7" t="s">
        <v>488</v>
      </c>
      <c r="E1288" s="4" t="s">
        <v>16</v>
      </c>
      <c r="F1288" s="8">
        <v>229600</v>
      </c>
      <c r="G1288" s="4"/>
      <c r="H1288" s="4"/>
      <c r="J1288" s="7" t="s">
        <v>878</v>
      </c>
    </row>
    <row r="1289" hidden="1" spans="1:10">
      <c r="A1289" s="3" t="s">
        <v>84</v>
      </c>
      <c r="B1289" s="4" t="str">
        <f t="shared" si="20"/>
        <v>2025</v>
      </c>
      <c r="C1289" s="4"/>
      <c r="D1289" s="7" t="s">
        <v>316</v>
      </c>
      <c r="E1289" s="4" t="s">
        <v>16</v>
      </c>
      <c r="F1289" s="8">
        <v>98400</v>
      </c>
      <c r="G1289" s="4"/>
      <c r="H1289" s="4"/>
      <c r="J1289" s="7" t="s">
        <v>879</v>
      </c>
    </row>
    <row r="1290" hidden="1" spans="1:10">
      <c r="A1290" s="3" t="s">
        <v>84</v>
      </c>
      <c r="B1290" s="4" t="str">
        <f t="shared" si="20"/>
        <v>2025</v>
      </c>
      <c r="C1290" s="4"/>
      <c r="D1290" s="7" t="s">
        <v>880</v>
      </c>
      <c r="E1290" s="4" t="s">
        <v>16</v>
      </c>
      <c r="F1290" s="8">
        <v>182580</v>
      </c>
      <c r="G1290" s="4"/>
      <c r="H1290" s="4"/>
      <c r="J1290" s="7" t="s">
        <v>881</v>
      </c>
    </row>
    <row r="1291" hidden="1" spans="1:10">
      <c r="A1291" s="3" t="s">
        <v>84</v>
      </c>
      <c r="B1291" s="4" t="str">
        <f t="shared" si="20"/>
        <v>2025</v>
      </c>
      <c r="C1291" s="4"/>
      <c r="D1291" s="7" t="s">
        <v>882</v>
      </c>
      <c r="E1291" s="4" t="s">
        <v>16</v>
      </c>
      <c r="F1291" s="8">
        <v>45645</v>
      </c>
      <c r="G1291" s="4"/>
      <c r="H1291" s="4"/>
      <c r="J1291" s="7" t="s">
        <v>883</v>
      </c>
    </row>
    <row r="1292" hidden="1" spans="1:10">
      <c r="A1292" s="3" t="s">
        <v>84</v>
      </c>
      <c r="B1292" s="4" t="str">
        <f t="shared" si="20"/>
        <v>2025</v>
      </c>
      <c r="C1292" s="4"/>
      <c r="D1292" s="7" t="s">
        <v>718</v>
      </c>
      <c r="E1292" s="4" t="s">
        <v>16</v>
      </c>
      <c r="F1292" s="8">
        <v>101340</v>
      </c>
      <c r="G1292" s="4"/>
      <c r="H1292" s="4"/>
      <c r="J1292" s="7" t="s">
        <v>884</v>
      </c>
    </row>
    <row r="1293" hidden="1" spans="1:10">
      <c r="A1293" s="3" t="s">
        <v>84</v>
      </c>
      <c r="B1293" s="4" t="str">
        <f t="shared" si="20"/>
        <v>2025</v>
      </c>
      <c r="C1293" s="4"/>
      <c r="D1293" s="7" t="s">
        <v>718</v>
      </c>
      <c r="E1293" s="4" t="s">
        <v>16</v>
      </c>
      <c r="F1293" s="8">
        <v>131114</v>
      </c>
      <c r="G1293" s="4"/>
      <c r="H1293" s="4"/>
      <c r="J1293" s="7" t="s">
        <v>885</v>
      </c>
    </row>
    <row r="1294" hidden="1" spans="1:10">
      <c r="A1294" s="3" t="s">
        <v>84</v>
      </c>
      <c r="B1294" s="4" t="str">
        <f t="shared" si="20"/>
        <v>2025</v>
      </c>
      <c r="C1294" s="4"/>
      <c r="D1294" s="7" t="s">
        <v>718</v>
      </c>
      <c r="E1294" s="4" t="s">
        <v>16</v>
      </c>
      <c r="F1294" s="8">
        <v>67730</v>
      </c>
      <c r="G1294" s="4"/>
      <c r="H1294" s="4"/>
      <c r="J1294" s="7" t="s">
        <v>886</v>
      </c>
    </row>
    <row r="1295" hidden="1" spans="1:10">
      <c r="A1295" s="3" t="s">
        <v>84</v>
      </c>
      <c r="B1295" s="4" t="str">
        <f t="shared" si="20"/>
        <v>2025</v>
      </c>
      <c r="C1295" s="4"/>
      <c r="D1295" s="7" t="s">
        <v>718</v>
      </c>
      <c r="E1295" s="4" t="s">
        <v>16</v>
      </c>
      <c r="F1295" s="8">
        <v>77136</v>
      </c>
      <c r="G1295" s="4"/>
      <c r="H1295" s="4"/>
      <c r="J1295" s="7">
        <v>31795948</v>
      </c>
    </row>
    <row r="1296" hidden="1" spans="1:10">
      <c r="A1296" s="3" t="s">
        <v>84</v>
      </c>
      <c r="B1296" s="4" t="str">
        <f t="shared" si="20"/>
        <v>2025</v>
      </c>
      <c r="C1296" s="4"/>
      <c r="D1296" s="7" t="s">
        <v>718</v>
      </c>
      <c r="E1296" s="4" t="s">
        <v>16</v>
      </c>
      <c r="F1296" s="8">
        <v>149250</v>
      </c>
      <c r="G1296" s="4"/>
      <c r="H1296" s="4"/>
      <c r="J1296" s="7" t="s">
        <v>887</v>
      </c>
    </row>
    <row r="1297" hidden="1" spans="1:10">
      <c r="A1297" s="3" t="s">
        <v>84</v>
      </c>
      <c r="B1297" s="4" t="str">
        <f t="shared" si="20"/>
        <v>2025</v>
      </c>
      <c r="C1297" s="4"/>
      <c r="D1297" s="7" t="s">
        <v>718</v>
      </c>
      <c r="E1297" s="4" t="s">
        <v>16</v>
      </c>
      <c r="F1297" s="8">
        <v>32605</v>
      </c>
      <c r="G1297" s="4"/>
      <c r="H1297" s="4"/>
      <c r="J1297" s="7" t="s">
        <v>888</v>
      </c>
    </row>
    <row r="1298" hidden="1" spans="1:10">
      <c r="A1298" s="3" t="s">
        <v>84</v>
      </c>
      <c r="B1298" s="4" t="str">
        <f t="shared" si="20"/>
        <v>2024</v>
      </c>
      <c r="C1298" s="4"/>
      <c r="D1298" s="7" t="s">
        <v>873</v>
      </c>
      <c r="E1298" s="4" t="s">
        <v>18</v>
      </c>
      <c r="F1298" s="8">
        <v>1530000</v>
      </c>
      <c r="G1298" s="4"/>
      <c r="H1298" s="4" t="s">
        <v>874</v>
      </c>
      <c r="I1298" s="10">
        <v>0.13</v>
      </c>
      <c r="J1298" s="7" t="s">
        <v>889</v>
      </c>
    </row>
    <row r="1299" hidden="1" spans="1:10">
      <c r="A1299" s="3" t="s">
        <v>84</v>
      </c>
      <c r="B1299" s="4" t="str">
        <f t="shared" si="20"/>
        <v>2025</v>
      </c>
      <c r="C1299" s="4"/>
      <c r="D1299" s="7" t="s">
        <v>316</v>
      </c>
      <c r="E1299" s="4" t="s">
        <v>16</v>
      </c>
      <c r="F1299" s="8">
        <v>294128</v>
      </c>
      <c r="G1299" s="4"/>
      <c r="H1299" s="4"/>
      <c r="J1299" s="7" t="s">
        <v>890</v>
      </c>
    </row>
    <row r="1300" hidden="1" spans="1:10">
      <c r="A1300" s="3" t="s">
        <v>84</v>
      </c>
      <c r="B1300" s="4" t="str">
        <f t="shared" si="20"/>
        <v>2025</v>
      </c>
      <c r="C1300" s="4"/>
      <c r="D1300" s="7" t="s">
        <v>499</v>
      </c>
      <c r="E1300" s="4" t="s">
        <v>16</v>
      </c>
      <c r="F1300" s="8">
        <v>425620</v>
      </c>
      <c r="G1300" s="4"/>
      <c r="H1300" s="4"/>
      <c r="J1300" s="7" t="s">
        <v>891</v>
      </c>
    </row>
    <row r="1301" hidden="1" spans="1:10">
      <c r="A1301" s="3" t="s">
        <v>84</v>
      </c>
      <c r="B1301" s="4" t="str">
        <f t="shared" si="20"/>
        <v>2025</v>
      </c>
      <c r="C1301" s="4"/>
      <c r="D1301" s="7" t="s">
        <v>242</v>
      </c>
      <c r="E1301" s="4" t="s">
        <v>16</v>
      </c>
      <c r="F1301" s="8">
        <v>169600</v>
      </c>
      <c r="G1301" s="4"/>
      <c r="H1301" s="4"/>
      <c r="J1301" s="7" t="s">
        <v>892</v>
      </c>
    </row>
    <row r="1302" hidden="1" spans="1:10">
      <c r="A1302" s="3" t="s">
        <v>84</v>
      </c>
      <c r="B1302" s="4" t="str">
        <f t="shared" si="20"/>
        <v>2024</v>
      </c>
      <c r="C1302" s="4"/>
      <c r="D1302" s="7" t="s">
        <v>893</v>
      </c>
      <c r="E1302" s="4" t="s">
        <v>18</v>
      </c>
      <c r="F1302" s="8">
        <v>274030</v>
      </c>
      <c r="G1302" s="4"/>
      <c r="H1302" s="4" t="s">
        <v>894</v>
      </c>
      <c r="I1302" s="10">
        <v>0.13</v>
      </c>
      <c r="J1302" s="7" t="s">
        <v>895</v>
      </c>
    </row>
    <row r="1303" hidden="1" spans="1:10">
      <c r="A1303" s="3" t="s">
        <v>84</v>
      </c>
      <c r="B1303" s="4" t="str">
        <f t="shared" si="20"/>
        <v>2025</v>
      </c>
      <c r="C1303" s="4"/>
      <c r="D1303" s="7" t="s">
        <v>896</v>
      </c>
      <c r="E1303" s="4" t="s">
        <v>16</v>
      </c>
      <c r="F1303" s="8">
        <v>274030</v>
      </c>
      <c r="G1303" s="4"/>
      <c r="H1303" s="4"/>
      <c r="J1303" s="7" t="s">
        <v>897</v>
      </c>
    </row>
    <row r="1304" hidden="1" spans="1:10">
      <c r="A1304" s="3" t="s">
        <v>84</v>
      </c>
      <c r="B1304" s="4" t="str">
        <f t="shared" si="20"/>
        <v>2024</v>
      </c>
      <c r="C1304" s="4"/>
      <c r="D1304" s="7" t="s">
        <v>898</v>
      </c>
      <c r="E1304" s="4" t="s">
        <v>18</v>
      </c>
      <c r="F1304" s="8">
        <v>72000</v>
      </c>
      <c r="G1304" s="4"/>
      <c r="H1304" s="4" t="s">
        <v>899</v>
      </c>
      <c r="I1304" s="10">
        <v>0.13</v>
      </c>
      <c r="J1304" s="7" t="s">
        <v>900</v>
      </c>
    </row>
    <row r="1305" hidden="1" spans="1:10">
      <c r="A1305" s="3" t="s">
        <v>84</v>
      </c>
      <c r="B1305" s="4" t="str">
        <f t="shared" si="20"/>
        <v>2024</v>
      </c>
      <c r="C1305" s="4" t="s">
        <v>184</v>
      </c>
      <c r="D1305" s="7" t="s">
        <v>901</v>
      </c>
      <c r="E1305" s="4" t="s">
        <v>16</v>
      </c>
      <c r="F1305" s="8">
        <v>72000</v>
      </c>
      <c r="G1305" s="4"/>
      <c r="H1305" s="4"/>
      <c r="J1305" s="7" t="s">
        <v>902</v>
      </c>
    </row>
    <row r="1306" hidden="1" spans="1:10">
      <c r="A1306" s="3" t="s">
        <v>84</v>
      </c>
      <c r="B1306" s="4" t="str">
        <f t="shared" si="20"/>
        <v>2024</v>
      </c>
      <c r="C1306" s="4"/>
      <c r="D1306" s="7" t="s">
        <v>903</v>
      </c>
      <c r="E1306" s="4" t="s">
        <v>18</v>
      </c>
      <c r="F1306" s="8">
        <v>77700</v>
      </c>
      <c r="G1306" s="4"/>
      <c r="H1306" s="4" t="s">
        <v>904</v>
      </c>
      <c r="I1306" s="10">
        <v>0.13</v>
      </c>
      <c r="J1306" s="7" t="s">
        <v>905</v>
      </c>
    </row>
    <row r="1307" hidden="1" spans="1:10">
      <c r="A1307" s="3" t="s">
        <v>84</v>
      </c>
      <c r="B1307" s="4" t="str">
        <f t="shared" si="20"/>
        <v>2024</v>
      </c>
      <c r="C1307" s="4" t="s">
        <v>184</v>
      </c>
      <c r="D1307" s="7" t="s">
        <v>906</v>
      </c>
      <c r="E1307" s="4" t="s">
        <v>16</v>
      </c>
      <c r="F1307" s="8">
        <v>77700</v>
      </c>
      <c r="G1307" s="4"/>
      <c r="H1307" s="4"/>
      <c r="J1307" s="7" t="s">
        <v>907</v>
      </c>
    </row>
    <row r="1308" hidden="1" spans="1:10">
      <c r="A1308" s="3" t="s">
        <v>84</v>
      </c>
      <c r="B1308" s="4" t="str">
        <f t="shared" si="20"/>
        <v>2024</v>
      </c>
      <c r="C1308" s="4"/>
      <c r="D1308" s="7" t="s">
        <v>476</v>
      </c>
      <c r="E1308" s="4" t="s">
        <v>18</v>
      </c>
      <c r="F1308" s="8">
        <v>875000</v>
      </c>
      <c r="G1308" s="4" t="s">
        <v>608</v>
      </c>
      <c r="H1308" s="4" t="s">
        <v>908</v>
      </c>
      <c r="I1308" s="10">
        <v>0.09</v>
      </c>
      <c r="J1308" s="7" t="s">
        <v>909</v>
      </c>
    </row>
    <row r="1309" hidden="1" spans="1:10">
      <c r="A1309" s="3" t="s">
        <v>84</v>
      </c>
      <c r="B1309" s="4" t="str">
        <f t="shared" si="20"/>
        <v>2025</v>
      </c>
      <c r="C1309" s="4"/>
      <c r="D1309" s="7" t="s">
        <v>246</v>
      </c>
      <c r="E1309" s="4" t="s">
        <v>16</v>
      </c>
      <c r="F1309" s="8">
        <v>525000</v>
      </c>
      <c r="G1309" s="4"/>
      <c r="H1309" s="4"/>
      <c r="J1309" s="7" t="s">
        <v>910</v>
      </c>
    </row>
    <row r="1310" hidden="1" spans="1:10">
      <c r="A1310" s="3" t="s">
        <v>84</v>
      </c>
      <c r="B1310" s="4" t="str">
        <f t="shared" si="20"/>
        <v>2024</v>
      </c>
      <c r="C1310" s="4"/>
      <c r="D1310" s="7" t="s">
        <v>677</v>
      </c>
      <c r="E1310" s="4" t="s">
        <v>18</v>
      </c>
      <c r="F1310" s="8">
        <v>22454</v>
      </c>
      <c r="G1310" s="4"/>
      <c r="H1310" s="4" t="s">
        <v>911</v>
      </c>
      <c r="I1310" s="10">
        <v>0.13</v>
      </c>
      <c r="J1310" s="7" t="s">
        <v>912</v>
      </c>
    </row>
    <row r="1311" hidden="1" spans="1:10">
      <c r="A1311" s="3" t="s">
        <v>84</v>
      </c>
      <c r="B1311" s="4" t="str">
        <f t="shared" si="20"/>
        <v>2025</v>
      </c>
      <c r="C1311" s="4"/>
      <c r="D1311" s="7" t="s">
        <v>451</v>
      </c>
      <c r="E1311" s="4" t="s">
        <v>16</v>
      </c>
      <c r="F1311" s="8">
        <v>9900</v>
      </c>
      <c r="G1311" s="4"/>
      <c r="H1311" s="4"/>
      <c r="J1311" s="7" t="s">
        <v>913</v>
      </c>
    </row>
    <row r="1312" hidden="1" spans="1:10">
      <c r="A1312" s="3" t="s">
        <v>84</v>
      </c>
      <c r="B1312" s="4" t="str">
        <f t="shared" si="20"/>
        <v>2024</v>
      </c>
      <c r="C1312" s="4"/>
      <c r="D1312" s="7" t="s">
        <v>914</v>
      </c>
      <c r="E1312" s="4" t="s">
        <v>18</v>
      </c>
      <c r="F1312" s="8">
        <v>63900</v>
      </c>
      <c r="G1312" s="4"/>
      <c r="H1312" s="4" t="s">
        <v>915</v>
      </c>
      <c r="I1312" s="10">
        <v>0.13</v>
      </c>
      <c r="J1312" s="7" t="s">
        <v>916</v>
      </c>
    </row>
    <row r="1313" hidden="1" spans="1:10">
      <c r="A1313" s="3" t="s">
        <v>84</v>
      </c>
      <c r="B1313" s="4" t="str">
        <f t="shared" si="20"/>
        <v>2025</v>
      </c>
      <c r="C1313" s="4"/>
      <c r="D1313" s="7" t="s">
        <v>917</v>
      </c>
      <c r="E1313" s="4" t="s">
        <v>16</v>
      </c>
      <c r="F1313" s="8">
        <v>63900</v>
      </c>
      <c r="G1313" s="4"/>
      <c r="H1313" s="4"/>
      <c r="J1313" s="7" t="s">
        <v>918</v>
      </c>
    </row>
    <row r="1314" hidden="1" spans="1:10">
      <c r="A1314" s="3" t="s">
        <v>84</v>
      </c>
      <c r="B1314" s="4" t="str">
        <f t="shared" si="20"/>
        <v>2024</v>
      </c>
      <c r="C1314" s="4"/>
      <c r="D1314" s="7" t="s">
        <v>507</v>
      </c>
      <c r="E1314" s="4" t="s">
        <v>18</v>
      </c>
      <c r="F1314" s="8">
        <v>3080</v>
      </c>
      <c r="G1314" s="4"/>
      <c r="H1314" s="4" t="s">
        <v>919</v>
      </c>
      <c r="I1314" s="10">
        <v>0.13</v>
      </c>
      <c r="J1314" s="7" t="s">
        <v>920</v>
      </c>
    </row>
    <row r="1315" hidden="1" spans="1:10">
      <c r="A1315" s="3" t="s">
        <v>84</v>
      </c>
      <c r="B1315" s="4" t="str">
        <f t="shared" si="20"/>
        <v>2025</v>
      </c>
      <c r="C1315" s="4"/>
      <c r="D1315" s="7" t="s">
        <v>917</v>
      </c>
      <c r="E1315" s="4" t="s">
        <v>16</v>
      </c>
      <c r="F1315" s="8">
        <v>56880</v>
      </c>
      <c r="G1315" s="4"/>
      <c r="H1315" s="4"/>
      <c r="J1315" s="7" t="s">
        <v>921</v>
      </c>
    </row>
    <row r="1316" hidden="1" spans="1:10">
      <c r="A1316" s="3" t="s">
        <v>84</v>
      </c>
      <c r="B1316" s="4" t="str">
        <f t="shared" si="20"/>
        <v>2024</v>
      </c>
      <c r="C1316" s="4"/>
      <c r="D1316" s="7" t="s">
        <v>281</v>
      </c>
      <c r="E1316" s="4" t="s">
        <v>18</v>
      </c>
      <c r="F1316" s="8">
        <v>240000</v>
      </c>
      <c r="G1316" s="4"/>
      <c r="H1316" s="4" t="s">
        <v>864</v>
      </c>
      <c r="I1316" s="10">
        <v>0.13</v>
      </c>
      <c r="J1316" s="7" t="s">
        <v>922</v>
      </c>
    </row>
    <row r="1317" hidden="1" spans="1:10">
      <c r="A1317" s="3" t="s">
        <v>84</v>
      </c>
      <c r="B1317" s="4" t="str">
        <f t="shared" si="20"/>
        <v>2025</v>
      </c>
      <c r="C1317" s="4"/>
      <c r="D1317" s="7" t="s">
        <v>392</v>
      </c>
      <c r="E1317" s="4" t="s">
        <v>16</v>
      </c>
      <c r="F1317" s="8">
        <v>240000</v>
      </c>
      <c r="G1317" s="4"/>
      <c r="H1317" s="4"/>
      <c r="J1317" s="7" t="s">
        <v>923</v>
      </c>
    </row>
    <row r="1318" hidden="1" spans="1:10">
      <c r="A1318" s="3" t="s">
        <v>84</v>
      </c>
      <c r="B1318" s="4" t="str">
        <f t="shared" si="20"/>
        <v>2024</v>
      </c>
      <c r="C1318" s="4"/>
      <c r="D1318" s="7" t="s">
        <v>507</v>
      </c>
      <c r="E1318" s="4" t="s">
        <v>18</v>
      </c>
      <c r="F1318" s="8">
        <v>392000</v>
      </c>
      <c r="G1318" s="4"/>
      <c r="H1318" s="4" t="s">
        <v>924</v>
      </c>
      <c r="I1318" s="10">
        <v>0.13</v>
      </c>
      <c r="J1318" s="7" t="s">
        <v>925</v>
      </c>
    </row>
    <row r="1319" hidden="1" spans="1:10">
      <c r="A1319" s="3" t="s">
        <v>84</v>
      </c>
      <c r="B1319" s="4" t="str">
        <f t="shared" si="20"/>
        <v>2025</v>
      </c>
      <c r="C1319" s="4"/>
      <c r="D1319" s="7" t="s">
        <v>926</v>
      </c>
      <c r="E1319" s="4" t="s">
        <v>16</v>
      </c>
      <c r="F1319" s="8">
        <v>392000</v>
      </c>
      <c r="G1319" s="4"/>
      <c r="H1319" s="4"/>
      <c r="J1319" s="7" t="s">
        <v>927</v>
      </c>
    </row>
    <row r="1320" hidden="1" spans="1:10">
      <c r="A1320" s="3" t="s">
        <v>84</v>
      </c>
      <c r="B1320" s="4" t="str">
        <f t="shared" si="20"/>
        <v>2024</v>
      </c>
      <c r="C1320" s="4"/>
      <c r="D1320" s="7" t="s">
        <v>309</v>
      </c>
      <c r="E1320" s="4" t="s">
        <v>18</v>
      </c>
      <c r="F1320" s="8">
        <v>26610</v>
      </c>
      <c r="G1320" s="4"/>
      <c r="H1320" s="4" t="s">
        <v>928</v>
      </c>
      <c r="I1320" s="10">
        <v>0.13</v>
      </c>
      <c r="J1320" s="7" t="s">
        <v>929</v>
      </c>
    </row>
    <row r="1321" hidden="1" spans="1:10">
      <c r="A1321" s="3" t="s">
        <v>84</v>
      </c>
      <c r="B1321" s="4" t="str">
        <f t="shared" si="20"/>
        <v>2025</v>
      </c>
      <c r="C1321" s="4"/>
      <c r="D1321" s="7" t="s">
        <v>930</v>
      </c>
      <c r="E1321" s="4" t="s">
        <v>16</v>
      </c>
      <c r="F1321" s="8">
        <v>26610</v>
      </c>
      <c r="G1321" s="4"/>
      <c r="H1321" s="4"/>
      <c r="J1321" s="7" t="s">
        <v>931</v>
      </c>
    </row>
    <row r="1322" hidden="1" spans="1:10">
      <c r="A1322" s="3" t="s">
        <v>84</v>
      </c>
      <c r="B1322" s="4" t="str">
        <f t="shared" si="20"/>
        <v>2024</v>
      </c>
      <c r="C1322" s="4"/>
      <c r="D1322" s="7" t="s">
        <v>677</v>
      </c>
      <c r="E1322" s="4" t="s">
        <v>18</v>
      </c>
      <c r="F1322" s="8">
        <v>37000</v>
      </c>
      <c r="G1322" s="4"/>
      <c r="H1322" s="4" t="s">
        <v>932</v>
      </c>
      <c r="I1322" s="10">
        <v>0.13</v>
      </c>
      <c r="J1322" s="7" t="s">
        <v>933</v>
      </c>
    </row>
    <row r="1323" hidden="1" spans="1:10">
      <c r="A1323" s="3" t="s">
        <v>84</v>
      </c>
      <c r="B1323" s="4" t="str">
        <f t="shared" si="20"/>
        <v>2025</v>
      </c>
      <c r="C1323" s="4"/>
      <c r="D1323" s="7" t="s">
        <v>423</v>
      </c>
      <c r="E1323" s="4" t="s">
        <v>16</v>
      </c>
      <c r="F1323" s="8">
        <v>37000</v>
      </c>
      <c r="G1323" s="4"/>
      <c r="H1323" s="4"/>
      <c r="J1323" s="7" t="s">
        <v>934</v>
      </c>
    </row>
    <row r="1324" hidden="1" spans="1:10">
      <c r="A1324" s="3" t="s">
        <v>84</v>
      </c>
      <c r="B1324" s="4" t="str">
        <f t="shared" si="20"/>
        <v>2024</v>
      </c>
      <c r="C1324" s="4"/>
      <c r="D1324" s="7" t="s">
        <v>510</v>
      </c>
      <c r="E1324" s="4" t="s">
        <v>18</v>
      </c>
      <c r="F1324" s="8">
        <v>3550</v>
      </c>
      <c r="G1324" s="4"/>
      <c r="H1324" s="4" t="s">
        <v>904</v>
      </c>
      <c r="I1324" s="10">
        <v>0.13</v>
      </c>
      <c r="J1324" s="7" t="s">
        <v>935</v>
      </c>
    </row>
    <row r="1325" hidden="1" spans="1:10">
      <c r="A1325" s="3" t="s">
        <v>84</v>
      </c>
      <c r="B1325" s="4" t="str">
        <f t="shared" si="20"/>
        <v>2024</v>
      </c>
      <c r="C1325" s="4" t="s">
        <v>184</v>
      </c>
      <c r="D1325" s="7" t="s">
        <v>787</v>
      </c>
      <c r="E1325" s="4" t="s">
        <v>16</v>
      </c>
      <c r="F1325" s="8">
        <v>3550</v>
      </c>
      <c r="G1325" s="4"/>
      <c r="H1325" s="4"/>
      <c r="J1325" s="7" t="s">
        <v>936</v>
      </c>
    </row>
    <row r="1326" hidden="1" spans="1:10">
      <c r="A1326" s="3" t="s">
        <v>84</v>
      </c>
      <c r="B1326" s="4" t="str">
        <f t="shared" si="20"/>
        <v>2025</v>
      </c>
      <c r="C1326" s="4"/>
      <c r="D1326" s="7" t="s">
        <v>312</v>
      </c>
      <c r="E1326" s="4" t="s">
        <v>18</v>
      </c>
      <c r="F1326" s="8">
        <v>42450</v>
      </c>
      <c r="G1326" s="4"/>
      <c r="H1326" s="4" t="s">
        <v>937</v>
      </c>
      <c r="I1326" s="10">
        <v>0.13</v>
      </c>
      <c r="J1326" s="7" t="s">
        <v>938</v>
      </c>
    </row>
    <row r="1327" hidden="1" spans="1:10">
      <c r="A1327" s="3" t="s">
        <v>84</v>
      </c>
      <c r="B1327" s="4" t="str">
        <f t="shared" si="20"/>
        <v>2025</v>
      </c>
      <c r="C1327" s="4"/>
      <c r="D1327" s="7" t="s">
        <v>939</v>
      </c>
      <c r="E1327" s="4" t="s">
        <v>16</v>
      </c>
      <c r="F1327" s="8">
        <v>42450</v>
      </c>
      <c r="G1327" s="4"/>
      <c r="H1327" s="4"/>
      <c r="J1327" s="7" t="s">
        <v>940</v>
      </c>
    </row>
    <row r="1328" hidden="1" spans="1:10">
      <c r="A1328" s="3" t="s">
        <v>84</v>
      </c>
      <c r="B1328" s="4" t="str">
        <f t="shared" si="20"/>
        <v>2025</v>
      </c>
      <c r="C1328" s="4"/>
      <c r="D1328" s="7" t="s">
        <v>941</v>
      </c>
      <c r="E1328" s="4" t="s">
        <v>18</v>
      </c>
      <c r="F1328" s="8">
        <v>5700</v>
      </c>
      <c r="G1328" s="4"/>
      <c r="H1328" s="4" t="s">
        <v>942</v>
      </c>
      <c r="I1328" s="10">
        <v>0.13</v>
      </c>
      <c r="J1328" s="7" t="s">
        <v>943</v>
      </c>
    </row>
    <row r="1329" hidden="1" spans="1:10">
      <c r="A1329" s="3" t="s">
        <v>84</v>
      </c>
      <c r="B1329" s="4" t="str">
        <f t="shared" si="20"/>
        <v>2025</v>
      </c>
      <c r="C1329" s="4"/>
      <c r="D1329" s="7" t="s">
        <v>707</v>
      </c>
      <c r="E1329" s="4" t="s">
        <v>16</v>
      </c>
      <c r="F1329" s="8">
        <v>5700</v>
      </c>
      <c r="G1329" s="4"/>
      <c r="H1329" s="4"/>
      <c r="J1329" s="7" t="s">
        <v>944</v>
      </c>
    </row>
    <row r="1330" hidden="1" spans="1:10">
      <c r="A1330" s="3" t="s">
        <v>84</v>
      </c>
      <c r="B1330" s="4" t="str">
        <f t="shared" si="20"/>
        <v>2025</v>
      </c>
      <c r="C1330" s="4"/>
      <c r="D1330" s="7" t="s">
        <v>945</v>
      </c>
      <c r="E1330" s="4" t="s">
        <v>18</v>
      </c>
      <c r="F1330" s="8">
        <v>4190</v>
      </c>
      <c r="G1330" s="4"/>
      <c r="H1330" s="4" t="s">
        <v>946</v>
      </c>
      <c r="I1330" s="10">
        <v>0.13</v>
      </c>
      <c r="J1330" s="7" t="s">
        <v>947</v>
      </c>
    </row>
    <row r="1331" hidden="1" spans="1:10">
      <c r="A1331" s="3" t="s">
        <v>84</v>
      </c>
      <c r="B1331" s="4" t="str">
        <f t="shared" si="20"/>
        <v>2025</v>
      </c>
      <c r="C1331" s="4"/>
      <c r="D1331" s="7" t="s">
        <v>345</v>
      </c>
      <c r="E1331" s="4" t="s">
        <v>16</v>
      </c>
      <c r="F1331" s="8">
        <v>4190</v>
      </c>
      <c r="G1331" s="4"/>
      <c r="H1331" s="4"/>
      <c r="I1331" s="7" t="s">
        <v>948</v>
      </c>
    </row>
    <row r="1332" hidden="1" spans="1:10">
      <c r="A1332" s="3" t="s">
        <v>84</v>
      </c>
      <c r="B1332" s="4" t="str">
        <f t="shared" si="20"/>
        <v>2025</v>
      </c>
      <c r="C1332" s="4"/>
      <c r="D1332" s="7" t="s">
        <v>949</v>
      </c>
      <c r="E1332" s="4" t="s">
        <v>18</v>
      </c>
      <c r="F1332" s="8">
        <v>3000</v>
      </c>
      <c r="G1332" s="4"/>
      <c r="H1332" s="4" t="s">
        <v>950</v>
      </c>
      <c r="I1332" s="10">
        <v>0.13</v>
      </c>
    </row>
    <row r="1333" hidden="1" spans="1:10">
      <c r="A1333" s="3" t="s">
        <v>84</v>
      </c>
      <c r="B1333" s="4" t="str">
        <f t="shared" si="20"/>
        <v>2025</v>
      </c>
      <c r="C1333" s="4"/>
      <c r="D1333" s="7" t="s">
        <v>335</v>
      </c>
      <c r="E1333" s="4" t="s">
        <v>16</v>
      </c>
      <c r="F1333" s="8">
        <v>3000</v>
      </c>
      <c r="G1333" s="4"/>
      <c r="H1333" s="4"/>
      <c r="I1333" s="7" t="s">
        <v>951</v>
      </c>
    </row>
    <row r="1334" hidden="1" spans="1:10">
      <c r="A1334" s="3" t="s">
        <v>84</v>
      </c>
      <c r="B1334" s="4" t="str">
        <f t="shared" si="20"/>
        <v>2024</v>
      </c>
      <c r="C1334" s="4"/>
      <c r="D1334" s="7" t="s">
        <v>952</v>
      </c>
      <c r="E1334" s="4" t="s">
        <v>18</v>
      </c>
      <c r="F1334" s="8">
        <v>2850000</v>
      </c>
      <c r="G1334" s="4"/>
      <c r="H1334" s="4" t="s">
        <v>953</v>
      </c>
      <c r="I1334" s="10">
        <v>0.13</v>
      </c>
    </row>
    <row r="1335" hidden="1" spans="1:10">
      <c r="A1335" s="3" t="s">
        <v>84</v>
      </c>
      <c r="B1335" s="4" t="str">
        <f t="shared" si="20"/>
        <v>2025</v>
      </c>
      <c r="C1335" s="4"/>
      <c r="D1335" s="7" t="s">
        <v>917</v>
      </c>
      <c r="E1335" s="4" t="s">
        <v>16</v>
      </c>
      <c r="F1335" s="8">
        <v>1710000</v>
      </c>
      <c r="G1335" s="4"/>
      <c r="H1335" s="4"/>
      <c r="I1335" s="7" t="s">
        <v>954</v>
      </c>
    </row>
    <row r="1336" hidden="1" spans="1:10">
      <c r="A1336" s="3" t="s">
        <v>84</v>
      </c>
      <c r="B1336" s="4" t="str">
        <f t="shared" si="20"/>
        <v>2024</v>
      </c>
      <c r="C1336" s="4"/>
      <c r="D1336" s="7" t="s">
        <v>955</v>
      </c>
      <c r="E1336" s="4" t="s">
        <v>18</v>
      </c>
      <c r="F1336" s="8">
        <v>375000</v>
      </c>
      <c r="G1336" s="4"/>
      <c r="H1336" s="4" t="s">
        <v>956</v>
      </c>
      <c r="I1336" s="10">
        <v>0.13</v>
      </c>
    </row>
    <row r="1337" hidden="1" spans="1:10">
      <c r="A1337" s="3" t="s">
        <v>84</v>
      </c>
      <c r="B1337" s="4" t="str">
        <f t="shared" si="20"/>
        <v>2025</v>
      </c>
      <c r="C1337" s="4"/>
      <c r="D1337" s="7" t="s">
        <v>483</v>
      </c>
      <c r="E1337" s="4" t="s">
        <v>16</v>
      </c>
      <c r="F1337" s="8">
        <v>375000</v>
      </c>
      <c r="G1337" s="4"/>
      <c r="H1337" s="4"/>
      <c r="I1337" s="7" t="s">
        <v>957</v>
      </c>
    </row>
    <row r="1338" hidden="1" spans="1:10">
      <c r="A1338" s="3" t="s">
        <v>84</v>
      </c>
      <c r="B1338" s="4" t="str">
        <f t="shared" si="20"/>
        <v>2024</v>
      </c>
      <c r="C1338" s="4"/>
      <c r="D1338" s="7" t="s">
        <v>958</v>
      </c>
      <c r="E1338" s="4" t="s">
        <v>18</v>
      </c>
      <c r="F1338" s="8">
        <v>551000</v>
      </c>
      <c r="G1338" s="4"/>
      <c r="H1338" s="4" t="s">
        <v>959</v>
      </c>
      <c r="I1338" s="10">
        <v>0.13</v>
      </c>
    </row>
    <row r="1339" hidden="1" spans="1:10">
      <c r="A1339" s="3" t="s">
        <v>84</v>
      </c>
      <c r="B1339" s="4" t="str">
        <f t="shared" si="20"/>
        <v>2025</v>
      </c>
      <c r="C1339" s="4"/>
      <c r="D1339" s="7" t="s">
        <v>265</v>
      </c>
      <c r="E1339" s="4" t="s">
        <v>16</v>
      </c>
      <c r="F1339" s="8">
        <v>385700</v>
      </c>
      <c r="G1339" s="4"/>
      <c r="H1339" s="4"/>
      <c r="I1339" s="7" t="s">
        <v>960</v>
      </c>
    </row>
    <row r="1340" hidden="1" spans="1:10">
      <c r="A1340" s="3" t="s">
        <v>84</v>
      </c>
      <c r="B1340" s="4" t="str">
        <f t="shared" si="20"/>
        <v>2024</v>
      </c>
      <c r="C1340" s="4"/>
      <c r="D1340" s="7" t="s">
        <v>961</v>
      </c>
      <c r="E1340" s="4" t="s">
        <v>18</v>
      </c>
      <c r="F1340" s="8">
        <v>2080000</v>
      </c>
      <c r="G1340" s="4"/>
      <c r="H1340" s="4" t="s">
        <v>962</v>
      </c>
      <c r="I1340" s="10">
        <v>0.13</v>
      </c>
    </row>
    <row r="1341" hidden="1" spans="1:10">
      <c r="A1341" s="3" t="s">
        <v>84</v>
      </c>
      <c r="B1341" s="4" t="str">
        <f t="shared" si="20"/>
        <v>2025</v>
      </c>
      <c r="C1341" s="4"/>
      <c r="D1341" s="7" t="s">
        <v>963</v>
      </c>
      <c r="E1341" s="4" t="s">
        <v>16</v>
      </c>
      <c r="F1341" s="8">
        <v>266152.67</v>
      </c>
      <c r="G1341" s="4"/>
      <c r="H1341" s="4"/>
      <c r="I1341" s="7" t="s">
        <v>964</v>
      </c>
    </row>
    <row r="1342" hidden="1" spans="1:10">
      <c r="A1342" s="3" t="s">
        <v>84</v>
      </c>
      <c r="B1342" s="4" t="str">
        <f t="shared" si="20"/>
        <v>2025</v>
      </c>
      <c r="C1342" s="4"/>
      <c r="D1342" s="7" t="s">
        <v>963</v>
      </c>
      <c r="E1342" s="4" t="s">
        <v>16</v>
      </c>
      <c r="F1342" s="8">
        <v>126776.32</v>
      </c>
      <c r="G1342" s="4"/>
      <c r="H1342" s="4"/>
      <c r="I1342" s="7" t="s">
        <v>965</v>
      </c>
    </row>
    <row r="1343" hidden="1" spans="1:10">
      <c r="A1343" s="3" t="s">
        <v>84</v>
      </c>
      <c r="B1343" s="4" t="str">
        <f t="shared" si="20"/>
        <v>2025</v>
      </c>
      <c r="C1343" s="4"/>
      <c r="D1343" s="7" t="s">
        <v>966</v>
      </c>
      <c r="E1343" s="4" t="s">
        <v>16</v>
      </c>
      <c r="F1343" s="8">
        <v>363026.77</v>
      </c>
      <c r="G1343" s="4"/>
      <c r="H1343" s="4"/>
      <c r="I1343" s="7" t="s">
        <v>967</v>
      </c>
    </row>
    <row r="1344" hidden="1" spans="1:10">
      <c r="A1344" s="3" t="s">
        <v>84</v>
      </c>
      <c r="B1344" s="4" t="str">
        <f t="shared" si="20"/>
        <v>2025</v>
      </c>
      <c r="C1344" s="4"/>
      <c r="D1344" s="7" t="s">
        <v>255</v>
      </c>
      <c r="E1344" s="4" t="s">
        <v>16</v>
      </c>
      <c r="F1344" s="8">
        <v>380293.36</v>
      </c>
      <c r="G1344" s="4"/>
      <c r="H1344" s="4"/>
      <c r="I1344" s="7" t="s">
        <v>968</v>
      </c>
    </row>
    <row r="1345" hidden="1" spans="1:9">
      <c r="A1345" s="3" t="s">
        <v>84</v>
      </c>
      <c r="B1345" s="4" t="str">
        <f t="shared" si="20"/>
        <v>2025</v>
      </c>
      <c r="C1345" s="4"/>
      <c r="D1345" s="7" t="s">
        <v>451</v>
      </c>
      <c r="E1345" s="4" t="s">
        <v>16</v>
      </c>
      <c r="F1345" s="8">
        <v>129780.24</v>
      </c>
      <c r="G1345" s="4"/>
      <c r="H1345" s="4"/>
      <c r="I1345" s="7" t="s">
        <v>969</v>
      </c>
    </row>
    <row r="1346" hidden="1" spans="1:9">
      <c r="A1346" s="3" t="s">
        <v>84</v>
      </c>
      <c r="B1346" s="4" t="str">
        <f t="shared" ref="B1346:B1409" si="21">LEFT(D1346,4)</f>
        <v>2025</v>
      </c>
      <c r="C1346" s="4"/>
      <c r="D1346" s="7" t="s">
        <v>970</v>
      </c>
      <c r="E1346" s="4" t="s">
        <v>16</v>
      </c>
      <c r="F1346" s="8">
        <v>319565.81</v>
      </c>
      <c r="G1346" s="4"/>
      <c r="H1346" s="4"/>
      <c r="I1346" s="7" t="s">
        <v>971</v>
      </c>
    </row>
    <row r="1347" hidden="1" spans="1:9">
      <c r="A1347" s="3" t="s">
        <v>84</v>
      </c>
      <c r="B1347" s="4" t="str">
        <f t="shared" si="21"/>
        <v>2024</v>
      </c>
      <c r="C1347" s="4"/>
      <c r="D1347" s="7" t="s">
        <v>972</v>
      </c>
      <c r="E1347" s="4" t="s">
        <v>18</v>
      </c>
      <c r="F1347" s="8">
        <v>19000</v>
      </c>
      <c r="G1347" s="4"/>
      <c r="H1347" s="4" t="s">
        <v>973</v>
      </c>
      <c r="I1347" s="10">
        <v>0.13</v>
      </c>
    </row>
    <row r="1348" hidden="1" spans="1:9">
      <c r="A1348" s="3" t="s">
        <v>84</v>
      </c>
      <c r="B1348" s="4" t="str">
        <f t="shared" si="21"/>
        <v>2024</v>
      </c>
      <c r="C1348" s="4" t="s">
        <v>184</v>
      </c>
      <c r="D1348" s="7" t="s">
        <v>974</v>
      </c>
      <c r="E1348" s="4" t="s">
        <v>16</v>
      </c>
      <c r="F1348" s="8">
        <v>19000</v>
      </c>
      <c r="G1348" s="4"/>
      <c r="H1348" s="4"/>
      <c r="I1348" s="7" t="s">
        <v>975</v>
      </c>
    </row>
    <row r="1349" hidden="1" spans="1:9">
      <c r="A1349" s="3" t="s">
        <v>84</v>
      </c>
      <c r="B1349" s="4" t="str">
        <f t="shared" si="21"/>
        <v>2024</v>
      </c>
      <c r="C1349" s="4"/>
      <c r="D1349" s="7" t="s">
        <v>961</v>
      </c>
      <c r="E1349" s="4" t="s">
        <v>18</v>
      </c>
      <c r="F1349" s="8">
        <v>79000</v>
      </c>
      <c r="G1349" s="4"/>
      <c r="H1349" s="4" t="s">
        <v>976</v>
      </c>
      <c r="I1349" s="10">
        <v>0.13</v>
      </c>
    </row>
    <row r="1350" hidden="1" spans="1:9">
      <c r="A1350" s="3" t="s">
        <v>84</v>
      </c>
      <c r="B1350" s="4" t="str">
        <f t="shared" si="21"/>
        <v>2025</v>
      </c>
      <c r="C1350" s="4"/>
      <c r="D1350" s="7" t="s">
        <v>977</v>
      </c>
      <c r="E1350" s="4" t="s">
        <v>16</v>
      </c>
      <c r="F1350" s="8">
        <v>79000</v>
      </c>
      <c r="G1350" s="4"/>
      <c r="H1350" s="4"/>
      <c r="I1350" s="7" t="s">
        <v>978</v>
      </c>
    </row>
    <row r="1351" hidden="1" spans="1:9">
      <c r="A1351" s="3" t="s">
        <v>84</v>
      </c>
      <c r="B1351" s="4" t="str">
        <f t="shared" si="21"/>
        <v>2024</v>
      </c>
      <c r="C1351" s="4"/>
      <c r="D1351" s="7" t="s">
        <v>979</v>
      </c>
      <c r="E1351" s="4" t="s">
        <v>18</v>
      </c>
      <c r="F1351" s="8">
        <v>812000</v>
      </c>
      <c r="G1351" s="4" t="s">
        <v>980</v>
      </c>
      <c r="H1351" s="4" t="s">
        <v>981</v>
      </c>
      <c r="I1351" s="10">
        <v>0.01</v>
      </c>
    </row>
    <row r="1352" hidden="1" spans="1:9">
      <c r="A1352" s="3" t="s">
        <v>84</v>
      </c>
      <c r="B1352" s="4" t="str">
        <f t="shared" si="21"/>
        <v>2025</v>
      </c>
      <c r="C1352" s="4"/>
      <c r="D1352" s="7" t="s">
        <v>926</v>
      </c>
      <c r="E1352" s="4" t="s">
        <v>16</v>
      </c>
      <c r="F1352" s="8">
        <v>350000</v>
      </c>
      <c r="G1352" s="4"/>
      <c r="H1352" s="4"/>
      <c r="I1352" s="7" t="s">
        <v>982</v>
      </c>
    </row>
    <row r="1353" hidden="1" spans="1:9">
      <c r="A1353" s="3" t="s">
        <v>84</v>
      </c>
      <c r="B1353" s="4" t="str">
        <f t="shared" si="21"/>
        <v>2025</v>
      </c>
      <c r="C1353" s="4"/>
      <c r="D1353" s="7" t="s">
        <v>473</v>
      </c>
      <c r="E1353" s="4" t="s">
        <v>16</v>
      </c>
      <c r="F1353" s="8">
        <v>259000</v>
      </c>
      <c r="G1353" s="4"/>
      <c r="H1353" s="4"/>
      <c r="I1353" s="7" t="s">
        <v>983</v>
      </c>
    </row>
    <row r="1354" hidden="1" spans="1:9">
      <c r="A1354" s="3" t="s">
        <v>84</v>
      </c>
      <c r="B1354" s="4" t="str">
        <f t="shared" si="21"/>
        <v>2025</v>
      </c>
      <c r="C1354" s="4"/>
      <c r="D1354" s="7" t="s">
        <v>963</v>
      </c>
      <c r="E1354" s="4" t="s">
        <v>18</v>
      </c>
      <c r="F1354" s="8">
        <v>90000</v>
      </c>
      <c r="G1354" s="4"/>
      <c r="H1354" s="4" t="s">
        <v>984</v>
      </c>
      <c r="I1354" s="10">
        <v>0.01</v>
      </c>
    </row>
    <row r="1355" hidden="1" spans="1:9">
      <c r="A1355" s="3" t="s">
        <v>84</v>
      </c>
      <c r="B1355" s="4" t="str">
        <f t="shared" si="21"/>
        <v>2025</v>
      </c>
      <c r="C1355" s="4"/>
      <c r="D1355" s="7" t="s">
        <v>985</v>
      </c>
      <c r="E1355" s="4" t="s">
        <v>16</v>
      </c>
      <c r="F1355" s="8">
        <v>45000</v>
      </c>
      <c r="G1355" s="4"/>
      <c r="H1355" s="4"/>
      <c r="I1355" s="7" t="s">
        <v>986</v>
      </c>
    </row>
    <row r="1356" hidden="1" spans="1:9">
      <c r="A1356" s="3" t="s">
        <v>84</v>
      </c>
      <c r="B1356" s="4" t="str">
        <f t="shared" si="21"/>
        <v>2025</v>
      </c>
      <c r="C1356" s="4"/>
      <c r="D1356" s="7" t="s">
        <v>483</v>
      </c>
      <c r="E1356" s="4" t="s">
        <v>18</v>
      </c>
      <c r="F1356" s="8">
        <v>16600</v>
      </c>
      <c r="G1356" s="4"/>
      <c r="H1356" s="4" t="s">
        <v>987</v>
      </c>
      <c r="I1356" s="10">
        <v>0.13</v>
      </c>
    </row>
    <row r="1357" hidden="1" spans="1:9">
      <c r="A1357" s="3" t="s">
        <v>84</v>
      </c>
      <c r="B1357" s="4" t="str">
        <f t="shared" si="21"/>
        <v>2025</v>
      </c>
      <c r="C1357" s="4"/>
      <c r="D1357" s="7" t="s">
        <v>402</v>
      </c>
      <c r="E1357" s="4" t="s">
        <v>16</v>
      </c>
      <c r="F1357" s="8">
        <v>16600</v>
      </c>
      <c r="G1357" s="4"/>
      <c r="H1357" s="4"/>
      <c r="I1357" s="7" t="s">
        <v>988</v>
      </c>
    </row>
    <row r="1358" hidden="1" spans="1:9">
      <c r="A1358" s="3" t="s">
        <v>84</v>
      </c>
      <c r="B1358" s="4" t="str">
        <f t="shared" si="21"/>
        <v>2025</v>
      </c>
      <c r="C1358" s="4"/>
      <c r="D1358" s="7" t="s">
        <v>474</v>
      </c>
      <c r="E1358" s="4" t="s">
        <v>18</v>
      </c>
      <c r="F1358" s="8">
        <v>21000</v>
      </c>
      <c r="G1358" s="4"/>
      <c r="H1358" s="4" t="s">
        <v>989</v>
      </c>
      <c r="I1358" s="10">
        <v>0.13</v>
      </c>
    </row>
    <row r="1359" hidden="1" spans="1:9">
      <c r="A1359" s="3" t="s">
        <v>84</v>
      </c>
      <c r="B1359" s="4" t="str">
        <f t="shared" si="21"/>
        <v>2025</v>
      </c>
      <c r="C1359" s="4"/>
      <c r="D1359" s="7" t="s">
        <v>384</v>
      </c>
      <c r="E1359" s="4" t="s">
        <v>18</v>
      </c>
      <c r="F1359" s="8">
        <v>63000</v>
      </c>
      <c r="G1359" s="4"/>
      <c r="H1359" s="4" t="s">
        <v>990</v>
      </c>
      <c r="I1359" s="10">
        <v>0.13</v>
      </c>
    </row>
    <row r="1360" hidden="1" spans="1:9">
      <c r="A1360" s="3" t="s">
        <v>84</v>
      </c>
      <c r="B1360" s="4" t="str">
        <f t="shared" si="21"/>
        <v>2025</v>
      </c>
      <c r="C1360" s="4"/>
      <c r="D1360" s="7" t="s">
        <v>255</v>
      </c>
      <c r="E1360" s="4" t="s">
        <v>16</v>
      </c>
      <c r="F1360" s="8">
        <v>83534.5</v>
      </c>
      <c r="G1360" s="4"/>
      <c r="H1360" s="4"/>
      <c r="I1360" s="7" t="s">
        <v>991</v>
      </c>
    </row>
    <row r="1361" hidden="1" spans="1:9">
      <c r="A1361" s="3" t="s">
        <v>84</v>
      </c>
      <c r="B1361" s="4" t="str">
        <f t="shared" si="21"/>
        <v>2025</v>
      </c>
      <c r="C1361" s="4"/>
      <c r="D1361" s="7" t="s">
        <v>405</v>
      </c>
      <c r="E1361" s="4" t="s">
        <v>18</v>
      </c>
      <c r="F1361" s="8">
        <v>105800</v>
      </c>
      <c r="G1361" s="4"/>
      <c r="H1361" s="4" t="s">
        <v>992</v>
      </c>
      <c r="I1361" s="10">
        <v>0.13</v>
      </c>
    </row>
    <row r="1362" hidden="1" spans="1:9">
      <c r="A1362" s="3" t="s">
        <v>84</v>
      </c>
      <c r="B1362" s="4" t="str">
        <f t="shared" si="21"/>
        <v>2025</v>
      </c>
      <c r="C1362" s="4"/>
      <c r="D1362" s="7" t="s">
        <v>389</v>
      </c>
      <c r="E1362" s="4" t="s">
        <v>16</v>
      </c>
      <c r="F1362" s="8">
        <v>105800</v>
      </c>
      <c r="G1362" s="4"/>
      <c r="H1362" s="4"/>
      <c r="I1362" s="7" t="s">
        <v>993</v>
      </c>
    </row>
    <row r="1363" hidden="1" spans="1:9">
      <c r="A1363" s="3" t="s">
        <v>84</v>
      </c>
      <c r="B1363" s="4" t="str">
        <f t="shared" si="21"/>
        <v>2025</v>
      </c>
      <c r="C1363" s="4"/>
      <c r="D1363" s="7" t="s">
        <v>237</v>
      </c>
      <c r="E1363" s="4" t="s">
        <v>18</v>
      </c>
      <c r="F1363" s="8">
        <v>12500</v>
      </c>
      <c r="G1363" s="4"/>
      <c r="H1363" s="4" t="s">
        <v>994</v>
      </c>
      <c r="I1363" s="10">
        <v>0.13</v>
      </c>
    </row>
    <row r="1364" hidden="1" spans="1:9">
      <c r="A1364" s="3" t="s">
        <v>84</v>
      </c>
      <c r="B1364" s="4" t="str">
        <f t="shared" si="21"/>
        <v>2025</v>
      </c>
      <c r="C1364" s="4"/>
      <c r="D1364" s="7" t="s">
        <v>405</v>
      </c>
      <c r="E1364" s="4" t="s">
        <v>16</v>
      </c>
      <c r="F1364" s="8">
        <v>12500</v>
      </c>
      <c r="G1364" s="4"/>
      <c r="H1364" s="4"/>
      <c r="I1364" s="7" t="s">
        <v>995</v>
      </c>
    </row>
    <row r="1365" hidden="1" spans="1:9">
      <c r="A1365" s="3" t="s">
        <v>84</v>
      </c>
      <c r="B1365" s="4" t="str">
        <f t="shared" si="21"/>
        <v>2024</v>
      </c>
      <c r="C1365" s="4"/>
      <c r="D1365" s="7" t="s">
        <v>996</v>
      </c>
      <c r="E1365" s="4" t="s">
        <v>18</v>
      </c>
      <c r="F1365" s="8">
        <v>1520000</v>
      </c>
      <c r="G1365" s="4"/>
      <c r="H1365" s="4" t="s">
        <v>997</v>
      </c>
      <c r="I1365" s="10">
        <v>0.13</v>
      </c>
    </row>
    <row r="1366" hidden="1" spans="1:9">
      <c r="A1366" s="3" t="s">
        <v>84</v>
      </c>
      <c r="B1366" s="4" t="str">
        <f t="shared" si="21"/>
        <v>2025</v>
      </c>
      <c r="C1366" s="4"/>
      <c r="D1366" s="7" t="s">
        <v>998</v>
      </c>
      <c r="E1366" s="4" t="s">
        <v>16</v>
      </c>
      <c r="F1366" s="8">
        <v>684000</v>
      </c>
      <c r="G1366" s="4"/>
      <c r="H1366" s="4"/>
      <c r="I1366" s="7" t="s">
        <v>999</v>
      </c>
    </row>
    <row r="1367" hidden="1" spans="1:9">
      <c r="A1367" s="3" t="s">
        <v>84</v>
      </c>
      <c r="B1367" s="4" t="str">
        <f t="shared" si="21"/>
        <v>2025</v>
      </c>
      <c r="C1367" s="4"/>
      <c r="D1367" s="7" t="s">
        <v>486</v>
      </c>
      <c r="E1367" s="4" t="s">
        <v>16</v>
      </c>
      <c r="F1367" s="8">
        <v>684000</v>
      </c>
      <c r="G1367" s="4"/>
      <c r="H1367" s="4"/>
      <c r="I1367" s="7" t="s">
        <v>1000</v>
      </c>
    </row>
    <row r="1368" hidden="1" spans="1:9">
      <c r="A1368" s="3" t="s">
        <v>84</v>
      </c>
      <c r="B1368" s="4" t="str">
        <f t="shared" si="21"/>
        <v>2024</v>
      </c>
      <c r="C1368" s="4"/>
      <c r="D1368" s="7" t="s">
        <v>1001</v>
      </c>
      <c r="E1368" s="4" t="s">
        <v>18</v>
      </c>
      <c r="F1368" s="8">
        <v>950000</v>
      </c>
      <c r="G1368" s="4"/>
      <c r="H1368" s="4" t="s">
        <v>1002</v>
      </c>
      <c r="I1368" s="10">
        <v>0.13</v>
      </c>
    </row>
    <row r="1369" hidden="1" spans="1:9">
      <c r="A1369" s="3" t="s">
        <v>84</v>
      </c>
      <c r="B1369" s="4" t="str">
        <f t="shared" si="21"/>
        <v>2025</v>
      </c>
      <c r="C1369" s="4"/>
      <c r="D1369" s="7" t="s">
        <v>409</v>
      </c>
      <c r="E1369" s="4" t="s">
        <v>16</v>
      </c>
      <c r="F1369" s="8">
        <v>570000</v>
      </c>
      <c r="G1369" s="4"/>
      <c r="H1369" s="4"/>
      <c r="I1369" s="7" t="s">
        <v>1003</v>
      </c>
    </row>
    <row r="1370" hidden="1" spans="1:9">
      <c r="A1370" s="3" t="s">
        <v>84</v>
      </c>
      <c r="B1370" s="4" t="str">
        <f t="shared" si="21"/>
        <v>2024</v>
      </c>
      <c r="C1370" s="4"/>
      <c r="D1370" s="7" t="s">
        <v>1004</v>
      </c>
      <c r="E1370" s="4" t="s">
        <v>18</v>
      </c>
      <c r="F1370" s="8">
        <v>1245000</v>
      </c>
      <c r="G1370" s="4"/>
      <c r="H1370" s="4" t="s">
        <v>1005</v>
      </c>
      <c r="I1370" s="10">
        <v>0.13</v>
      </c>
    </row>
    <row r="1371" hidden="1" spans="1:9">
      <c r="A1371" s="3" t="s">
        <v>84</v>
      </c>
      <c r="B1371" s="4" t="str">
        <f t="shared" si="21"/>
        <v>2025</v>
      </c>
      <c r="C1371" s="4"/>
      <c r="D1371" s="7" t="s">
        <v>389</v>
      </c>
      <c r="E1371" s="4" t="s">
        <v>16</v>
      </c>
      <c r="F1371" s="8">
        <v>965000</v>
      </c>
      <c r="G1371" s="4"/>
      <c r="H1371" s="4"/>
      <c r="I1371" s="7" t="s">
        <v>1006</v>
      </c>
    </row>
    <row r="1372" hidden="1" spans="1:9">
      <c r="A1372" s="3" t="s">
        <v>84</v>
      </c>
      <c r="B1372" s="4" t="str">
        <f t="shared" si="21"/>
        <v>2024</v>
      </c>
      <c r="C1372" s="4"/>
      <c r="D1372" s="7" t="s">
        <v>1007</v>
      </c>
      <c r="E1372" s="4" t="s">
        <v>18</v>
      </c>
      <c r="F1372" s="8">
        <v>42240</v>
      </c>
      <c r="G1372" s="4"/>
      <c r="H1372" s="4" t="s">
        <v>1008</v>
      </c>
      <c r="I1372" s="10">
        <v>0.13</v>
      </c>
    </row>
    <row r="1373" hidden="1" spans="1:9">
      <c r="A1373" s="3" t="s">
        <v>84</v>
      </c>
      <c r="B1373" s="4" t="str">
        <f t="shared" si="21"/>
        <v>2024</v>
      </c>
      <c r="C1373" s="4" t="s">
        <v>184</v>
      </c>
      <c r="D1373" s="7" t="s">
        <v>901</v>
      </c>
      <c r="E1373" s="4" t="s">
        <v>16</v>
      </c>
      <c r="F1373" s="8">
        <v>42240</v>
      </c>
      <c r="G1373" s="4"/>
      <c r="H1373" s="4"/>
      <c r="I1373" s="7"/>
    </row>
    <row r="1374" hidden="1" spans="1:9">
      <c r="A1374" s="3" t="s">
        <v>84</v>
      </c>
      <c r="B1374" s="4" t="str">
        <f t="shared" si="21"/>
        <v>2024</v>
      </c>
      <c r="C1374" s="4"/>
      <c r="D1374" s="7" t="s">
        <v>1009</v>
      </c>
      <c r="E1374" s="4" t="s">
        <v>18</v>
      </c>
      <c r="F1374" s="8">
        <v>220</v>
      </c>
      <c r="G1374" s="4"/>
      <c r="H1374" s="4" t="s">
        <v>1010</v>
      </c>
      <c r="I1374" s="10">
        <v>0.13</v>
      </c>
    </row>
    <row r="1375" hidden="1" spans="1:9">
      <c r="A1375" s="3" t="s">
        <v>84</v>
      </c>
      <c r="B1375" s="4" t="str">
        <f t="shared" si="21"/>
        <v>2024</v>
      </c>
      <c r="C1375" s="4" t="s">
        <v>184</v>
      </c>
      <c r="D1375" s="7" t="s">
        <v>1011</v>
      </c>
      <c r="E1375" s="4" t="s">
        <v>16</v>
      </c>
      <c r="F1375" s="8">
        <v>220</v>
      </c>
      <c r="G1375" s="4"/>
      <c r="H1375" s="4"/>
      <c r="I1375" s="7" t="s">
        <v>1012</v>
      </c>
    </row>
    <row r="1376" hidden="1" spans="1:9">
      <c r="A1376" s="3" t="s">
        <v>84</v>
      </c>
      <c r="B1376" s="4" t="str">
        <f t="shared" si="21"/>
        <v>2024</v>
      </c>
      <c r="C1376" s="4"/>
      <c r="D1376" s="7" t="s">
        <v>1013</v>
      </c>
      <c r="E1376" s="4" t="s">
        <v>18</v>
      </c>
      <c r="F1376" s="8">
        <v>54600</v>
      </c>
      <c r="G1376" s="4"/>
      <c r="H1376" s="4" t="s">
        <v>1014</v>
      </c>
      <c r="I1376" s="10">
        <v>0.13</v>
      </c>
    </row>
    <row r="1377" hidden="1" spans="1:9">
      <c r="A1377" s="3" t="s">
        <v>84</v>
      </c>
      <c r="B1377" s="4" t="str">
        <f t="shared" si="21"/>
        <v>2025</v>
      </c>
      <c r="C1377" s="4"/>
      <c r="D1377" s="7" t="s">
        <v>798</v>
      </c>
      <c r="E1377" s="4" t="s">
        <v>16</v>
      </c>
      <c r="F1377" s="8">
        <v>54600</v>
      </c>
      <c r="G1377" s="4"/>
      <c r="H1377" s="4"/>
      <c r="I1377" s="7"/>
    </row>
    <row r="1378" hidden="1" spans="1:9">
      <c r="A1378" s="3" t="s">
        <v>84</v>
      </c>
      <c r="B1378" s="4" t="str">
        <f t="shared" si="21"/>
        <v>2024</v>
      </c>
      <c r="C1378" s="4"/>
      <c r="D1378" s="7" t="s">
        <v>509</v>
      </c>
      <c r="E1378" s="4" t="s">
        <v>18</v>
      </c>
      <c r="F1378" s="8">
        <v>85000</v>
      </c>
      <c r="G1378" s="4"/>
      <c r="H1378" s="4" t="s">
        <v>1015</v>
      </c>
      <c r="I1378" s="10">
        <v>0.13</v>
      </c>
    </row>
    <row r="1379" hidden="1" spans="1:9">
      <c r="A1379" s="3" t="s">
        <v>84</v>
      </c>
      <c r="B1379" s="4" t="str">
        <f t="shared" si="21"/>
        <v>2025</v>
      </c>
      <c r="C1379" s="4"/>
      <c r="D1379" s="7" t="s">
        <v>487</v>
      </c>
      <c r="E1379" s="4" t="s">
        <v>16</v>
      </c>
      <c r="F1379" s="8">
        <v>85000</v>
      </c>
      <c r="G1379" s="4"/>
      <c r="H1379" s="4"/>
      <c r="I1379" s="7" t="s">
        <v>1016</v>
      </c>
    </row>
    <row r="1380" hidden="1" spans="1:9">
      <c r="A1380" s="3" t="s">
        <v>84</v>
      </c>
      <c r="B1380" s="4" t="str">
        <f t="shared" si="21"/>
        <v>2024</v>
      </c>
      <c r="C1380" s="4"/>
      <c r="D1380" s="7" t="s">
        <v>1017</v>
      </c>
      <c r="E1380" s="4" t="s">
        <v>18</v>
      </c>
      <c r="F1380" s="8">
        <v>112000</v>
      </c>
      <c r="G1380" s="4"/>
      <c r="H1380" s="4" t="s">
        <v>1018</v>
      </c>
      <c r="I1380" s="10">
        <v>0.13</v>
      </c>
    </row>
    <row r="1381" hidden="1" spans="1:9">
      <c r="A1381" s="3" t="s">
        <v>84</v>
      </c>
      <c r="B1381" s="4" t="str">
        <f t="shared" si="21"/>
        <v>2024</v>
      </c>
      <c r="C1381" s="4" t="s">
        <v>184</v>
      </c>
      <c r="D1381" s="7" t="s">
        <v>1019</v>
      </c>
      <c r="E1381" s="4" t="s">
        <v>16</v>
      </c>
      <c r="F1381" s="8">
        <v>112000</v>
      </c>
      <c r="G1381" s="4"/>
      <c r="H1381" s="4"/>
      <c r="I1381" s="7" t="s">
        <v>1020</v>
      </c>
    </row>
    <row r="1382" hidden="1" spans="1:9">
      <c r="A1382" s="3" t="s">
        <v>84</v>
      </c>
      <c r="B1382" s="4" t="str">
        <f t="shared" si="21"/>
        <v>2024</v>
      </c>
      <c r="C1382" s="4"/>
      <c r="D1382" s="7" t="s">
        <v>1013</v>
      </c>
      <c r="E1382" s="4" t="s">
        <v>18</v>
      </c>
      <c r="F1382" s="8">
        <v>54600</v>
      </c>
      <c r="G1382" s="4"/>
      <c r="H1382" s="4" t="s">
        <v>1014</v>
      </c>
      <c r="I1382" s="10">
        <v>0.13</v>
      </c>
    </row>
    <row r="1383" hidden="1" spans="1:9">
      <c r="A1383" s="3" t="s">
        <v>84</v>
      </c>
      <c r="B1383" s="4" t="str">
        <f t="shared" si="21"/>
        <v>2025</v>
      </c>
      <c r="C1383" s="4"/>
      <c r="D1383" s="7" t="s">
        <v>798</v>
      </c>
      <c r="E1383" s="4" t="s">
        <v>16</v>
      </c>
      <c r="F1383" s="8">
        <v>54600</v>
      </c>
      <c r="G1383" s="4"/>
      <c r="H1383" s="4"/>
      <c r="I1383" s="7" t="s">
        <v>1021</v>
      </c>
    </row>
    <row r="1384" hidden="1" spans="1:9">
      <c r="A1384" s="3" t="s">
        <v>84</v>
      </c>
      <c r="B1384" s="4" t="str">
        <f t="shared" si="21"/>
        <v>2024</v>
      </c>
      <c r="C1384" s="4"/>
      <c r="D1384" s="7" t="s">
        <v>677</v>
      </c>
      <c r="E1384" s="4" t="s">
        <v>18</v>
      </c>
      <c r="F1384" s="8">
        <v>93203.55</v>
      </c>
      <c r="G1384" s="4"/>
      <c r="H1384" s="4" t="s">
        <v>735</v>
      </c>
      <c r="I1384" s="10">
        <v>0.13</v>
      </c>
    </row>
    <row r="1385" hidden="1" spans="1:9">
      <c r="A1385" s="3" t="s">
        <v>84</v>
      </c>
      <c r="B1385" s="4" t="str">
        <f t="shared" si="21"/>
        <v>2025</v>
      </c>
      <c r="C1385" s="4"/>
      <c r="D1385" s="7" t="s">
        <v>487</v>
      </c>
      <c r="E1385" s="4" t="s">
        <v>16</v>
      </c>
      <c r="F1385" s="8">
        <v>93203.55</v>
      </c>
      <c r="G1385" s="4"/>
      <c r="H1385" s="4"/>
      <c r="I1385" s="7" t="s">
        <v>1022</v>
      </c>
    </row>
    <row r="1386" hidden="1" spans="1:9">
      <c r="A1386" s="3" t="s">
        <v>84</v>
      </c>
      <c r="B1386" s="4" t="str">
        <f t="shared" si="21"/>
        <v>2024</v>
      </c>
      <c r="C1386" s="4"/>
      <c r="D1386" s="7" t="s">
        <v>185</v>
      </c>
      <c r="E1386" s="4" t="s">
        <v>18</v>
      </c>
      <c r="F1386" s="8">
        <v>1280000</v>
      </c>
      <c r="G1386" s="4"/>
      <c r="H1386" s="4" t="s">
        <v>735</v>
      </c>
      <c r="I1386" s="10">
        <v>0.13</v>
      </c>
    </row>
    <row r="1387" hidden="1" spans="1:9">
      <c r="A1387" s="3" t="s">
        <v>84</v>
      </c>
      <c r="B1387" s="4" t="str">
        <f t="shared" si="21"/>
        <v>2025</v>
      </c>
      <c r="C1387" s="4"/>
      <c r="D1387" s="7" t="s">
        <v>487</v>
      </c>
      <c r="E1387" s="4" t="s">
        <v>16</v>
      </c>
      <c r="F1387" s="8">
        <v>1280000</v>
      </c>
      <c r="G1387" s="4"/>
      <c r="H1387" s="4"/>
      <c r="I1387" s="7" t="s">
        <v>1023</v>
      </c>
    </row>
    <row r="1388" hidden="1" spans="1:9">
      <c r="A1388" s="3" t="s">
        <v>84</v>
      </c>
      <c r="B1388" s="4" t="str">
        <f t="shared" si="21"/>
        <v>2024</v>
      </c>
      <c r="C1388" s="4"/>
      <c r="D1388" s="7" t="s">
        <v>1024</v>
      </c>
      <c r="E1388" s="4" t="s">
        <v>18</v>
      </c>
      <c r="F1388" s="8">
        <v>580000</v>
      </c>
      <c r="G1388" s="4" t="s">
        <v>1025</v>
      </c>
      <c r="H1388" s="4" t="s">
        <v>1026</v>
      </c>
      <c r="I1388" s="10">
        <v>0.09</v>
      </c>
    </row>
    <row r="1389" hidden="1" spans="1:9">
      <c r="A1389" s="3" t="s">
        <v>84</v>
      </c>
      <c r="B1389" s="4" t="str">
        <f t="shared" si="21"/>
        <v>2025</v>
      </c>
      <c r="C1389" s="4"/>
      <c r="D1389" s="7" t="s">
        <v>473</v>
      </c>
      <c r="E1389" s="4" t="s">
        <v>16</v>
      </c>
      <c r="F1389" s="8">
        <v>580000</v>
      </c>
      <c r="G1389" s="4"/>
      <c r="H1389" s="4"/>
      <c r="I1389" s="7" t="s">
        <v>1027</v>
      </c>
    </row>
    <row r="1390" hidden="1" spans="1:9">
      <c r="A1390" s="3" t="s">
        <v>84</v>
      </c>
      <c r="B1390" s="4" t="str">
        <f t="shared" si="21"/>
        <v>2025</v>
      </c>
      <c r="C1390" s="4"/>
      <c r="D1390" s="7" t="s">
        <v>299</v>
      </c>
      <c r="E1390" s="4" t="s">
        <v>18</v>
      </c>
      <c r="F1390" s="8">
        <v>3000</v>
      </c>
      <c r="G1390" s="4"/>
      <c r="H1390" s="4" t="s">
        <v>1028</v>
      </c>
      <c r="I1390" s="10">
        <v>0.13</v>
      </c>
    </row>
    <row r="1391" hidden="1" spans="1:9">
      <c r="A1391" s="3" t="s">
        <v>84</v>
      </c>
      <c r="B1391" s="4" t="str">
        <f t="shared" si="21"/>
        <v>2025</v>
      </c>
      <c r="C1391" s="4"/>
      <c r="D1391" s="7" t="s">
        <v>338</v>
      </c>
      <c r="E1391" s="4" t="s">
        <v>16</v>
      </c>
      <c r="F1391" s="8">
        <v>3000</v>
      </c>
      <c r="G1391" s="4"/>
      <c r="H1391" s="4"/>
      <c r="I1391" s="7" t="s">
        <v>1029</v>
      </c>
    </row>
    <row r="1392" hidden="1" spans="1:9">
      <c r="A1392" s="3" t="s">
        <v>84</v>
      </c>
      <c r="B1392" s="4" t="str">
        <f t="shared" si="21"/>
        <v>2025</v>
      </c>
      <c r="C1392" s="4"/>
      <c r="D1392" s="7" t="s">
        <v>1030</v>
      </c>
      <c r="E1392" s="4" t="s">
        <v>18</v>
      </c>
      <c r="F1392" s="8">
        <v>16965</v>
      </c>
      <c r="G1392" s="4"/>
      <c r="H1392" s="4" t="s">
        <v>1031</v>
      </c>
      <c r="I1392" s="10">
        <v>0.13</v>
      </c>
    </row>
    <row r="1393" hidden="1" spans="1:9">
      <c r="A1393" s="3" t="s">
        <v>84</v>
      </c>
      <c r="B1393" s="4" t="str">
        <f t="shared" si="21"/>
        <v>2025</v>
      </c>
      <c r="C1393" s="4"/>
      <c r="D1393" s="7" t="s">
        <v>338</v>
      </c>
      <c r="E1393" s="4" t="s">
        <v>16</v>
      </c>
      <c r="F1393" s="8">
        <v>16965</v>
      </c>
      <c r="G1393" s="4"/>
      <c r="H1393" s="4"/>
      <c r="I1393" s="7" t="s">
        <v>1032</v>
      </c>
    </row>
    <row r="1394" hidden="1" spans="1:9">
      <c r="A1394" s="3" t="s">
        <v>84</v>
      </c>
      <c r="B1394" s="4" t="str">
        <f t="shared" si="21"/>
        <v>2025</v>
      </c>
      <c r="C1394" s="4"/>
      <c r="D1394" s="7" t="s">
        <v>333</v>
      </c>
      <c r="E1394" s="4" t="s">
        <v>18</v>
      </c>
      <c r="F1394" s="8">
        <v>8400</v>
      </c>
      <c r="G1394" s="4"/>
      <c r="H1394" s="4" t="s">
        <v>1033</v>
      </c>
      <c r="I1394" s="10">
        <v>0.13</v>
      </c>
    </row>
    <row r="1395" hidden="1" spans="1:9">
      <c r="A1395" s="3" t="s">
        <v>84</v>
      </c>
      <c r="B1395" s="4" t="str">
        <f t="shared" si="21"/>
        <v>2025</v>
      </c>
      <c r="C1395" s="4"/>
      <c r="D1395" s="7" t="s">
        <v>249</v>
      </c>
      <c r="E1395" s="4" t="s">
        <v>16</v>
      </c>
      <c r="F1395" s="8">
        <v>8400</v>
      </c>
      <c r="G1395" s="4"/>
      <c r="H1395" s="4"/>
      <c r="I1395" s="7" t="s">
        <v>1034</v>
      </c>
    </row>
    <row r="1396" hidden="1" spans="1:9">
      <c r="A1396" s="3" t="s">
        <v>84</v>
      </c>
      <c r="B1396" s="4" t="str">
        <f t="shared" si="21"/>
        <v>2025</v>
      </c>
      <c r="C1396" s="4"/>
      <c r="D1396" s="7" t="s">
        <v>315</v>
      </c>
      <c r="E1396" s="4" t="s">
        <v>18</v>
      </c>
      <c r="F1396" s="8">
        <v>14500</v>
      </c>
      <c r="G1396" s="4"/>
      <c r="H1396" s="4" t="s">
        <v>1033</v>
      </c>
      <c r="I1396" s="10">
        <v>0.13</v>
      </c>
    </row>
    <row r="1397" hidden="1" spans="1:9">
      <c r="A1397" s="3" t="s">
        <v>84</v>
      </c>
      <c r="B1397" s="4" t="str">
        <f t="shared" si="21"/>
        <v>2025</v>
      </c>
      <c r="C1397" s="4"/>
      <c r="D1397" s="7" t="s">
        <v>455</v>
      </c>
      <c r="E1397" s="4" t="s">
        <v>16</v>
      </c>
      <c r="F1397" s="8">
        <v>14500</v>
      </c>
      <c r="G1397" s="4"/>
      <c r="H1397" s="4"/>
      <c r="I1397" s="7" t="s">
        <v>1035</v>
      </c>
    </row>
    <row r="1398" hidden="1" spans="1:9">
      <c r="A1398" s="3" t="s">
        <v>84</v>
      </c>
      <c r="B1398" s="4" t="str">
        <f t="shared" si="21"/>
        <v>2025</v>
      </c>
      <c r="C1398" s="4"/>
      <c r="D1398" s="7" t="s">
        <v>764</v>
      </c>
      <c r="E1398" s="4" t="s">
        <v>18</v>
      </c>
      <c r="F1398" s="8">
        <v>3226</v>
      </c>
      <c r="G1398" s="4"/>
      <c r="H1398" s="4" t="s">
        <v>1036</v>
      </c>
      <c r="I1398" s="10">
        <v>0.13</v>
      </c>
    </row>
    <row r="1399" hidden="1" spans="1:9">
      <c r="A1399" s="3" t="s">
        <v>84</v>
      </c>
      <c r="B1399" s="4" t="str">
        <f t="shared" si="21"/>
        <v>2025</v>
      </c>
      <c r="C1399" s="4"/>
      <c r="D1399" s="7" t="s">
        <v>713</v>
      </c>
      <c r="E1399" s="4" t="s">
        <v>16</v>
      </c>
      <c r="F1399" s="8">
        <v>3226</v>
      </c>
      <c r="G1399" s="4"/>
      <c r="H1399" s="4"/>
      <c r="I1399" s="7" t="s">
        <v>1037</v>
      </c>
    </row>
    <row r="1400" hidden="1" spans="1:9">
      <c r="A1400" s="3" t="s">
        <v>84</v>
      </c>
      <c r="B1400" s="4" t="str">
        <f t="shared" si="21"/>
        <v>2025</v>
      </c>
      <c r="C1400" s="4"/>
      <c r="D1400" s="7" t="s">
        <v>771</v>
      </c>
      <c r="E1400" s="4" t="s">
        <v>18</v>
      </c>
      <c r="F1400" s="8">
        <v>53618</v>
      </c>
      <c r="G1400" s="4"/>
      <c r="H1400" s="4" t="s">
        <v>1038</v>
      </c>
      <c r="I1400" s="10">
        <v>0.13</v>
      </c>
    </row>
    <row r="1401" hidden="1" spans="1:9">
      <c r="A1401" s="3" t="s">
        <v>84</v>
      </c>
      <c r="B1401" s="4" t="str">
        <f t="shared" si="21"/>
        <v>2025</v>
      </c>
      <c r="C1401" s="4"/>
      <c r="D1401" s="7" t="s">
        <v>713</v>
      </c>
      <c r="E1401" s="4" t="s">
        <v>16</v>
      </c>
      <c r="F1401" s="8">
        <v>53618</v>
      </c>
      <c r="G1401" s="4"/>
      <c r="H1401" s="4"/>
      <c r="I1401" s="7"/>
    </row>
    <row r="1402" hidden="1" spans="1:9">
      <c r="A1402" s="3" t="s">
        <v>84</v>
      </c>
      <c r="B1402" s="4" t="str">
        <f t="shared" si="21"/>
        <v>2024</v>
      </c>
      <c r="C1402" s="4"/>
      <c r="D1402" s="7" t="s">
        <v>1039</v>
      </c>
      <c r="E1402" s="4" t="s">
        <v>18</v>
      </c>
      <c r="F1402" s="8">
        <v>1580</v>
      </c>
      <c r="G1402" s="4"/>
      <c r="H1402" s="4" t="s">
        <v>1040</v>
      </c>
      <c r="I1402" s="10">
        <v>0.13</v>
      </c>
    </row>
    <row r="1403" hidden="1" spans="1:9">
      <c r="A1403" s="3" t="s">
        <v>84</v>
      </c>
      <c r="B1403" s="4" t="str">
        <f t="shared" si="21"/>
        <v>2025</v>
      </c>
      <c r="C1403" s="4"/>
      <c r="D1403" s="7" t="s">
        <v>251</v>
      </c>
      <c r="E1403" s="4" t="s">
        <v>16</v>
      </c>
      <c r="F1403" s="8">
        <v>1580</v>
      </c>
      <c r="G1403" s="4"/>
      <c r="H1403" s="4"/>
      <c r="I1403" s="7" t="s">
        <v>1041</v>
      </c>
    </row>
    <row r="1404" hidden="1" spans="1:9">
      <c r="A1404" s="3" t="s">
        <v>84</v>
      </c>
      <c r="B1404" s="4" t="str">
        <f t="shared" si="21"/>
        <v>2025</v>
      </c>
      <c r="C1404" s="4"/>
      <c r="D1404" s="7" t="s">
        <v>1042</v>
      </c>
      <c r="E1404" s="4" t="s">
        <v>18</v>
      </c>
      <c r="F1404" s="8">
        <v>3001.32</v>
      </c>
      <c r="G1404" s="4"/>
      <c r="H1404" s="4" t="s">
        <v>1043</v>
      </c>
      <c r="I1404" s="10">
        <v>0.13</v>
      </c>
    </row>
    <row r="1405" hidden="1" spans="1:9">
      <c r="A1405" s="3" t="s">
        <v>84</v>
      </c>
      <c r="B1405" s="4" t="str">
        <f t="shared" si="21"/>
        <v>2025</v>
      </c>
      <c r="C1405" s="4"/>
      <c r="D1405" s="7" t="s">
        <v>251</v>
      </c>
      <c r="E1405" s="4" t="s">
        <v>16</v>
      </c>
      <c r="F1405" s="8">
        <v>3001.32</v>
      </c>
      <c r="G1405" s="4"/>
      <c r="H1405" s="4"/>
      <c r="I1405" s="7" t="s">
        <v>1044</v>
      </c>
    </row>
    <row r="1406" hidden="1" spans="1:9">
      <c r="A1406" s="3" t="s">
        <v>84</v>
      </c>
      <c r="B1406" s="4" t="str">
        <f t="shared" si="21"/>
        <v>2025</v>
      </c>
      <c r="C1406" s="4"/>
      <c r="D1406" s="7" t="s">
        <v>1042</v>
      </c>
      <c r="E1406" s="4" t="s">
        <v>18</v>
      </c>
      <c r="F1406" s="8">
        <v>3711</v>
      </c>
      <c r="G1406" s="4"/>
      <c r="H1406" s="4" t="s">
        <v>1045</v>
      </c>
      <c r="I1406" s="10">
        <v>0.13</v>
      </c>
    </row>
    <row r="1407" hidden="1" spans="1:9">
      <c r="A1407" s="3" t="s">
        <v>84</v>
      </c>
      <c r="B1407" s="4" t="str">
        <f t="shared" si="21"/>
        <v>2025</v>
      </c>
      <c r="C1407" s="4"/>
      <c r="D1407" s="7" t="s">
        <v>251</v>
      </c>
      <c r="E1407" s="4" t="s">
        <v>16</v>
      </c>
      <c r="F1407" s="8">
        <v>3711</v>
      </c>
      <c r="G1407" s="4"/>
      <c r="H1407" s="4"/>
      <c r="I1407" s="7" t="s">
        <v>1046</v>
      </c>
    </row>
    <row r="1408" hidden="1" spans="1:9">
      <c r="A1408" s="3" t="s">
        <v>84</v>
      </c>
      <c r="B1408" s="4" t="str">
        <f t="shared" si="21"/>
        <v>2025</v>
      </c>
      <c r="C1408" s="4"/>
      <c r="D1408" s="7" t="s">
        <v>333</v>
      </c>
      <c r="E1408" s="4" t="s">
        <v>18</v>
      </c>
      <c r="F1408" s="8">
        <v>4878.8</v>
      </c>
      <c r="G1408" s="4"/>
      <c r="H1408" s="4" t="s">
        <v>1045</v>
      </c>
      <c r="I1408" s="10">
        <v>0.13</v>
      </c>
    </row>
    <row r="1409" hidden="1" spans="1:9">
      <c r="A1409" s="3" t="s">
        <v>84</v>
      </c>
      <c r="B1409" s="4" t="str">
        <f t="shared" si="21"/>
        <v>2025</v>
      </c>
      <c r="C1409" s="4"/>
      <c r="D1409" s="7" t="s">
        <v>256</v>
      </c>
      <c r="E1409" s="4" t="s">
        <v>16</v>
      </c>
      <c r="F1409" s="8">
        <v>4878.8</v>
      </c>
      <c r="G1409" s="4"/>
      <c r="H1409" s="4"/>
      <c r="I1409" s="7" t="s">
        <v>1047</v>
      </c>
    </row>
    <row r="1410" hidden="1" spans="1:9">
      <c r="A1410" s="3" t="s">
        <v>84</v>
      </c>
      <c r="B1410" s="4" t="str">
        <f t="shared" ref="B1410:B1473" si="22">LEFT(D1410,4)</f>
        <v>2024</v>
      </c>
      <c r="C1410" s="4"/>
      <c r="D1410" s="7" t="s">
        <v>1048</v>
      </c>
      <c r="E1410" s="4" t="s">
        <v>18</v>
      </c>
      <c r="F1410" s="8">
        <v>4190</v>
      </c>
      <c r="G1410" s="4"/>
      <c r="H1410" s="4" t="s">
        <v>1049</v>
      </c>
      <c r="I1410" s="10">
        <v>0.13</v>
      </c>
    </row>
    <row r="1411" hidden="1" spans="1:9">
      <c r="A1411" s="3" t="s">
        <v>84</v>
      </c>
      <c r="B1411" s="4" t="str">
        <f t="shared" si="22"/>
        <v>2024</v>
      </c>
      <c r="C1411" s="4" t="s">
        <v>184</v>
      </c>
      <c r="D1411" s="7" t="s">
        <v>750</v>
      </c>
      <c r="E1411" s="4" t="s">
        <v>16</v>
      </c>
      <c r="F1411" s="8">
        <v>4190</v>
      </c>
      <c r="G1411" s="4"/>
      <c r="H1411" s="4"/>
      <c r="I1411" s="7" t="s">
        <v>1050</v>
      </c>
    </row>
    <row r="1412" hidden="1" spans="1:9">
      <c r="A1412" s="3" t="s">
        <v>84</v>
      </c>
      <c r="B1412" s="4" t="str">
        <f t="shared" si="22"/>
        <v>2025</v>
      </c>
      <c r="C1412" s="4"/>
      <c r="D1412" s="7" t="s">
        <v>417</v>
      </c>
      <c r="E1412" s="4" t="s">
        <v>18</v>
      </c>
      <c r="F1412" s="8">
        <v>570.06</v>
      </c>
      <c r="G1412" s="4"/>
      <c r="H1412" s="4" t="s">
        <v>1051</v>
      </c>
      <c r="I1412" s="10">
        <v>0.01</v>
      </c>
    </row>
    <row r="1413" hidden="1" spans="1:9">
      <c r="A1413" s="3" t="s">
        <v>84</v>
      </c>
      <c r="B1413" s="4" t="str">
        <f t="shared" si="22"/>
        <v>2025</v>
      </c>
      <c r="C1413" s="4"/>
      <c r="D1413" s="7" t="s">
        <v>456</v>
      </c>
      <c r="E1413" s="4" t="s">
        <v>16</v>
      </c>
      <c r="F1413" s="8">
        <v>570.06</v>
      </c>
      <c r="G1413" s="4"/>
      <c r="H1413" s="4"/>
      <c r="I1413" s="7" t="s">
        <v>1052</v>
      </c>
    </row>
    <row r="1414" hidden="1" spans="1:9">
      <c r="A1414" s="3" t="s">
        <v>84</v>
      </c>
      <c r="B1414" s="4" t="str">
        <f t="shared" si="22"/>
        <v>2025</v>
      </c>
      <c r="C1414" s="4"/>
      <c r="D1414" s="7" t="s">
        <v>345</v>
      </c>
      <c r="E1414" s="4" t="s">
        <v>18</v>
      </c>
      <c r="F1414" s="8">
        <v>2720.6</v>
      </c>
      <c r="G1414" s="4"/>
      <c r="H1414" s="4" t="s">
        <v>1053</v>
      </c>
      <c r="I1414" s="10">
        <v>0.13</v>
      </c>
    </row>
    <row r="1415" hidden="1" spans="1:9">
      <c r="A1415" s="3" t="s">
        <v>84</v>
      </c>
      <c r="B1415" s="4" t="str">
        <f t="shared" si="22"/>
        <v>2025</v>
      </c>
      <c r="C1415" s="4"/>
      <c r="D1415" s="7" t="s">
        <v>256</v>
      </c>
      <c r="E1415" s="4" t="s">
        <v>16</v>
      </c>
      <c r="F1415" s="8">
        <v>2720</v>
      </c>
      <c r="G1415" s="4"/>
      <c r="H1415" s="4"/>
      <c r="I1415" s="7" t="s">
        <v>1054</v>
      </c>
    </row>
    <row r="1416" hidden="1" spans="1:9">
      <c r="A1416" s="3" t="s">
        <v>84</v>
      </c>
      <c r="B1416" s="4" t="str">
        <f t="shared" si="22"/>
        <v>2025</v>
      </c>
      <c r="C1416" s="4"/>
      <c r="D1416" s="7" t="s">
        <v>771</v>
      </c>
      <c r="E1416" s="4" t="s">
        <v>18</v>
      </c>
      <c r="F1416" s="8">
        <v>7140</v>
      </c>
      <c r="G1416" s="4"/>
      <c r="H1416" s="4" t="s">
        <v>1053</v>
      </c>
      <c r="I1416" s="10">
        <v>0.13</v>
      </c>
    </row>
    <row r="1417" hidden="1" spans="1:9">
      <c r="A1417" s="3" t="s">
        <v>84</v>
      </c>
      <c r="B1417" s="4" t="str">
        <f t="shared" si="22"/>
        <v>2025</v>
      </c>
      <c r="C1417" s="4"/>
      <c r="D1417" s="7" t="s">
        <v>312</v>
      </c>
      <c r="E1417" s="4" t="s">
        <v>16</v>
      </c>
      <c r="F1417" s="8">
        <v>7140</v>
      </c>
      <c r="G1417" s="4"/>
      <c r="H1417" s="4"/>
      <c r="I1417" s="7"/>
    </row>
    <row r="1418" hidden="1" spans="1:9">
      <c r="A1418" s="3" t="s">
        <v>84</v>
      </c>
      <c r="B1418" s="4" t="str">
        <f t="shared" si="22"/>
        <v>2024</v>
      </c>
      <c r="C1418" s="4"/>
      <c r="D1418" s="7" t="s">
        <v>1055</v>
      </c>
      <c r="E1418" s="4" t="s">
        <v>18</v>
      </c>
      <c r="F1418" s="8">
        <v>29964</v>
      </c>
      <c r="G1418" s="4"/>
      <c r="H1418" s="4" t="s">
        <v>1053</v>
      </c>
      <c r="I1418" s="10">
        <v>0.13</v>
      </c>
    </row>
    <row r="1419" hidden="1" spans="1:9">
      <c r="A1419" s="3" t="s">
        <v>84</v>
      </c>
      <c r="B1419" s="4" t="str">
        <f t="shared" si="22"/>
        <v>2025</v>
      </c>
      <c r="C1419" s="4"/>
      <c r="D1419" s="7" t="s">
        <v>312</v>
      </c>
      <c r="E1419" s="4" t="s">
        <v>16</v>
      </c>
      <c r="F1419" s="8">
        <v>29964</v>
      </c>
      <c r="G1419" s="4"/>
      <c r="H1419" s="4"/>
      <c r="I1419" s="7" t="s">
        <v>1056</v>
      </c>
    </row>
    <row r="1420" hidden="1" spans="1:9">
      <c r="A1420" s="3" t="s">
        <v>84</v>
      </c>
      <c r="B1420" s="4" t="str">
        <f t="shared" si="22"/>
        <v>2025</v>
      </c>
      <c r="C1420" s="4"/>
      <c r="D1420" s="7" t="s">
        <v>489</v>
      </c>
      <c r="E1420" s="4" t="s">
        <v>18</v>
      </c>
      <c r="F1420" s="8">
        <v>6650</v>
      </c>
      <c r="G1420" s="4"/>
      <c r="H1420" s="4" t="s">
        <v>1057</v>
      </c>
      <c r="I1420" s="10">
        <v>0.13</v>
      </c>
    </row>
    <row r="1421" hidden="1" spans="1:9">
      <c r="A1421" s="3" t="s">
        <v>84</v>
      </c>
      <c r="B1421" s="4" t="str">
        <f t="shared" si="22"/>
        <v>2025</v>
      </c>
      <c r="C1421" s="4"/>
      <c r="D1421" s="7" t="s">
        <v>323</v>
      </c>
      <c r="E1421" s="4" t="s">
        <v>16</v>
      </c>
      <c r="F1421" s="8">
        <v>6650</v>
      </c>
      <c r="G1421" s="4"/>
      <c r="H1421" s="4"/>
      <c r="I1421" s="7"/>
    </row>
    <row r="1422" hidden="1" spans="1:9">
      <c r="A1422" s="3" t="s">
        <v>84</v>
      </c>
      <c r="B1422" s="4" t="str">
        <f t="shared" si="22"/>
        <v>2025</v>
      </c>
      <c r="C1422" s="4"/>
      <c r="D1422" s="7" t="s">
        <v>337</v>
      </c>
      <c r="E1422" s="4" t="s">
        <v>18</v>
      </c>
      <c r="F1422" s="8">
        <v>2287.25</v>
      </c>
      <c r="G1422" s="4"/>
      <c r="H1422" s="4" t="s">
        <v>1058</v>
      </c>
      <c r="I1422" s="10">
        <v>0.13</v>
      </c>
    </row>
    <row r="1423" hidden="1" spans="1:9">
      <c r="A1423" s="3" t="s">
        <v>84</v>
      </c>
      <c r="B1423" s="4" t="str">
        <f t="shared" si="22"/>
        <v>2025</v>
      </c>
      <c r="C1423" s="4"/>
      <c r="D1423" s="7" t="s">
        <v>234</v>
      </c>
      <c r="E1423" s="4" t="s">
        <v>16</v>
      </c>
      <c r="F1423" s="8">
        <v>2287.25</v>
      </c>
      <c r="G1423" s="4"/>
      <c r="H1423" s="4"/>
      <c r="I1423" s="7"/>
    </row>
    <row r="1424" hidden="1" spans="1:9">
      <c r="A1424" s="3" t="s">
        <v>84</v>
      </c>
      <c r="B1424" s="4" t="str">
        <f t="shared" si="22"/>
        <v>2025</v>
      </c>
      <c r="C1424" s="4"/>
      <c r="D1424" s="7" t="s">
        <v>1059</v>
      </c>
      <c r="E1424" s="4" t="s">
        <v>18</v>
      </c>
      <c r="F1424" s="8">
        <v>2555.65</v>
      </c>
      <c r="G1424" s="4"/>
      <c r="H1424" s="4" t="s">
        <v>1058</v>
      </c>
      <c r="I1424" s="10">
        <v>0.13</v>
      </c>
    </row>
    <row r="1425" hidden="1" spans="1:9">
      <c r="A1425" s="3" t="s">
        <v>84</v>
      </c>
      <c r="B1425" s="4" t="str">
        <f t="shared" si="22"/>
        <v>2025</v>
      </c>
      <c r="C1425" s="4"/>
      <c r="D1425" s="7" t="s">
        <v>703</v>
      </c>
      <c r="E1425" s="4" t="s">
        <v>16</v>
      </c>
      <c r="F1425" s="8">
        <v>2555.65</v>
      </c>
      <c r="G1425" s="4"/>
      <c r="H1425" s="4"/>
      <c r="I1425" s="7"/>
    </row>
    <row r="1426" hidden="1" spans="1:9">
      <c r="A1426" s="3" t="s">
        <v>84</v>
      </c>
      <c r="B1426" s="4" t="str">
        <f t="shared" si="22"/>
        <v>2025</v>
      </c>
      <c r="C1426" s="4"/>
      <c r="D1426" s="7" t="s">
        <v>301</v>
      </c>
      <c r="E1426" s="4" t="s">
        <v>18</v>
      </c>
      <c r="F1426" s="8">
        <v>3270.75</v>
      </c>
      <c r="G1426" s="4"/>
      <c r="H1426" s="4" t="s">
        <v>1058</v>
      </c>
      <c r="I1426" s="10">
        <v>0.13</v>
      </c>
    </row>
    <row r="1427" hidden="1" spans="1:9">
      <c r="A1427" s="3" t="s">
        <v>84</v>
      </c>
      <c r="B1427" s="4" t="str">
        <f t="shared" si="22"/>
        <v>2025</v>
      </c>
      <c r="C1427" s="4"/>
      <c r="D1427" s="7" t="s">
        <v>758</v>
      </c>
      <c r="E1427" s="4" t="s">
        <v>16</v>
      </c>
      <c r="F1427" s="8">
        <v>3270.75</v>
      </c>
      <c r="G1427" s="4"/>
      <c r="H1427" s="4"/>
      <c r="I1427" s="7"/>
    </row>
    <row r="1428" hidden="1" spans="1:9">
      <c r="A1428" s="3" t="s">
        <v>84</v>
      </c>
      <c r="B1428" s="4" t="str">
        <f t="shared" si="22"/>
        <v>2025</v>
      </c>
      <c r="C1428" s="4"/>
      <c r="D1428" s="7" t="s">
        <v>764</v>
      </c>
      <c r="E1428" s="4" t="s">
        <v>18</v>
      </c>
      <c r="F1428" s="8">
        <v>4123.44</v>
      </c>
      <c r="G1428" s="4"/>
      <c r="H1428" s="4" t="s">
        <v>1058</v>
      </c>
      <c r="I1428" s="10">
        <v>0.13</v>
      </c>
    </row>
    <row r="1429" hidden="1" spans="1:9">
      <c r="A1429" s="3" t="s">
        <v>84</v>
      </c>
      <c r="B1429" s="4" t="str">
        <f t="shared" si="22"/>
        <v>2025</v>
      </c>
      <c r="C1429" s="4"/>
      <c r="D1429" s="7" t="s">
        <v>703</v>
      </c>
      <c r="E1429" s="4" t="s">
        <v>16</v>
      </c>
      <c r="F1429" s="8">
        <v>4123.44</v>
      </c>
      <c r="G1429" s="4"/>
      <c r="H1429" s="4"/>
      <c r="I1429" s="7"/>
    </row>
    <row r="1430" hidden="1" spans="1:9">
      <c r="A1430" s="3" t="s">
        <v>84</v>
      </c>
      <c r="B1430" s="4" t="str">
        <f t="shared" si="22"/>
        <v>2024</v>
      </c>
      <c r="C1430" s="4"/>
      <c r="D1430" s="7" t="s">
        <v>1060</v>
      </c>
      <c r="E1430" s="4" t="s">
        <v>18</v>
      </c>
      <c r="F1430" s="8">
        <v>41411.65</v>
      </c>
      <c r="G1430" s="4"/>
      <c r="H1430" s="4" t="s">
        <v>1058</v>
      </c>
      <c r="I1430" s="10">
        <v>0.13</v>
      </c>
    </row>
    <row r="1431" hidden="1" spans="1:9">
      <c r="A1431" s="3" t="s">
        <v>84</v>
      </c>
      <c r="B1431" s="4" t="str">
        <f t="shared" si="22"/>
        <v>2025</v>
      </c>
      <c r="C1431" s="4"/>
      <c r="D1431" s="7" t="s">
        <v>703</v>
      </c>
      <c r="E1431" s="4" t="s">
        <v>16</v>
      </c>
      <c r="F1431" s="8">
        <v>42410.05</v>
      </c>
      <c r="G1431" s="4"/>
      <c r="H1431" s="4"/>
      <c r="I1431" s="7"/>
    </row>
    <row r="1432" hidden="1" spans="1:9">
      <c r="A1432" s="3" t="s">
        <v>84</v>
      </c>
      <c r="B1432" s="4" t="str">
        <f t="shared" si="22"/>
        <v>2024</v>
      </c>
      <c r="C1432" s="4"/>
      <c r="D1432" s="7" t="s">
        <v>740</v>
      </c>
      <c r="E1432" s="4" t="s">
        <v>18</v>
      </c>
      <c r="F1432" s="8">
        <v>3665.2</v>
      </c>
      <c r="G1432" s="4"/>
      <c r="H1432" s="4" t="s">
        <v>1061</v>
      </c>
      <c r="I1432" s="10">
        <v>0.13</v>
      </c>
    </row>
    <row r="1433" hidden="1" spans="1:9">
      <c r="A1433" s="3" t="s">
        <v>84</v>
      </c>
      <c r="B1433" s="4" t="str">
        <f t="shared" si="22"/>
        <v>2024</v>
      </c>
      <c r="C1433" s="4" t="s">
        <v>184</v>
      </c>
      <c r="D1433" s="7" t="s">
        <v>1062</v>
      </c>
      <c r="E1433" s="4" t="s">
        <v>16</v>
      </c>
      <c r="F1433" s="8">
        <v>1250</v>
      </c>
      <c r="G1433" s="4"/>
      <c r="H1433" s="4"/>
      <c r="I1433" s="7"/>
    </row>
    <row r="1434" hidden="1" spans="1:9">
      <c r="A1434" s="3" t="s">
        <v>84</v>
      </c>
      <c r="B1434" s="4" t="str">
        <f t="shared" si="22"/>
        <v>2025</v>
      </c>
      <c r="C1434" s="4"/>
      <c r="D1434" s="7" t="s">
        <v>246</v>
      </c>
      <c r="E1434" s="4" t="s">
        <v>16</v>
      </c>
      <c r="F1434" s="8">
        <v>800</v>
      </c>
      <c r="G1434" s="4"/>
      <c r="H1434" s="4"/>
      <c r="I1434" s="7"/>
    </row>
    <row r="1435" hidden="1" spans="1:9">
      <c r="A1435" s="3" t="s">
        <v>84</v>
      </c>
      <c r="B1435" s="4" t="str">
        <f t="shared" si="22"/>
        <v>2024</v>
      </c>
      <c r="C1435" s="4"/>
      <c r="D1435" s="7" t="s">
        <v>281</v>
      </c>
      <c r="E1435" s="4" t="s">
        <v>18</v>
      </c>
      <c r="F1435" s="8">
        <v>2250</v>
      </c>
      <c r="G1435" s="4"/>
      <c r="H1435" s="4" t="s">
        <v>1063</v>
      </c>
      <c r="I1435" s="10">
        <v>0.13</v>
      </c>
    </row>
    <row r="1436" hidden="1" spans="1:9">
      <c r="A1436" s="3" t="s">
        <v>84</v>
      </c>
      <c r="B1436" s="4" t="str">
        <f t="shared" si="22"/>
        <v>2024</v>
      </c>
      <c r="C1436" s="4" t="s">
        <v>184</v>
      </c>
      <c r="D1436" s="7" t="s">
        <v>1064</v>
      </c>
      <c r="E1436" s="4" t="s">
        <v>16</v>
      </c>
      <c r="F1436" s="8">
        <v>2250</v>
      </c>
      <c r="G1436" s="4"/>
      <c r="H1436" s="4"/>
      <c r="I1436" s="7"/>
    </row>
    <row r="1437" hidden="1" spans="1:9">
      <c r="A1437" s="3" t="s">
        <v>84</v>
      </c>
      <c r="B1437" s="4" t="str">
        <f t="shared" si="22"/>
        <v>2025</v>
      </c>
      <c r="C1437" s="4"/>
      <c r="D1437" s="7" t="s">
        <v>945</v>
      </c>
      <c r="E1437" s="4" t="s">
        <v>18</v>
      </c>
      <c r="F1437" s="8">
        <v>2678.6</v>
      </c>
      <c r="G1437" s="4"/>
      <c r="H1437" s="4" t="s">
        <v>1065</v>
      </c>
      <c r="I1437" s="10">
        <v>0.13</v>
      </c>
    </row>
    <row r="1438" hidden="1" spans="1:9">
      <c r="A1438" s="3" t="s">
        <v>84</v>
      </c>
      <c r="B1438" s="4" t="str">
        <f t="shared" si="22"/>
        <v>2025</v>
      </c>
      <c r="C1438" s="4"/>
      <c r="D1438" s="7" t="s">
        <v>513</v>
      </c>
      <c r="E1438" s="4" t="s">
        <v>16</v>
      </c>
      <c r="F1438" s="8">
        <v>2678.6</v>
      </c>
      <c r="G1438" s="4"/>
      <c r="H1438" s="4"/>
      <c r="I1438" s="7"/>
    </row>
    <row r="1439" hidden="1" spans="1:9">
      <c r="A1439" s="3" t="s">
        <v>84</v>
      </c>
      <c r="B1439" s="4" t="str">
        <f t="shared" si="22"/>
        <v>2025</v>
      </c>
      <c r="C1439" s="4"/>
      <c r="D1439" s="7" t="s">
        <v>482</v>
      </c>
      <c r="E1439" s="4" t="s">
        <v>18</v>
      </c>
      <c r="F1439" s="8">
        <v>40600</v>
      </c>
      <c r="G1439" s="4"/>
      <c r="H1439" s="4" t="s">
        <v>1033</v>
      </c>
      <c r="I1439" s="10">
        <v>0.13</v>
      </c>
    </row>
    <row r="1440" hidden="1" spans="1:9">
      <c r="A1440" s="3" t="s">
        <v>84</v>
      </c>
      <c r="B1440" s="4" t="str">
        <f t="shared" si="22"/>
        <v>2025</v>
      </c>
      <c r="C1440" s="4"/>
      <c r="D1440" s="7" t="s">
        <v>404</v>
      </c>
      <c r="E1440" s="4" t="s">
        <v>16</v>
      </c>
      <c r="F1440" s="8">
        <v>40600</v>
      </c>
      <c r="G1440" s="4"/>
      <c r="H1440" s="4"/>
      <c r="I1440" s="7"/>
    </row>
    <row r="1441" hidden="1" spans="1:9">
      <c r="A1441" s="3" t="s">
        <v>84</v>
      </c>
      <c r="B1441" s="4" t="str">
        <f t="shared" si="22"/>
        <v>2025</v>
      </c>
      <c r="C1441" s="4"/>
      <c r="D1441" s="7" t="s">
        <v>939</v>
      </c>
      <c r="E1441" s="4" t="s">
        <v>18</v>
      </c>
      <c r="F1441" s="8">
        <v>19350</v>
      </c>
      <c r="G1441" s="4"/>
      <c r="H1441" s="4" t="s">
        <v>1066</v>
      </c>
      <c r="I1441" s="10">
        <v>0.13</v>
      </c>
    </row>
    <row r="1442" hidden="1" spans="1:9">
      <c r="A1442" s="3" t="s">
        <v>84</v>
      </c>
      <c r="B1442" s="4" t="str">
        <f t="shared" si="22"/>
        <v>2025</v>
      </c>
      <c r="C1442" s="4"/>
      <c r="D1442" s="7" t="s">
        <v>1067</v>
      </c>
      <c r="E1442" s="4" t="s">
        <v>16</v>
      </c>
      <c r="F1442" s="8">
        <v>19350</v>
      </c>
      <c r="G1442" s="4"/>
      <c r="H1442" s="4"/>
      <c r="I1442" s="7"/>
    </row>
    <row r="1443" hidden="1" spans="1:9">
      <c r="A1443" s="3" t="s">
        <v>84</v>
      </c>
      <c r="B1443" s="4" t="str">
        <f t="shared" si="22"/>
        <v>2025</v>
      </c>
      <c r="C1443" s="4"/>
      <c r="D1443" s="7" t="s">
        <v>489</v>
      </c>
      <c r="E1443" s="4" t="s">
        <v>18</v>
      </c>
      <c r="F1443" s="8">
        <v>2937</v>
      </c>
      <c r="G1443" s="4"/>
      <c r="H1443" s="4" t="s">
        <v>1068</v>
      </c>
      <c r="I1443" s="10">
        <v>0.13</v>
      </c>
    </row>
    <row r="1444" hidden="1" spans="1:9">
      <c r="A1444" s="3" t="s">
        <v>84</v>
      </c>
      <c r="B1444" s="4" t="str">
        <f t="shared" si="22"/>
        <v>2025</v>
      </c>
      <c r="C1444" s="4"/>
      <c r="D1444" s="7" t="s">
        <v>392</v>
      </c>
      <c r="E1444" s="4" t="s">
        <v>16</v>
      </c>
      <c r="F1444" s="8">
        <v>2937</v>
      </c>
      <c r="G1444" s="4"/>
      <c r="H1444" s="4"/>
      <c r="I1444" s="7"/>
    </row>
    <row r="1445" hidden="1" spans="1:9">
      <c r="A1445" s="3" t="s">
        <v>84</v>
      </c>
      <c r="B1445" s="4" t="str">
        <f t="shared" si="22"/>
        <v>2025</v>
      </c>
      <c r="C1445" s="4"/>
      <c r="D1445" s="7" t="s">
        <v>407</v>
      </c>
      <c r="E1445" s="4" t="s">
        <v>18</v>
      </c>
      <c r="F1445" s="8">
        <v>2132</v>
      </c>
      <c r="G1445" s="4"/>
      <c r="H1445" s="4" t="s">
        <v>1069</v>
      </c>
      <c r="I1445" s="10">
        <v>0.13</v>
      </c>
    </row>
    <row r="1446" hidden="1" spans="1:9">
      <c r="A1446" s="3" t="s">
        <v>84</v>
      </c>
      <c r="B1446" s="4" t="str">
        <f t="shared" si="22"/>
        <v>2025</v>
      </c>
      <c r="C1446" s="4"/>
      <c r="D1446" s="7" t="s">
        <v>454</v>
      </c>
      <c r="E1446" s="4" t="s">
        <v>16</v>
      </c>
      <c r="F1446" s="8">
        <v>2132</v>
      </c>
      <c r="G1446" s="4"/>
      <c r="H1446" s="4"/>
      <c r="I1446" s="7"/>
    </row>
    <row r="1447" hidden="1" spans="1:9">
      <c r="A1447" s="3" t="s">
        <v>84</v>
      </c>
      <c r="B1447" s="4" t="str">
        <f t="shared" si="22"/>
        <v>2025</v>
      </c>
      <c r="C1447" s="4"/>
      <c r="D1447" s="7" t="s">
        <v>407</v>
      </c>
      <c r="E1447" s="4" t="s">
        <v>18</v>
      </c>
      <c r="F1447" s="8">
        <v>4470</v>
      </c>
      <c r="G1447" s="4"/>
      <c r="H1447" s="4" t="s">
        <v>1070</v>
      </c>
      <c r="I1447" s="10">
        <v>0.13</v>
      </c>
    </row>
    <row r="1448" hidden="1" spans="1:9">
      <c r="A1448" s="3" t="s">
        <v>84</v>
      </c>
      <c r="B1448" s="4" t="str">
        <f t="shared" si="22"/>
        <v>2025</v>
      </c>
      <c r="C1448" s="4"/>
      <c r="D1448" s="7" t="s">
        <v>454</v>
      </c>
      <c r="E1448" s="4" t="s">
        <v>16</v>
      </c>
      <c r="F1448" s="8">
        <v>4470</v>
      </c>
      <c r="G1448" s="4"/>
      <c r="H1448" s="4"/>
      <c r="I1448" s="7"/>
    </row>
    <row r="1449" hidden="1" spans="1:9">
      <c r="A1449" s="3" t="s">
        <v>84</v>
      </c>
      <c r="B1449" s="4" t="str">
        <f t="shared" si="22"/>
        <v>2025</v>
      </c>
      <c r="C1449" s="4"/>
      <c r="D1449" s="7" t="s">
        <v>500</v>
      </c>
      <c r="E1449" s="4" t="s">
        <v>18</v>
      </c>
      <c r="F1449" s="8">
        <v>2922.9</v>
      </c>
      <c r="G1449" s="4"/>
      <c r="H1449" s="4" t="s">
        <v>1071</v>
      </c>
      <c r="I1449" s="10">
        <v>0.13</v>
      </c>
    </row>
    <row r="1450" hidden="1" spans="1:9">
      <c r="A1450" s="3" t="s">
        <v>84</v>
      </c>
      <c r="B1450" s="4" t="str">
        <f t="shared" si="22"/>
        <v>2025</v>
      </c>
      <c r="C1450" s="4"/>
      <c r="D1450" s="7" t="s">
        <v>461</v>
      </c>
      <c r="E1450" s="4" t="s">
        <v>16</v>
      </c>
      <c r="F1450" s="8">
        <v>2922.9</v>
      </c>
      <c r="G1450" s="4"/>
      <c r="H1450" s="4"/>
      <c r="I1450" s="7"/>
    </row>
    <row r="1451" hidden="1" spans="1:9">
      <c r="A1451" s="3" t="s">
        <v>84</v>
      </c>
      <c r="B1451" s="4" t="str">
        <f t="shared" si="22"/>
        <v>2025</v>
      </c>
      <c r="C1451" s="4"/>
      <c r="D1451" s="7" t="s">
        <v>1042</v>
      </c>
      <c r="E1451" s="4" t="s">
        <v>18</v>
      </c>
      <c r="F1451" s="8">
        <v>7777</v>
      </c>
      <c r="G1451" s="4"/>
      <c r="H1451" s="4" t="s">
        <v>1072</v>
      </c>
      <c r="I1451" s="10">
        <v>0.13</v>
      </c>
    </row>
    <row r="1452" hidden="1" spans="1:9">
      <c r="A1452" s="3" t="s">
        <v>84</v>
      </c>
      <c r="B1452" s="4" t="str">
        <f t="shared" si="22"/>
        <v>2025</v>
      </c>
      <c r="C1452" s="4"/>
      <c r="D1452" s="7" t="s">
        <v>257</v>
      </c>
      <c r="E1452" s="4" t="s">
        <v>16</v>
      </c>
      <c r="F1452" s="8">
        <v>7777</v>
      </c>
      <c r="G1452" s="4"/>
      <c r="H1452" s="4"/>
      <c r="I1452" s="7"/>
    </row>
    <row r="1453" hidden="1" spans="1:9">
      <c r="A1453" s="3" t="s">
        <v>84</v>
      </c>
      <c r="B1453" s="4" t="str">
        <f t="shared" si="22"/>
        <v>2025</v>
      </c>
      <c r="C1453" s="4"/>
      <c r="D1453" s="7" t="s">
        <v>337</v>
      </c>
      <c r="E1453" s="4" t="s">
        <v>18</v>
      </c>
      <c r="F1453" s="8">
        <v>9092.5</v>
      </c>
      <c r="G1453" s="4"/>
      <c r="H1453" s="4" t="s">
        <v>1073</v>
      </c>
      <c r="I1453" s="10">
        <v>0.13</v>
      </c>
    </row>
    <row r="1454" hidden="1" spans="1:9">
      <c r="A1454" s="3" t="s">
        <v>84</v>
      </c>
      <c r="B1454" s="4" t="str">
        <f t="shared" si="22"/>
        <v>2025</v>
      </c>
      <c r="C1454" s="4"/>
      <c r="D1454" s="7" t="s">
        <v>513</v>
      </c>
      <c r="E1454" s="4" t="s">
        <v>16</v>
      </c>
      <c r="F1454" s="8">
        <v>9092.5</v>
      </c>
      <c r="G1454" s="4"/>
      <c r="H1454" s="4"/>
      <c r="I1454" s="7"/>
    </row>
    <row r="1455" hidden="1" spans="1:9">
      <c r="A1455" s="3" t="s">
        <v>84</v>
      </c>
      <c r="B1455" s="4" t="str">
        <f t="shared" si="22"/>
        <v>2024</v>
      </c>
      <c r="C1455" s="4"/>
      <c r="D1455" s="7" t="s">
        <v>1074</v>
      </c>
      <c r="E1455" s="4" t="s">
        <v>18</v>
      </c>
      <c r="F1455" s="8">
        <v>13596</v>
      </c>
      <c r="G1455" s="4"/>
      <c r="H1455" s="4" t="s">
        <v>1075</v>
      </c>
      <c r="I1455" s="10">
        <v>0.13</v>
      </c>
    </row>
    <row r="1456" hidden="1" spans="1:9">
      <c r="A1456" s="3" t="s">
        <v>84</v>
      </c>
      <c r="B1456" s="4" t="str">
        <f t="shared" si="22"/>
        <v>2025</v>
      </c>
      <c r="C1456" s="4"/>
      <c r="D1456" s="7" t="s">
        <v>257</v>
      </c>
      <c r="E1456" s="4" t="s">
        <v>16</v>
      </c>
      <c r="F1456" s="8">
        <v>9796</v>
      </c>
      <c r="G1456" s="4"/>
      <c r="H1456" s="4"/>
      <c r="I1456" s="7"/>
    </row>
    <row r="1457" hidden="1" spans="1:9">
      <c r="A1457" s="3" t="s">
        <v>84</v>
      </c>
      <c r="B1457" s="4" t="str">
        <f t="shared" si="22"/>
        <v>2025</v>
      </c>
      <c r="C1457" s="4"/>
      <c r="D1457" s="7" t="s">
        <v>489</v>
      </c>
      <c r="E1457" s="4" t="s">
        <v>18</v>
      </c>
      <c r="F1457" s="8">
        <v>2180</v>
      </c>
      <c r="G1457" s="4"/>
      <c r="H1457" s="4" t="s">
        <v>1076</v>
      </c>
      <c r="I1457" s="10">
        <v>0.13</v>
      </c>
    </row>
    <row r="1458" hidden="1" spans="1:9">
      <c r="A1458" s="3" t="s">
        <v>84</v>
      </c>
      <c r="B1458" s="4" t="str">
        <f t="shared" si="22"/>
        <v>2025</v>
      </c>
      <c r="C1458" s="4"/>
      <c r="D1458" s="7" t="s">
        <v>434</v>
      </c>
      <c r="E1458" s="4" t="s">
        <v>16</v>
      </c>
      <c r="F1458" s="8">
        <v>2180</v>
      </c>
      <c r="G1458" s="4"/>
      <c r="H1458" s="4"/>
      <c r="I1458" s="7"/>
    </row>
    <row r="1459" hidden="1" spans="1:9">
      <c r="A1459" s="3" t="s">
        <v>84</v>
      </c>
      <c r="B1459" s="4" t="str">
        <f t="shared" si="22"/>
        <v>2024</v>
      </c>
      <c r="C1459" s="4"/>
      <c r="D1459" s="7" t="s">
        <v>618</v>
      </c>
      <c r="E1459" s="4" t="s">
        <v>18</v>
      </c>
      <c r="F1459" s="8">
        <v>56880</v>
      </c>
      <c r="G1459" s="4"/>
      <c r="H1459" s="4" t="s">
        <v>1077</v>
      </c>
      <c r="I1459" s="10">
        <v>0.13</v>
      </c>
    </row>
    <row r="1460" hidden="1" spans="1:9">
      <c r="A1460" s="3" t="s">
        <v>84</v>
      </c>
      <c r="B1460" s="4" t="str">
        <f t="shared" si="22"/>
        <v>2024</v>
      </c>
      <c r="C1460" s="4"/>
      <c r="D1460" s="7" t="s">
        <v>692</v>
      </c>
      <c r="E1460" s="4" t="s">
        <v>18</v>
      </c>
      <c r="F1460" s="8">
        <v>875000</v>
      </c>
      <c r="G1460" s="4"/>
      <c r="H1460" s="4" t="s">
        <v>1078</v>
      </c>
      <c r="I1460" s="10">
        <v>0.13</v>
      </c>
    </row>
    <row r="1461" hidden="1" spans="1:9">
      <c r="A1461" s="3" t="s">
        <v>88</v>
      </c>
      <c r="B1461" s="4" t="str">
        <f t="shared" si="22"/>
        <v>2024</v>
      </c>
      <c r="C1461" s="4"/>
      <c r="D1461" s="7" t="s">
        <v>510</v>
      </c>
      <c r="E1461" s="4" t="s">
        <v>18</v>
      </c>
      <c r="F1461" s="8">
        <v>43275791.44</v>
      </c>
      <c r="G1461" s="7"/>
      <c r="H1461" s="4" t="s">
        <v>1079</v>
      </c>
    </row>
    <row r="1462" hidden="1" spans="1:9">
      <c r="A1462" s="3" t="s">
        <v>88</v>
      </c>
      <c r="B1462" s="4" t="str">
        <f t="shared" si="22"/>
        <v>2024</v>
      </c>
      <c r="C1462" s="4"/>
      <c r="D1462" s="7" t="s">
        <v>665</v>
      </c>
      <c r="E1462" s="4" t="s">
        <v>18</v>
      </c>
      <c r="F1462" s="8">
        <v>370964000</v>
      </c>
      <c r="G1462" s="7"/>
      <c r="H1462" s="4" t="s">
        <v>1080</v>
      </c>
    </row>
    <row r="1463" hidden="1" spans="1:9">
      <c r="A1463" s="3" t="s">
        <v>88</v>
      </c>
      <c r="B1463" s="4" t="str">
        <f t="shared" si="22"/>
        <v>2024</v>
      </c>
      <c r="C1463" s="4" t="s">
        <v>184</v>
      </c>
      <c r="D1463" s="7" t="s">
        <v>753</v>
      </c>
      <c r="E1463" s="4" t="s">
        <v>17</v>
      </c>
      <c r="F1463" s="8">
        <v>34100000</v>
      </c>
      <c r="G1463" s="7" t="s">
        <v>1081</v>
      </c>
      <c r="H1463" s="4"/>
    </row>
    <row r="1464" hidden="1" spans="1:9">
      <c r="A1464" s="3" t="s">
        <v>88</v>
      </c>
      <c r="B1464" s="4" t="str">
        <f t="shared" si="22"/>
        <v>2024</v>
      </c>
      <c r="C1464" s="4" t="s">
        <v>184</v>
      </c>
      <c r="D1464" s="7" t="s">
        <v>476</v>
      </c>
      <c r="E1464" s="4" t="s">
        <v>17</v>
      </c>
      <c r="F1464" s="8">
        <v>111619819.63</v>
      </c>
      <c r="G1464" s="7"/>
      <c r="H1464" s="4"/>
    </row>
    <row r="1465" hidden="1" spans="1:9">
      <c r="A1465" s="3" t="s">
        <v>88</v>
      </c>
      <c r="B1465" s="4" t="str">
        <f t="shared" si="22"/>
        <v>2024</v>
      </c>
      <c r="C1465" s="4" t="s">
        <v>184</v>
      </c>
      <c r="D1465" s="7" t="s">
        <v>754</v>
      </c>
      <c r="E1465" s="4" t="s">
        <v>17</v>
      </c>
      <c r="F1465" s="8">
        <v>4814284.2</v>
      </c>
      <c r="G1465" s="7"/>
      <c r="H1465" s="4"/>
    </row>
    <row r="1466" hidden="1" spans="1:9">
      <c r="A1466" s="3" t="s">
        <v>88</v>
      </c>
      <c r="B1466" s="4" t="str">
        <f t="shared" si="22"/>
        <v>2025</v>
      </c>
      <c r="C1466" s="4"/>
      <c r="D1466" s="7" t="s">
        <v>342</v>
      </c>
      <c r="E1466" s="4" t="s">
        <v>17</v>
      </c>
      <c r="F1466" s="8">
        <v>9101223.21</v>
      </c>
      <c r="G1466" s="7"/>
      <c r="H1466" s="4"/>
    </row>
    <row r="1467" hidden="1" spans="1:9">
      <c r="A1467" s="3" t="s">
        <v>88</v>
      </c>
      <c r="B1467" s="4" t="str">
        <f t="shared" si="22"/>
        <v>2025</v>
      </c>
      <c r="C1467" s="4"/>
      <c r="D1467" s="7" t="s">
        <v>342</v>
      </c>
      <c r="E1467" s="4" t="s">
        <v>17</v>
      </c>
      <c r="F1467" s="8">
        <v>7436100.79</v>
      </c>
      <c r="G1467" s="7" t="s">
        <v>1081</v>
      </c>
      <c r="H1467" s="4"/>
    </row>
    <row r="1468" hidden="1" spans="1:9">
      <c r="A1468" s="3" t="s">
        <v>88</v>
      </c>
      <c r="B1468" s="4" t="str">
        <f t="shared" si="22"/>
        <v>2025</v>
      </c>
      <c r="C1468" s="4"/>
      <c r="D1468" s="7" t="s">
        <v>316</v>
      </c>
      <c r="E1468" s="4" t="s">
        <v>17</v>
      </c>
      <c r="F1468" s="8">
        <v>19252699</v>
      </c>
      <c r="G1468" s="7"/>
      <c r="H1468" s="4"/>
    </row>
    <row r="1469" hidden="1" spans="1:9">
      <c r="A1469" s="3" t="s">
        <v>88</v>
      </c>
      <c r="B1469" s="4" t="str">
        <f t="shared" si="22"/>
        <v>2025</v>
      </c>
      <c r="C1469" s="4"/>
      <c r="D1469" s="7" t="s">
        <v>428</v>
      </c>
      <c r="E1469" s="4" t="s">
        <v>17</v>
      </c>
      <c r="F1469" s="8">
        <v>12188656.54</v>
      </c>
      <c r="G1469" s="7"/>
      <c r="H1469" s="4"/>
    </row>
    <row r="1470" hidden="1" spans="1:9">
      <c r="A1470" s="3" t="s">
        <v>88</v>
      </c>
      <c r="B1470" s="4" t="str">
        <f t="shared" si="22"/>
        <v>2025</v>
      </c>
      <c r="C1470" s="4"/>
      <c r="D1470" s="7" t="s">
        <v>428</v>
      </c>
      <c r="E1470" s="4" t="s">
        <v>17</v>
      </c>
      <c r="F1470" s="8">
        <v>1696900</v>
      </c>
      <c r="G1470" s="7"/>
      <c r="H1470" s="4"/>
    </row>
    <row r="1471" hidden="1" spans="1:9">
      <c r="A1471" s="3" t="s">
        <v>88</v>
      </c>
      <c r="B1471" s="4" t="str">
        <f t="shared" si="22"/>
        <v>2025</v>
      </c>
      <c r="C1471" s="4"/>
      <c r="D1471" s="7" t="s">
        <v>452</v>
      </c>
      <c r="E1471" s="4" t="s">
        <v>17</v>
      </c>
      <c r="F1471" s="8">
        <v>2857200</v>
      </c>
      <c r="G1471" s="7" t="s">
        <v>1081</v>
      </c>
      <c r="H1471" s="4"/>
    </row>
    <row r="1472" hidden="1" spans="1:9">
      <c r="A1472" s="3" t="s">
        <v>88</v>
      </c>
      <c r="B1472" s="4" t="str">
        <f t="shared" si="22"/>
        <v>2025</v>
      </c>
      <c r="C1472" s="4"/>
      <c r="D1472" s="7" t="s">
        <v>452</v>
      </c>
      <c r="E1472" s="4" t="s">
        <v>17</v>
      </c>
      <c r="F1472" s="8">
        <v>8632400</v>
      </c>
      <c r="G1472" s="7" t="s">
        <v>1081</v>
      </c>
      <c r="H1472" s="4"/>
    </row>
    <row r="1473" hidden="1" spans="1:9">
      <c r="A1473" s="3" t="s">
        <v>88</v>
      </c>
      <c r="B1473" s="4" t="str">
        <f t="shared" si="22"/>
        <v>2025</v>
      </c>
      <c r="C1473" s="4"/>
      <c r="D1473" s="7" t="s">
        <v>452</v>
      </c>
      <c r="E1473" s="4" t="s">
        <v>17</v>
      </c>
      <c r="F1473" s="8">
        <v>16450592</v>
      </c>
      <c r="G1473" s="7" t="s">
        <v>1081</v>
      </c>
      <c r="H1473" s="4"/>
    </row>
    <row r="1474" hidden="1" spans="1:9">
      <c r="A1474" s="3" t="s">
        <v>88</v>
      </c>
      <c r="B1474" s="4" t="str">
        <f t="shared" ref="B1474:B1537" si="23">LEFT(D1474,4)</f>
        <v>2025</v>
      </c>
      <c r="C1474" s="4"/>
      <c r="D1474" s="7" t="s">
        <v>452</v>
      </c>
      <c r="E1474" s="4" t="s">
        <v>17</v>
      </c>
      <c r="F1474" s="8">
        <v>13497398</v>
      </c>
      <c r="G1474" s="7" t="s">
        <v>1081</v>
      </c>
      <c r="H1474" s="4"/>
    </row>
    <row r="1475" hidden="1" spans="1:9">
      <c r="A1475" s="3" t="s">
        <v>88</v>
      </c>
      <c r="B1475" s="4" t="str">
        <f t="shared" si="23"/>
        <v>2025</v>
      </c>
      <c r="C1475" s="4"/>
      <c r="D1475" s="7" t="s">
        <v>293</v>
      </c>
      <c r="E1475" s="4" t="s">
        <v>17</v>
      </c>
      <c r="F1475" s="8">
        <v>3095534.68</v>
      </c>
      <c r="G1475" s="7"/>
      <c r="H1475" s="4"/>
    </row>
    <row r="1476" hidden="1" spans="1:9">
      <c r="A1476" s="3" t="s">
        <v>88</v>
      </c>
      <c r="B1476" s="4" t="str">
        <f t="shared" si="23"/>
        <v>2025</v>
      </c>
      <c r="C1476" s="4"/>
      <c r="D1476" s="7" t="s">
        <v>363</v>
      </c>
      <c r="E1476" s="4" t="s">
        <v>17</v>
      </c>
      <c r="F1476" s="8">
        <v>4650802.02</v>
      </c>
      <c r="G1476" s="7"/>
      <c r="H1476" s="4"/>
    </row>
    <row r="1477" hidden="1" spans="1:9">
      <c r="A1477" s="3" t="s">
        <v>92</v>
      </c>
      <c r="B1477" s="4" t="str">
        <f t="shared" si="23"/>
        <v>2024</v>
      </c>
      <c r="C1477" s="4"/>
      <c r="D1477" s="7" t="s">
        <v>1082</v>
      </c>
      <c r="E1477" s="4" t="s">
        <v>18</v>
      </c>
      <c r="F1477" s="8">
        <v>2505000</v>
      </c>
      <c r="G1477" s="7"/>
      <c r="H1477" s="4" t="s">
        <v>1083</v>
      </c>
      <c r="I1477" s="10">
        <v>0.13</v>
      </c>
    </row>
    <row r="1478" hidden="1" spans="1:9">
      <c r="A1478" s="3" t="s">
        <v>92</v>
      </c>
      <c r="B1478" s="4" t="str">
        <f t="shared" si="23"/>
        <v>2025</v>
      </c>
      <c r="C1478" s="4"/>
      <c r="D1478" s="7" t="s">
        <v>760</v>
      </c>
      <c r="E1478" s="4" t="s">
        <v>16</v>
      </c>
      <c r="F1478" s="8">
        <v>2830650</v>
      </c>
      <c r="G1478" s="7"/>
      <c r="H1478" s="4"/>
    </row>
    <row r="1479" hidden="1" spans="1:9">
      <c r="A1479" s="3" t="s">
        <v>92</v>
      </c>
      <c r="B1479" s="4" t="str">
        <f t="shared" si="23"/>
        <v>2024</v>
      </c>
      <c r="C1479" s="4"/>
      <c r="D1479" s="7" t="s">
        <v>1082</v>
      </c>
      <c r="E1479" s="4" t="s">
        <v>18</v>
      </c>
      <c r="F1479" s="8">
        <v>2876415</v>
      </c>
      <c r="G1479" s="7"/>
      <c r="H1479" s="4" t="s">
        <v>1083</v>
      </c>
      <c r="I1479" s="10">
        <v>0.13</v>
      </c>
    </row>
    <row r="1480" hidden="1" spans="1:9">
      <c r="A1480" s="3" t="s">
        <v>92</v>
      </c>
      <c r="B1480" s="4" t="str">
        <f t="shared" si="23"/>
        <v>2025</v>
      </c>
      <c r="C1480" s="4"/>
      <c r="D1480" s="7" t="s">
        <v>760</v>
      </c>
      <c r="E1480" s="4" t="s">
        <v>16</v>
      </c>
      <c r="F1480" s="8">
        <v>2876415</v>
      </c>
      <c r="G1480" s="7"/>
      <c r="H1480" s="4"/>
    </row>
    <row r="1481" hidden="1" spans="1:9">
      <c r="A1481" s="3" t="s">
        <v>92</v>
      </c>
      <c r="B1481" s="4" t="str">
        <f t="shared" si="23"/>
        <v>2024</v>
      </c>
      <c r="C1481" s="4"/>
      <c r="D1481" s="7" t="s">
        <v>692</v>
      </c>
      <c r="E1481" s="4" t="s">
        <v>18</v>
      </c>
      <c r="F1481" s="8">
        <v>1183449</v>
      </c>
      <c r="G1481" s="7"/>
      <c r="H1481" s="4" t="s">
        <v>1084</v>
      </c>
      <c r="I1481" s="10">
        <v>0.13</v>
      </c>
    </row>
    <row r="1482" hidden="1" spans="1:9">
      <c r="A1482" s="3" t="s">
        <v>92</v>
      </c>
      <c r="B1482" s="4" t="str">
        <f t="shared" si="23"/>
        <v>2024</v>
      </c>
      <c r="C1482" s="4"/>
      <c r="D1482" s="7" t="s">
        <v>618</v>
      </c>
      <c r="E1482" s="4" t="s">
        <v>18</v>
      </c>
      <c r="F1482" s="8">
        <v>2235286.9</v>
      </c>
      <c r="G1482" s="7"/>
      <c r="H1482" s="4" t="s">
        <v>1085</v>
      </c>
      <c r="I1482" s="10">
        <v>0.13</v>
      </c>
    </row>
    <row r="1483" hidden="1" spans="1:9">
      <c r="A1483" s="3" t="s">
        <v>92</v>
      </c>
      <c r="B1483" s="4" t="str">
        <f t="shared" si="23"/>
        <v>2025</v>
      </c>
      <c r="C1483" s="4"/>
      <c r="D1483" s="7" t="s">
        <v>760</v>
      </c>
      <c r="E1483" s="4" t="s">
        <v>16</v>
      </c>
      <c r="F1483" s="8">
        <v>2235286.9</v>
      </c>
      <c r="G1483" s="7"/>
      <c r="H1483" s="4"/>
    </row>
    <row r="1484" hidden="1" spans="1:9">
      <c r="A1484" s="3" t="s">
        <v>92</v>
      </c>
      <c r="B1484" s="4" t="str">
        <f t="shared" si="23"/>
        <v>2025</v>
      </c>
      <c r="C1484" s="4"/>
      <c r="D1484" s="7" t="s">
        <v>556</v>
      </c>
      <c r="E1484" s="4" t="s">
        <v>17</v>
      </c>
      <c r="F1484" s="8">
        <v>408608</v>
      </c>
      <c r="G1484" s="7"/>
      <c r="H1484" s="4"/>
    </row>
    <row r="1485" hidden="1" spans="1:9">
      <c r="A1485" s="3" t="s">
        <v>92</v>
      </c>
      <c r="B1485" s="4" t="str">
        <f t="shared" si="23"/>
        <v>2024</v>
      </c>
      <c r="C1485" s="4"/>
      <c r="D1485" s="7" t="s">
        <v>791</v>
      </c>
      <c r="E1485" s="4" t="s">
        <v>18</v>
      </c>
      <c r="F1485" s="8">
        <v>2316500</v>
      </c>
      <c r="G1485" s="7"/>
      <c r="H1485" s="4" t="s">
        <v>1086</v>
      </c>
      <c r="I1485" s="10">
        <v>0.13</v>
      </c>
    </row>
    <row r="1486" hidden="1" spans="1:9">
      <c r="A1486" s="3" t="s">
        <v>92</v>
      </c>
      <c r="B1486" s="4" t="str">
        <f t="shared" si="23"/>
        <v>2024</v>
      </c>
      <c r="C1486" s="4"/>
      <c r="D1486" s="7" t="s">
        <v>618</v>
      </c>
      <c r="E1486" s="4" t="s">
        <v>16</v>
      </c>
      <c r="F1486" s="8">
        <v>2316500</v>
      </c>
      <c r="G1486" s="7"/>
      <c r="H1486" s="4"/>
    </row>
    <row r="1487" hidden="1" spans="1:9">
      <c r="A1487" s="3" t="s">
        <v>92</v>
      </c>
      <c r="B1487" s="4" t="str">
        <f t="shared" si="23"/>
        <v>2024</v>
      </c>
      <c r="C1487" s="4"/>
      <c r="D1487" s="7" t="s">
        <v>791</v>
      </c>
      <c r="E1487" s="4" t="s">
        <v>18</v>
      </c>
      <c r="F1487" s="8">
        <v>2203500</v>
      </c>
      <c r="G1487" s="7"/>
      <c r="H1487" s="4" t="s">
        <v>1087</v>
      </c>
      <c r="I1487" s="10">
        <v>0.13</v>
      </c>
    </row>
    <row r="1488" hidden="1" spans="1:9">
      <c r="A1488" s="3" t="s">
        <v>92</v>
      </c>
      <c r="B1488" s="4" t="str">
        <f t="shared" si="23"/>
        <v>2024</v>
      </c>
      <c r="C1488" s="4"/>
      <c r="D1488" s="7" t="s">
        <v>618</v>
      </c>
      <c r="E1488" s="4" t="s">
        <v>16</v>
      </c>
      <c r="F1488" s="8">
        <v>2203500</v>
      </c>
      <c r="G1488" s="7"/>
      <c r="H1488" s="4"/>
    </row>
    <row r="1489" hidden="1" spans="1:9">
      <c r="A1489" s="3" t="s">
        <v>92</v>
      </c>
      <c r="B1489" s="4" t="str">
        <f t="shared" si="23"/>
        <v>2024</v>
      </c>
      <c r="C1489" s="4"/>
      <c r="D1489" s="7" t="s">
        <v>788</v>
      </c>
      <c r="E1489" s="4" t="s">
        <v>18</v>
      </c>
      <c r="F1489" s="8">
        <v>2203500</v>
      </c>
      <c r="G1489" s="7"/>
      <c r="H1489" s="4" t="s">
        <v>1088</v>
      </c>
      <c r="I1489" s="10">
        <v>0.13</v>
      </c>
    </row>
    <row r="1490" hidden="1" spans="1:9">
      <c r="A1490" s="3" t="s">
        <v>92</v>
      </c>
      <c r="B1490" s="4" t="str">
        <f t="shared" si="23"/>
        <v>2024</v>
      </c>
      <c r="C1490" s="4"/>
      <c r="D1490" s="7" t="s">
        <v>618</v>
      </c>
      <c r="E1490" s="4" t="s">
        <v>16</v>
      </c>
      <c r="F1490" s="8">
        <v>2203500</v>
      </c>
      <c r="G1490" s="7"/>
      <c r="H1490" s="4"/>
    </row>
    <row r="1491" hidden="1" spans="1:9">
      <c r="A1491" s="3" t="s">
        <v>92</v>
      </c>
      <c r="B1491" s="4" t="str">
        <f t="shared" si="23"/>
        <v>2024</v>
      </c>
      <c r="C1491" s="4"/>
      <c r="D1491" s="7" t="s">
        <v>1089</v>
      </c>
      <c r="E1491" s="4" t="s">
        <v>18</v>
      </c>
      <c r="F1491" s="8">
        <v>2531200</v>
      </c>
      <c r="G1491" s="7"/>
      <c r="H1491" s="4" t="s">
        <v>1090</v>
      </c>
      <c r="I1491" s="10">
        <v>0.13</v>
      </c>
    </row>
    <row r="1492" hidden="1" spans="1:9">
      <c r="A1492" s="3" t="s">
        <v>92</v>
      </c>
      <c r="B1492" s="4" t="str">
        <f t="shared" si="23"/>
        <v>2024</v>
      </c>
      <c r="C1492" s="4"/>
      <c r="D1492" s="7" t="s">
        <v>618</v>
      </c>
      <c r="E1492" s="4" t="s">
        <v>16</v>
      </c>
      <c r="F1492" s="8">
        <v>2531200</v>
      </c>
      <c r="G1492" s="7"/>
      <c r="H1492" s="4"/>
    </row>
    <row r="1493" hidden="1" spans="1:9">
      <c r="A1493" s="3" t="s">
        <v>92</v>
      </c>
      <c r="B1493" s="4" t="str">
        <f t="shared" si="23"/>
        <v>2024</v>
      </c>
      <c r="C1493" s="4"/>
      <c r="D1493" s="7" t="s">
        <v>691</v>
      </c>
      <c r="E1493" s="4" t="s">
        <v>18</v>
      </c>
      <c r="F1493" s="8">
        <v>38872</v>
      </c>
      <c r="G1493" s="7"/>
      <c r="H1493" s="4" t="s">
        <v>1091</v>
      </c>
      <c r="I1493" s="10">
        <v>0.13</v>
      </c>
    </row>
    <row r="1494" hidden="1" spans="1:9">
      <c r="A1494" s="3" t="s">
        <v>92</v>
      </c>
      <c r="B1494" s="4" t="str">
        <f t="shared" si="23"/>
        <v>2025</v>
      </c>
      <c r="C1494" s="4"/>
      <c r="D1494" s="7" t="s">
        <v>562</v>
      </c>
      <c r="E1494" s="4" t="s">
        <v>16</v>
      </c>
      <c r="F1494" s="8">
        <v>38872</v>
      </c>
      <c r="G1494" s="7"/>
      <c r="H1494" s="4"/>
    </row>
    <row r="1495" hidden="1" spans="1:9">
      <c r="A1495" s="3" t="s">
        <v>92</v>
      </c>
      <c r="B1495" s="4" t="str">
        <f t="shared" si="23"/>
        <v>2024</v>
      </c>
      <c r="C1495" s="4"/>
      <c r="D1495" s="7" t="s">
        <v>1089</v>
      </c>
      <c r="E1495" s="4" t="s">
        <v>18</v>
      </c>
      <c r="F1495" s="8">
        <v>7458</v>
      </c>
      <c r="G1495" s="7"/>
      <c r="H1495" s="4" t="s">
        <v>1092</v>
      </c>
      <c r="I1495" s="10">
        <v>0.13</v>
      </c>
    </row>
    <row r="1496" hidden="1" spans="1:9">
      <c r="A1496" s="3" t="s">
        <v>92</v>
      </c>
      <c r="B1496" s="4" t="str">
        <f t="shared" si="23"/>
        <v>2024</v>
      </c>
      <c r="C1496" s="4"/>
      <c r="D1496" s="7" t="s">
        <v>1082</v>
      </c>
      <c r="E1496" s="4" t="s">
        <v>16</v>
      </c>
      <c r="F1496" s="8">
        <v>7458</v>
      </c>
      <c r="G1496" s="7"/>
      <c r="H1496" s="4"/>
    </row>
    <row r="1497" hidden="1" spans="1:9">
      <c r="A1497" s="3" t="s">
        <v>92</v>
      </c>
      <c r="B1497" s="4" t="str">
        <f t="shared" si="23"/>
        <v>2025</v>
      </c>
      <c r="C1497" s="4"/>
      <c r="D1497" s="7" t="s">
        <v>321</v>
      </c>
      <c r="E1497" s="4" t="s">
        <v>18</v>
      </c>
      <c r="F1497" s="8">
        <v>408608</v>
      </c>
      <c r="G1497" s="7"/>
      <c r="H1497" s="4" t="s">
        <v>1093</v>
      </c>
      <c r="I1497" s="10">
        <v>0.13</v>
      </c>
    </row>
    <row r="1498" hidden="1" spans="1:9">
      <c r="A1498" s="3" t="s">
        <v>92</v>
      </c>
      <c r="B1498" s="4" t="str">
        <f t="shared" si="23"/>
        <v>2025</v>
      </c>
      <c r="C1498" s="4"/>
      <c r="D1498" s="7" t="s">
        <v>553</v>
      </c>
      <c r="E1498" s="4" t="s">
        <v>16</v>
      </c>
      <c r="F1498" s="8">
        <v>408608</v>
      </c>
      <c r="G1498" s="7"/>
      <c r="H1498" s="4"/>
    </row>
    <row r="1499" hidden="1" spans="1:9">
      <c r="A1499" s="3" t="s">
        <v>92</v>
      </c>
      <c r="B1499" s="4" t="str">
        <f t="shared" si="23"/>
        <v>2025</v>
      </c>
      <c r="C1499" s="4"/>
      <c r="D1499" s="7" t="s">
        <v>760</v>
      </c>
      <c r="E1499" s="4" t="s">
        <v>18</v>
      </c>
      <c r="F1499" s="8">
        <v>40350.04</v>
      </c>
      <c r="G1499" s="7"/>
      <c r="H1499" s="4" t="s">
        <v>1094</v>
      </c>
      <c r="I1499" s="10">
        <v>0.13</v>
      </c>
    </row>
    <row r="1500" hidden="1" spans="1:9">
      <c r="A1500" s="3" t="s">
        <v>92</v>
      </c>
      <c r="B1500" s="4" t="str">
        <f t="shared" si="23"/>
        <v>2025</v>
      </c>
      <c r="C1500" s="4"/>
      <c r="D1500" s="7" t="s">
        <v>553</v>
      </c>
      <c r="E1500" s="4" t="s">
        <v>16</v>
      </c>
      <c r="F1500" s="8">
        <v>40350.04</v>
      </c>
      <c r="G1500" s="7"/>
      <c r="H1500" s="4"/>
    </row>
    <row r="1501" hidden="1" spans="1:9">
      <c r="A1501" s="3" t="s">
        <v>92</v>
      </c>
      <c r="B1501" s="4" t="str">
        <f t="shared" si="23"/>
        <v>2024</v>
      </c>
      <c r="C1501" s="4"/>
      <c r="D1501" s="7" t="s">
        <v>691</v>
      </c>
      <c r="E1501" s="4" t="s">
        <v>18</v>
      </c>
      <c r="F1501" s="8">
        <v>28024</v>
      </c>
      <c r="G1501" s="7"/>
      <c r="H1501" s="4" t="s">
        <v>1094</v>
      </c>
      <c r="I1501" s="10">
        <v>0.13</v>
      </c>
    </row>
    <row r="1502" hidden="1" spans="1:9">
      <c r="A1502" s="3" t="s">
        <v>92</v>
      </c>
      <c r="B1502" s="4" t="str">
        <f t="shared" si="23"/>
        <v>2025</v>
      </c>
      <c r="C1502" s="4"/>
      <c r="D1502" s="7" t="s">
        <v>553</v>
      </c>
      <c r="E1502" s="4" t="s">
        <v>16</v>
      </c>
      <c r="F1502" s="8">
        <v>28024</v>
      </c>
      <c r="G1502" s="7"/>
      <c r="H1502" s="4"/>
    </row>
    <row r="1503" hidden="1" spans="1:9">
      <c r="A1503" s="3" t="s">
        <v>96</v>
      </c>
      <c r="B1503" s="4" t="str">
        <f t="shared" si="23"/>
        <v>2024</v>
      </c>
      <c r="C1503" s="4"/>
      <c r="D1503" s="7" t="s">
        <v>618</v>
      </c>
      <c r="E1503" s="4" t="s">
        <v>18</v>
      </c>
      <c r="F1503" s="8">
        <v>1251402.68</v>
      </c>
      <c r="G1503" s="7" t="s">
        <v>1095</v>
      </c>
      <c r="H1503" t="s">
        <v>1096</v>
      </c>
      <c r="I1503" s="10">
        <v>0.13</v>
      </c>
    </row>
    <row r="1504" hidden="1" spans="1:9">
      <c r="A1504" s="3" t="s">
        <v>96</v>
      </c>
      <c r="B1504" s="4" t="str">
        <f t="shared" si="23"/>
        <v>2025</v>
      </c>
      <c r="C1504" s="4"/>
      <c r="D1504" s="7" t="s">
        <v>760</v>
      </c>
      <c r="E1504" s="4" t="s">
        <v>16</v>
      </c>
      <c r="F1504" s="8">
        <v>1251402.68</v>
      </c>
      <c r="G1504" s="7"/>
    </row>
    <row r="1505" hidden="1" spans="1:10">
      <c r="A1505" s="3" t="s">
        <v>96</v>
      </c>
      <c r="B1505" s="4" t="str">
        <f t="shared" si="23"/>
        <v>2024</v>
      </c>
      <c r="C1505" s="4"/>
      <c r="D1505" s="7" t="s">
        <v>692</v>
      </c>
      <c r="E1505" s="4" t="s">
        <v>18</v>
      </c>
      <c r="F1505" s="8">
        <v>4746000</v>
      </c>
      <c r="G1505" s="7" t="s">
        <v>1095</v>
      </c>
      <c r="H1505" t="s">
        <v>1097</v>
      </c>
      <c r="I1505" s="10">
        <v>0.13</v>
      </c>
    </row>
    <row r="1506" hidden="1" spans="1:10">
      <c r="A1506" s="3" t="s">
        <v>96</v>
      </c>
      <c r="B1506" s="4" t="str">
        <f t="shared" si="23"/>
        <v>2025</v>
      </c>
      <c r="C1506" s="4"/>
      <c r="D1506" s="7" t="s">
        <v>317</v>
      </c>
      <c r="E1506" s="4" t="s">
        <v>16</v>
      </c>
      <c r="F1506" s="8">
        <v>4746000</v>
      </c>
      <c r="G1506" s="7"/>
    </row>
    <row r="1507" hidden="1" spans="1:10">
      <c r="A1507" s="3" t="s">
        <v>96</v>
      </c>
      <c r="B1507" s="4" t="str">
        <f t="shared" si="23"/>
        <v>2024</v>
      </c>
      <c r="C1507" s="4"/>
      <c r="D1507" s="7" t="s">
        <v>1089</v>
      </c>
      <c r="E1507" s="4" t="s">
        <v>18</v>
      </c>
      <c r="F1507" s="8">
        <v>2497300</v>
      </c>
      <c r="G1507" s="7" t="s">
        <v>1095</v>
      </c>
      <c r="H1507" t="s">
        <v>1098</v>
      </c>
      <c r="I1507" s="10">
        <v>0.13</v>
      </c>
    </row>
    <row r="1508" hidden="1" spans="1:10">
      <c r="A1508" s="3" t="s">
        <v>96</v>
      </c>
      <c r="B1508" s="4" t="str">
        <f t="shared" si="23"/>
        <v>2024</v>
      </c>
      <c r="C1508" s="4"/>
      <c r="D1508" s="7" t="s">
        <v>691</v>
      </c>
      <c r="E1508" s="4" t="s">
        <v>18</v>
      </c>
      <c r="F1508" s="8">
        <v>2895738</v>
      </c>
      <c r="G1508" s="7" t="s">
        <v>1095</v>
      </c>
      <c r="H1508" t="s">
        <v>1099</v>
      </c>
      <c r="I1508" s="10">
        <v>0.13</v>
      </c>
    </row>
    <row r="1509" hidden="1" spans="1:10">
      <c r="A1509" s="3" t="s">
        <v>96</v>
      </c>
      <c r="B1509" s="4" t="str">
        <f t="shared" si="23"/>
        <v>2024</v>
      </c>
      <c r="C1509" s="4"/>
      <c r="D1509" s="7" t="s">
        <v>692</v>
      </c>
      <c r="E1509" s="4" t="s">
        <v>16</v>
      </c>
      <c r="F1509" s="8">
        <v>2895738</v>
      </c>
      <c r="G1509" s="7"/>
    </row>
    <row r="1510" hidden="1" spans="1:10">
      <c r="A1510" s="3" t="s">
        <v>96</v>
      </c>
      <c r="B1510" s="4" t="str">
        <f t="shared" si="23"/>
        <v>2025</v>
      </c>
      <c r="C1510" s="4"/>
      <c r="D1510" s="7" t="s">
        <v>763</v>
      </c>
      <c r="E1510" s="4" t="s">
        <v>16</v>
      </c>
      <c r="F1510" s="8">
        <v>2432903.56</v>
      </c>
      <c r="G1510" s="7"/>
    </row>
    <row r="1511" hidden="1" spans="1:10">
      <c r="A1511" s="3" t="s">
        <v>96</v>
      </c>
      <c r="B1511" s="4" t="str">
        <f t="shared" si="23"/>
        <v>2024</v>
      </c>
      <c r="C1511" s="4"/>
      <c r="D1511" s="7" t="s">
        <v>1082</v>
      </c>
      <c r="E1511" s="4" t="s">
        <v>18</v>
      </c>
      <c r="F1511" s="8">
        <v>2432903.56</v>
      </c>
      <c r="G1511" s="7" t="s">
        <v>1095</v>
      </c>
      <c r="H1511" t="s">
        <v>1100</v>
      </c>
      <c r="I1511" s="10">
        <v>0.13</v>
      </c>
    </row>
    <row r="1512" hidden="1" spans="1:10">
      <c r="A1512" s="3" t="s">
        <v>96</v>
      </c>
      <c r="B1512" s="4" t="str">
        <f t="shared" si="23"/>
        <v>2025</v>
      </c>
      <c r="C1512" s="4"/>
      <c r="D1512" s="7" t="s">
        <v>763</v>
      </c>
      <c r="E1512" s="4" t="s">
        <v>16</v>
      </c>
      <c r="F1512" s="8">
        <v>2034000</v>
      </c>
      <c r="G1512" s="7" t="s">
        <v>1101</v>
      </c>
    </row>
    <row r="1513" hidden="1" spans="1:10">
      <c r="A1513" s="3" t="s">
        <v>96</v>
      </c>
      <c r="B1513" s="4" t="str">
        <f t="shared" si="23"/>
        <v>2024</v>
      </c>
      <c r="C1513" s="4"/>
      <c r="D1513" s="7" t="s">
        <v>1102</v>
      </c>
      <c r="E1513" s="4" t="s">
        <v>18</v>
      </c>
      <c r="F1513" s="8">
        <v>16424550</v>
      </c>
      <c r="G1513" s="7" t="s">
        <v>1095</v>
      </c>
      <c r="H1513" t="s">
        <v>1103</v>
      </c>
      <c r="I1513" s="10">
        <v>0.13</v>
      </c>
    </row>
    <row r="1514" hidden="1" spans="1:10">
      <c r="A1514" s="3" t="s">
        <v>96</v>
      </c>
      <c r="B1514" s="4" t="str">
        <f t="shared" si="23"/>
        <v>2024</v>
      </c>
      <c r="C1514" s="4"/>
      <c r="D1514" s="7" t="s">
        <v>1102</v>
      </c>
      <c r="E1514" s="4" t="s">
        <v>18</v>
      </c>
      <c r="F1514" s="8">
        <v>10854780</v>
      </c>
      <c r="G1514" s="7" t="s">
        <v>1095</v>
      </c>
      <c r="H1514" t="s">
        <v>1103</v>
      </c>
      <c r="I1514" s="10">
        <v>0.13</v>
      </c>
    </row>
    <row r="1515" hidden="1" spans="1:10">
      <c r="A1515" s="3" t="s">
        <v>96</v>
      </c>
      <c r="B1515" s="4" t="str">
        <f t="shared" si="23"/>
        <v>2024</v>
      </c>
      <c r="C1515" s="4"/>
      <c r="D1515" s="7" t="s">
        <v>692</v>
      </c>
      <c r="E1515" s="4" t="s">
        <v>16</v>
      </c>
      <c r="F1515" s="8">
        <v>16424550</v>
      </c>
      <c r="G1515" s="7"/>
    </row>
    <row r="1516" hidden="1" spans="1:10">
      <c r="A1516" s="3" t="s">
        <v>96</v>
      </c>
      <c r="B1516" s="4" t="str">
        <f t="shared" si="23"/>
        <v>2024</v>
      </c>
      <c r="C1516" s="4"/>
      <c r="D1516" s="7" t="s">
        <v>692</v>
      </c>
      <c r="E1516" s="4" t="s">
        <v>16</v>
      </c>
      <c r="F1516" s="8">
        <v>10854780</v>
      </c>
      <c r="G1516" s="7"/>
    </row>
    <row r="1517" hidden="1" spans="1:10">
      <c r="A1517" s="3" t="s">
        <v>96</v>
      </c>
      <c r="B1517" s="4" t="str">
        <f t="shared" si="23"/>
        <v>2024</v>
      </c>
      <c r="C1517" s="4"/>
      <c r="D1517" s="7" t="s">
        <v>1089</v>
      </c>
      <c r="E1517" s="4" t="s">
        <v>17</v>
      </c>
      <c r="F1517" s="8">
        <v>2170956</v>
      </c>
      <c r="G1517" s="7"/>
    </row>
    <row r="1518" hidden="1" spans="1:10">
      <c r="A1518" s="3" t="s">
        <v>96</v>
      </c>
      <c r="B1518" s="4" t="str">
        <f t="shared" si="23"/>
        <v>2025</v>
      </c>
      <c r="C1518" s="4"/>
      <c r="D1518" s="7" t="s">
        <v>321</v>
      </c>
      <c r="E1518" s="4" t="s">
        <v>17</v>
      </c>
      <c r="F1518" s="8">
        <v>2780000</v>
      </c>
      <c r="G1518" s="7"/>
    </row>
    <row r="1519" hidden="1" spans="1:10">
      <c r="A1519" s="3" t="s">
        <v>100</v>
      </c>
      <c r="B1519" s="4" t="str">
        <f t="shared" si="23"/>
        <v>2024</v>
      </c>
      <c r="C1519" s="4"/>
      <c r="D1519" s="7" t="s">
        <v>1089</v>
      </c>
      <c r="E1519" s="4" t="s">
        <v>16</v>
      </c>
      <c r="G1519" s="7"/>
      <c r="H1519" t="s">
        <v>1104</v>
      </c>
      <c r="J1519" s="8">
        <v>62544889.8</v>
      </c>
    </row>
    <row r="1520" hidden="1" spans="1:10">
      <c r="A1520" s="3" t="s">
        <v>100</v>
      </c>
      <c r="B1520" s="4" t="str">
        <f t="shared" si="23"/>
        <v>2024</v>
      </c>
      <c r="C1520" s="4"/>
      <c r="D1520" s="7" t="s">
        <v>618</v>
      </c>
      <c r="E1520" s="4" t="s">
        <v>17</v>
      </c>
      <c r="G1520" s="7"/>
      <c r="H1520" t="s">
        <v>1104</v>
      </c>
      <c r="J1520" s="8">
        <v>33915500</v>
      </c>
    </row>
    <row r="1521" hidden="1" spans="1:10">
      <c r="A1521" s="3" t="s">
        <v>100</v>
      </c>
      <c r="B1521" s="4" t="str">
        <f t="shared" si="23"/>
        <v>2024</v>
      </c>
      <c r="C1521" s="4"/>
      <c r="D1521" s="7" t="s">
        <v>688</v>
      </c>
      <c r="E1521" s="4" t="s">
        <v>17</v>
      </c>
      <c r="G1521" s="7"/>
      <c r="H1521" t="s">
        <v>1104</v>
      </c>
      <c r="J1521" s="8">
        <v>10000000</v>
      </c>
    </row>
    <row r="1522" hidden="1" spans="1:10">
      <c r="A1522" s="3" t="s">
        <v>100</v>
      </c>
      <c r="B1522" s="4" t="str">
        <f t="shared" si="23"/>
        <v>2024</v>
      </c>
      <c r="C1522" s="4"/>
      <c r="D1522" s="7" t="s">
        <v>1089</v>
      </c>
      <c r="E1522" s="4" t="s">
        <v>17</v>
      </c>
      <c r="G1522" s="7"/>
      <c r="H1522" t="s">
        <v>1104</v>
      </c>
      <c r="J1522" s="8">
        <v>10848296.6</v>
      </c>
    </row>
    <row r="1523" hidden="1" spans="1:10">
      <c r="A1523" s="3" t="s">
        <v>100</v>
      </c>
      <c r="B1523" s="4" t="str">
        <f t="shared" si="23"/>
        <v>2025</v>
      </c>
      <c r="C1523" s="4"/>
      <c r="D1523" s="7" t="s">
        <v>562</v>
      </c>
      <c r="E1523" s="4" t="s">
        <v>16</v>
      </c>
      <c r="G1523" s="7"/>
      <c r="H1523" t="s">
        <v>1104</v>
      </c>
      <c r="J1523" s="8">
        <v>40906000</v>
      </c>
    </row>
    <row r="1524" hidden="1" spans="1:10">
      <c r="A1524" s="3" t="s">
        <v>100</v>
      </c>
      <c r="B1524" s="4" t="str">
        <f t="shared" si="23"/>
        <v>2024</v>
      </c>
      <c r="C1524" s="4"/>
      <c r="D1524" s="7" t="s">
        <v>618</v>
      </c>
      <c r="E1524" s="4" t="s">
        <v>18</v>
      </c>
      <c r="F1524" s="8">
        <v>1418992.98</v>
      </c>
      <c r="G1524" s="7"/>
      <c r="H1524" t="s">
        <v>1105</v>
      </c>
      <c r="I1524" s="10">
        <v>0.13</v>
      </c>
    </row>
    <row r="1525" hidden="1" spans="1:10">
      <c r="A1525" s="3" t="s">
        <v>100</v>
      </c>
      <c r="B1525" s="4" t="str">
        <f t="shared" si="23"/>
        <v>2025</v>
      </c>
      <c r="C1525" s="4"/>
      <c r="D1525" s="7" t="s">
        <v>760</v>
      </c>
      <c r="E1525" s="4" t="s">
        <v>16</v>
      </c>
      <c r="F1525" s="8">
        <v>1418992.98</v>
      </c>
      <c r="G1525" s="7"/>
    </row>
    <row r="1526" hidden="1" spans="1:10">
      <c r="A1526" s="3" t="s">
        <v>100</v>
      </c>
      <c r="B1526" s="4" t="str">
        <f t="shared" si="23"/>
        <v>2024</v>
      </c>
      <c r="C1526" s="4"/>
      <c r="D1526" s="7" t="s">
        <v>788</v>
      </c>
      <c r="E1526" s="4" t="s">
        <v>18</v>
      </c>
      <c r="F1526" s="8">
        <v>822640</v>
      </c>
      <c r="G1526" s="7"/>
      <c r="H1526" t="s">
        <v>1106</v>
      </c>
      <c r="I1526" s="10">
        <v>0.13</v>
      </c>
    </row>
    <row r="1527" hidden="1" spans="1:10">
      <c r="A1527" s="3" t="s">
        <v>100</v>
      </c>
      <c r="B1527" s="4" t="str">
        <f t="shared" si="23"/>
        <v>2024</v>
      </c>
      <c r="C1527" s="4"/>
      <c r="D1527" s="7" t="s">
        <v>692</v>
      </c>
      <c r="E1527" s="4" t="s">
        <v>16</v>
      </c>
      <c r="F1527" s="8">
        <v>822640</v>
      </c>
      <c r="G1527" s="7"/>
    </row>
    <row r="1528" hidden="1" spans="1:10">
      <c r="A1528" s="3" t="s">
        <v>100</v>
      </c>
      <c r="B1528" s="4" t="str">
        <f t="shared" si="23"/>
        <v>2024</v>
      </c>
      <c r="C1528" s="4"/>
      <c r="D1528" s="7" t="s">
        <v>1089</v>
      </c>
      <c r="E1528" s="4" t="s">
        <v>18</v>
      </c>
      <c r="F1528" s="8">
        <v>2320000.06</v>
      </c>
      <c r="G1528" s="7"/>
      <c r="H1528" t="s">
        <v>1107</v>
      </c>
      <c r="I1528" s="10">
        <v>0.13</v>
      </c>
    </row>
    <row r="1529" hidden="1" spans="1:10">
      <c r="A1529" s="3" t="s">
        <v>100</v>
      </c>
      <c r="B1529" s="4" t="str">
        <f t="shared" si="23"/>
        <v>2025</v>
      </c>
      <c r="C1529" s="4"/>
      <c r="D1529" s="7" t="s">
        <v>317</v>
      </c>
      <c r="E1529" s="4" t="s">
        <v>16</v>
      </c>
      <c r="F1529" s="8">
        <v>2320000.06</v>
      </c>
      <c r="G1529" s="7"/>
    </row>
    <row r="1530" hidden="1" spans="1:10">
      <c r="A1530" s="3" t="s">
        <v>100</v>
      </c>
      <c r="B1530" s="4" t="str">
        <f t="shared" si="23"/>
        <v>2024</v>
      </c>
      <c r="C1530" s="4"/>
      <c r="D1530" s="7" t="s">
        <v>1089</v>
      </c>
      <c r="E1530" s="4" t="s">
        <v>18</v>
      </c>
      <c r="F1530" s="8">
        <v>189840</v>
      </c>
      <c r="G1530" s="7"/>
      <c r="H1530" t="s">
        <v>1108</v>
      </c>
      <c r="I1530" s="10">
        <v>0.13</v>
      </c>
    </row>
    <row r="1531" hidden="1" spans="1:10">
      <c r="A1531" s="3" t="s">
        <v>100</v>
      </c>
      <c r="B1531" s="4" t="str">
        <f t="shared" si="23"/>
        <v>2025</v>
      </c>
      <c r="C1531" s="4"/>
      <c r="D1531" s="7" t="s">
        <v>763</v>
      </c>
      <c r="E1531" s="4" t="s">
        <v>16</v>
      </c>
      <c r="F1531" s="8">
        <v>189840</v>
      </c>
      <c r="G1531" s="7"/>
    </row>
    <row r="1532" hidden="1" spans="1:10">
      <c r="A1532" s="3" t="s">
        <v>100</v>
      </c>
      <c r="B1532" s="4" t="str">
        <f t="shared" si="23"/>
        <v>2024</v>
      </c>
      <c r="C1532" s="4"/>
      <c r="D1532" s="7" t="s">
        <v>788</v>
      </c>
      <c r="E1532" s="4" t="s">
        <v>18</v>
      </c>
      <c r="F1532" s="8">
        <v>1059601</v>
      </c>
      <c r="G1532" s="7"/>
      <c r="H1532" t="s">
        <v>1109</v>
      </c>
      <c r="I1532" s="10">
        <v>0.13</v>
      </c>
    </row>
    <row r="1533" hidden="1" spans="1:10">
      <c r="A1533" s="3" t="s">
        <v>100</v>
      </c>
      <c r="B1533" s="4" t="str">
        <f t="shared" si="23"/>
        <v>2025</v>
      </c>
      <c r="C1533" s="4"/>
      <c r="D1533" s="7" t="s">
        <v>321</v>
      </c>
      <c r="E1533" s="4" t="s">
        <v>16</v>
      </c>
      <c r="F1533" s="8">
        <v>1059601</v>
      </c>
      <c r="G1533" s="7"/>
    </row>
    <row r="1534" hidden="1" spans="1:10">
      <c r="A1534" s="3" t="s">
        <v>100</v>
      </c>
      <c r="B1534" s="4" t="str">
        <f t="shared" si="23"/>
        <v>2024</v>
      </c>
      <c r="C1534" s="4"/>
      <c r="D1534" s="7" t="s">
        <v>1110</v>
      </c>
      <c r="E1534" s="4" t="s">
        <v>18</v>
      </c>
      <c r="F1534" s="8">
        <v>7116740</v>
      </c>
      <c r="G1534" s="7"/>
      <c r="H1534" t="s">
        <v>1111</v>
      </c>
      <c r="I1534" s="10">
        <v>0.13</v>
      </c>
    </row>
    <row r="1535" hidden="1" spans="1:10">
      <c r="A1535" s="3" t="s">
        <v>100</v>
      </c>
      <c r="B1535" s="4" t="str">
        <f t="shared" si="23"/>
        <v>2025</v>
      </c>
      <c r="C1535" s="4"/>
      <c r="D1535" s="7" t="s">
        <v>556</v>
      </c>
      <c r="E1535" s="4" t="s">
        <v>16</v>
      </c>
      <c r="F1535" s="8">
        <v>7116740</v>
      </c>
      <c r="G1535" s="7"/>
    </row>
    <row r="1536" hidden="1" spans="1:10">
      <c r="A1536" s="3" t="s">
        <v>100</v>
      </c>
      <c r="B1536" s="4" t="str">
        <f t="shared" si="23"/>
        <v>2024</v>
      </c>
      <c r="C1536" s="4"/>
      <c r="D1536" s="7" t="s">
        <v>688</v>
      </c>
      <c r="E1536" s="4" t="s">
        <v>17</v>
      </c>
      <c r="F1536" s="8">
        <v>2135022</v>
      </c>
      <c r="G1536" s="7"/>
    </row>
    <row r="1537" hidden="1" spans="1:9">
      <c r="A1537" s="3" t="s">
        <v>100</v>
      </c>
      <c r="B1537" s="4" t="str">
        <f t="shared" si="23"/>
        <v>2025</v>
      </c>
      <c r="C1537" s="4"/>
      <c r="D1537" s="7" t="s">
        <v>763</v>
      </c>
      <c r="E1537" s="4" t="s">
        <v>17</v>
      </c>
      <c r="F1537" s="8">
        <v>2135022</v>
      </c>
      <c r="G1537" s="7"/>
    </row>
    <row r="1538" hidden="1" spans="1:9">
      <c r="A1538" s="3" t="s">
        <v>100</v>
      </c>
      <c r="B1538" s="4" t="str">
        <f t="shared" ref="B1538:B1601" si="24">LEFT(D1538,4)</f>
        <v>2024</v>
      </c>
      <c r="C1538" s="4"/>
      <c r="D1538" s="7" t="s">
        <v>1082</v>
      </c>
      <c r="E1538" s="4" t="s">
        <v>18</v>
      </c>
      <c r="F1538" s="8">
        <v>500759.5</v>
      </c>
      <c r="G1538" s="7"/>
      <c r="H1538" t="s">
        <v>1112</v>
      </c>
      <c r="I1538" s="10">
        <v>0.13</v>
      </c>
    </row>
    <row r="1539" hidden="1" spans="1:9">
      <c r="A1539" s="3" t="s">
        <v>100</v>
      </c>
      <c r="B1539" s="4" t="str">
        <f t="shared" si="24"/>
        <v>2025</v>
      </c>
      <c r="C1539" s="4"/>
      <c r="D1539" s="7" t="s">
        <v>556</v>
      </c>
      <c r="E1539" s="4" t="s">
        <v>16</v>
      </c>
      <c r="F1539" s="8">
        <v>500759.5</v>
      </c>
      <c r="G1539" s="7"/>
    </row>
    <row r="1540" hidden="1" spans="1:9">
      <c r="A1540" s="3" t="s">
        <v>100</v>
      </c>
      <c r="B1540" s="4" t="str">
        <f t="shared" si="24"/>
        <v>2025</v>
      </c>
      <c r="C1540" s="4"/>
      <c r="D1540" s="7" t="s">
        <v>562</v>
      </c>
      <c r="E1540" s="4" t="s">
        <v>18</v>
      </c>
      <c r="F1540" s="8">
        <v>450110</v>
      </c>
      <c r="G1540" s="7"/>
      <c r="H1540" t="s">
        <v>1113</v>
      </c>
      <c r="I1540" s="10">
        <v>0.13</v>
      </c>
    </row>
    <row r="1541" hidden="1" spans="1:9">
      <c r="A1541" s="3" t="s">
        <v>100</v>
      </c>
      <c r="B1541" s="4" t="str">
        <f t="shared" si="24"/>
        <v>2025</v>
      </c>
      <c r="C1541" s="4"/>
      <c r="D1541" s="7" t="s">
        <v>319</v>
      </c>
      <c r="E1541" s="4" t="s">
        <v>16</v>
      </c>
      <c r="F1541" s="8">
        <v>508624.3</v>
      </c>
      <c r="G1541" s="7"/>
    </row>
    <row r="1542" hidden="1" spans="1:9">
      <c r="A1542" s="3" t="s">
        <v>100</v>
      </c>
      <c r="B1542" s="4" t="str">
        <f t="shared" si="24"/>
        <v>2024</v>
      </c>
      <c r="C1542" s="4"/>
      <c r="D1542" s="7" t="s">
        <v>1089</v>
      </c>
      <c r="E1542" s="4" t="s">
        <v>18</v>
      </c>
      <c r="F1542" s="8">
        <v>202948</v>
      </c>
      <c r="G1542" s="7"/>
      <c r="H1542" t="s">
        <v>1114</v>
      </c>
      <c r="I1542" s="10">
        <v>0.13</v>
      </c>
    </row>
    <row r="1543" hidden="1" spans="1:9">
      <c r="A1543" s="3" t="s">
        <v>100</v>
      </c>
      <c r="B1543" s="4" t="str">
        <f t="shared" si="24"/>
        <v>2025</v>
      </c>
      <c r="C1543" s="4"/>
      <c r="D1543" s="7" t="s">
        <v>556</v>
      </c>
      <c r="E1543" s="4" t="s">
        <v>16</v>
      </c>
      <c r="F1543" s="8">
        <v>202948</v>
      </c>
      <c r="G1543" s="7"/>
    </row>
    <row r="1544" hidden="1" spans="1:9">
      <c r="A1544" s="3" t="s">
        <v>100</v>
      </c>
      <c r="B1544" s="4" t="str">
        <f t="shared" si="24"/>
        <v>2025</v>
      </c>
      <c r="C1544" s="4"/>
      <c r="D1544" s="7" t="s">
        <v>566</v>
      </c>
      <c r="E1544" s="4" t="s">
        <v>16</v>
      </c>
      <c r="F1544" s="8">
        <v>4746000</v>
      </c>
      <c r="G1544" s="7"/>
    </row>
    <row r="1545" hidden="1" spans="1:9">
      <c r="A1545" s="3" t="s">
        <v>100</v>
      </c>
      <c r="B1545" s="4" t="str">
        <f t="shared" si="24"/>
        <v>2024</v>
      </c>
      <c r="C1545" s="4"/>
      <c r="D1545" s="7" t="s">
        <v>1082</v>
      </c>
      <c r="E1545" s="4" t="s">
        <v>18</v>
      </c>
      <c r="F1545" s="8">
        <v>4746000</v>
      </c>
      <c r="G1545" s="7"/>
      <c r="H1545" t="s">
        <v>1115</v>
      </c>
      <c r="I1545" s="10">
        <v>0.13</v>
      </c>
    </row>
    <row r="1546" hidden="1" spans="1:9">
      <c r="A1546" s="3" t="s">
        <v>100</v>
      </c>
      <c r="B1546" s="4" t="str">
        <f t="shared" si="24"/>
        <v>2024</v>
      </c>
      <c r="C1546" s="4"/>
      <c r="D1546" s="7" t="s">
        <v>692</v>
      </c>
      <c r="E1546" s="4" t="s">
        <v>18</v>
      </c>
      <c r="F1546" s="8">
        <v>720940</v>
      </c>
      <c r="G1546" s="7"/>
      <c r="H1546" t="s">
        <v>1116</v>
      </c>
      <c r="I1546" s="10">
        <v>0.13</v>
      </c>
    </row>
    <row r="1547" hidden="1" spans="1:9">
      <c r="A1547" s="3" t="s">
        <v>100</v>
      </c>
      <c r="B1547" s="4" t="str">
        <f t="shared" si="24"/>
        <v>2025</v>
      </c>
      <c r="C1547" s="4"/>
      <c r="D1547" s="7" t="s">
        <v>556</v>
      </c>
      <c r="E1547" s="4" t="s">
        <v>16</v>
      </c>
      <c r="F1547" s="8">
        <v>720940</v>
      </c>
      <c r="G1547" s="7"/>
    </row>
    <row r="1548" hidden="1" spans="1:9">
      <c r="A1548" s="3" t="s">
        <v>100</v>
      </c>
      <c r="B1548" s="4" t="str">
        <f t="shared" si="24"/>
        <v>2024</v>
      </c>
      <c r="C1548" s="4"/>
      <c r="D1548" s="7" t="s">
        <v>1089</v>
      </c>
      <c r="E1548" s="4" t="s">
        <v>18</v>
      </c>
      <c r="F1548" s="8">
        <v>2237400</v>
      </c>
      <c r="G1548" s="7"/>
      <c r="H1548" t="s">
        <v>1117</v>
      </c>
      <c r="I1548" s="10">
        <v>0.13</v>
      </c>
    </row>
    <row r="1549" hidden="1" spans="1:9">
      <c r="A1549" s="3" t="s">
        <v>100</v>
      </c>
      <c r="B1549" s="4" t="str">
        <f t="shared" si="24"/>
        <v>2025</v>
      </c>
      <c r="C1549" s="4"/>
      <c r="D1549" s="7" t="s">
        <v>556</v>
      </c>
      <c r="E1549" s="4" t="s">
        <v>16</v>
      </c>
      <c r="F1549" s="8">
        <v>2237400</v>
      </c>
      <c r="G1549" s="7"/>
    </row>
    <row r="1550" hidden="1" spans="1:9">
      <c r="A1550" s="3" t="s">
        <v>100</v>
      </c>
      <c r="B1550" s="4" t="str">
        <f t="shared" si="24"/>
        <v>2024</v>
      </c>
      <c r="C1550" s="4"/>
      <c r="D1550" s="7" t="s">
        <v>788</v>
      </c>
      <c r="E1550" s="4" t="s">
        <v>18</v>
      </c>
      <c r="F1550" s="8">
        <v>652066.5</v>
      </c>
      <c r="G1550" s="7"/>
      <c r="H1550" t="s">
        <v>1118</v>
      </c>
      <c r="I1550" s="10">
        <v>0.13</v>
      </c>
    </row>
    <row r="1551" hidden="1" spans="1:9">
      <c r="A1551" s="3" t="s">
        <v>100</v>
      </c>
      <c r="B1551" s="4" t="str">
        <f t="shared" si="24"/>
        <v>2024</v>
      </c>
      <c r="C1551" s="4"/>
      <c r="D1551" s="7" t="s">
        <v>1082</v>
      </c>
      <c r="E1551" s="4" t="s">
        <v>16</v>
      </c>
      <c r="F1551" s="8">
        <v>652066.5</v>
      </c>
      <c r="G1551" s="7"/>
    </row>
    <row r="1552" hidden="1" spans="1:9">
      <c r="A1552" s="3" t="s">
        <v>100</v>
      </c>
      <c r="B1552" s="4" t="str">
        <f t="shared" si="24"/>
        <v>2024</v>
      </c>
      <c r="C1552" s="4"/>
      <c r="D1552" s="7" t="s">
        <v>688</v>
      </c>
      <c r="E1552" s="4" t="s">
        <v>18</v>
      </c>
      <c r="F1552" s="8">
        <v>900384</v>
      </c>
      <c r="G1552" s="7"/>
      <c r="H1552" t="s">
        <v>1119</v>
      </c>
      <c r="I1552" s="10">
        <v>0.13</v>
      </c>
    </row>
    <row r="1553" hidden="1" spans="1:9">
      <c r="A1553" s="3" t="s">
        <v>100</v>
      </c>
      <c r="B1553" s="4" t="str">
        <f t="shared" si="24"/>
        <v>2024</v>
      </c>
      <c r="C1553" s="4"/>
      <c r="D1553" s="7" t="s">
        <v>1089</v>
      </c>
      <c r="E1553" s="4" t="s">
        <v>16</v>
      </c>
      <c r="F1553" s="8">
        <v>900384</v>
      </c>
      <c r="G1553" s="7"/>
    </row>
    <row r="1554" hidden="1" spans="1:9">
      <c r="A1554" s="3" t="s">
        <v>100</v>
      </c>
      <c r="B1554" s="4" t="str">
        <f t="shared" si="24"/>
        <v>2025</v>
      </c>
      <c r="C1554" s="4"/>
      <c r="D1554" s="7" t="s">
        <v>322</v>
      </c>
      <c r="E1554" s="4" t="s">
        <v>17</v>
      </c>
      <c r="F1554" s="8">
        <v>855364.8</v>
      </c>
      <c r="G1554" s="7"/>
    </row>
    <row r="1555" hidden="1" spans="1:9">
      <c r="A1555" s="3" t="s">
        <v>100</v>
      </c>
      <c r="B1555" s="4" t="str">
        <f t="shared" si="24"/>
        <v>2024</v>
      </c>
      <c r="C1555" s="4"/>
      <c r="D1555" s="7" t="s">
        <v>691</v>
      </c>
      <c r="E1555" s="4" t="s">
        <v>18</v>
      </c>
      <c r="F1555" s="8">
        <v>3367400</v>
      </c>
      <c r="G1555" s="7"/>
      <c r="H1555" t="s">
        <v>1120</v>
      </c>
      <c r="I1555" s="10">
        <v>0.13</v>
      </c>
    </row>
    <row r="1556" hidden="1" spans="1:9">
      <c r="A1556" s="3" t="s">
        <v>104</v>
      </c>
      <c r="B1556" s="4" t="str">
        <f t="shared" si="24"/>
        <v>2024</v>
      </c>
      <c r="C1556" s="4"/>
      <c r="D1556" s="7" t="s">
        <v>1121</v>
      </c>
      <c r="E1556" s="4" t="s">
        <v>18</v>
      </c>
      <c r="F1556" s="8">
        <v>167115700</v>
      </c>
      <c r="G1556" s="7"/>
      <c r="H1556" t="s">
        <v>1122</v>
      </c>
      <c r="I1556" s="10">
        <v>0.13</v>
      </c>
    </row>
    <row r="1557" hidden="1" spans="1:9">
      <c r="A1557" s="3" t="s">
        <v>104</v>
      </c>
      <c r="B1557" s="4" t="str">
        <f t="shared" si="24"/>
        <v>2024</v>
      </c>
      <c r="C1557" s="4"/>
      <c r="D1557" s="7" t="s">
        <v>788</v>
      </c>
      <c r="E1557" s="4" t="s">
        <v>16</v>
      </c>
      <c r="F1557" s="8">
        <v>83557850</v>
      </c>
      <c r="G1557" s="7"/>
    </row>
    <row r="1558" hidden="1" spans="1:9">
      <c r="A1558" s="3" t="s">
        <v>104</v>
      </c>
      <c r="B1558" s="4" t="str">
        <f t="shared" si="24"/>
        <v>2024</v>
      </c>
      <c r="C1558" s="4"/>
      <c r="D1558" s="7" t="s">
        <v>1082</v>
      </c>
      <c r="E1558" s="4" t="s">
        <v>16</v>
      </c>
      <c r="F1558" s="8">
        <v>33423140</v>
      </c>
      <c r="G1558" s="7"/>
    </row>
    <row r="1559" hidden="1" spans="1:9">
      <c r="A1559" s="3" t="s">
        <v>104</v>
      </c>
      <c r="B1559" s="4" t="str">
        <f t="shared" si="24"/>
        <v>2024</v>
      </c>
      <c r="C1559" s="4"/>
      <c r="D1559" s="7" t="s">
        <v>691</v>
      </c>
      <c r="E1559" s="4" t="s">
        <v>16</v>
      </c>
      <c r="F1559" s="8">
        <v>50134710</v>
      </c>
      <c r="G1559" s="7"/>
    </row>
    <row r="1560" hidden="1" spans="1:9">
      <c r="A1560" s="3" t="s">
        <v>104</v>
      </c>
      <c r="B1560" s="4" t="str">
        <f t="shared" si="24"/>
        <v>2025</v>
      </c>
      <c r="C1560" s="4"/>
      <c r="D1560" s="7" t="s">
        <v>319</v>
      </c>
      <c r="E1560" s="4" t="s">
        <v>17</v>
      </c>
      <c r="F1560" s="8">
        <v>26738512</v>
      </c>
      <c r="G1560" s="7"/>
    </row>
    <row r="1561" hidden="1" spans="1:9">
      <c r="A1561" s="3" t="s">
        <v>104</v>
      </c>
      <c r="B1561" s="4" t="str">
        <f t="shared" si="24"/>
        <v>2024</v>
      </c>
      <c r="C1561" s="4"/>
      <c r="D1561" s="7" t="s">
        <v>791</v>
      </c>
      <c r="E1561" s="4" t="s">
        <v>17</v>
      </c>
      <c r="F1561" s="8">
        <v>23423140</v>
      </c>
      <c r="G1561" s="7"/>
    </row>
    <row r="1562" hidden="1" spans="1:9">
      <c r="A1562" s="3" t="s">
        <v>104</v>
      </c>
      <c r="B1562" s="4" t="str">
        <f t="shared" si="24"/>
        <v>2024</v>
      </c>
      <c r="C1562" s="4"/>
      <c r="D1562" s="7" t="s">
        <v>1089</v>
      </c>
      <c r="E1562" s="4" t="s">
        <v>17</v>
      </c>
      <c r="F1562" s="8">
        <v>10000000</v>
      </c>
      <c r="G1562" s="7"/>
    </row>
    <row r="1563" hidden="1" spans="1:9">
      <c r="A1563" s="3" t="s">
        <v>104</v>
      </c>
      <c r="B1563" s="4" t="str">
        <f t="shared" si="24"/>
        <v>2024</v>
      </c>
      <c r="C1563" s="4"/>
      <c r="D1563" s="7" t="s">
        <v>1121</v>
      </c>
      <c r="E1563" s="4" t="s">
        <v>18</v>
      </c>
      <c r="F1563" s="8">
        <v>797780</v>
      </c>
      <c r="G1563" s="7"/>
      <c r="H1563" t="s">
        <v>1123</v>
      </c>
      <c r="I1563" s="10">
        <v>0.13</v>
      </c>
    </row>
    <row r="1564" hidden="1" spans="1:9">
      <c r="A1564" s="3" t="s">
        <v>104</v>
      </c>
      <c r="B1564" s="4" t="str">
        <f t="shared" si="24"/>
        <v>2025</v>
      </c>
      <c r="C1564" s="4"/>
      <c r="D1564" s="7" t="s">
        <v>562</v>
      </c>
      <c r="E1564" s="4" t="s">
        <v>18</v>
      </c>
      <c r="F1564" s="8">
        <v>502850</v>
      </c>
      <c r="G1564" s="7"/>
      <c r="H1564" t="s">
        <v>1124</v>
      </c>
      <c r="I1564" s="10">
        <v>0.13</v>
      </c>
    </row>
    <row r="1565" hidden="1" spans="1:9">
      <c r="A1565" s="3" t="s">
        <v>104</v>
      </c>
      <c r="B1565" s="4" t="str">
        <f t="shared" si="24"/>
        <v>2025</v>
      </c>
      <c r="C1565" s="4"/>
      <c r="D1565" s="7" t="s">
        <v>553</v>
      </c>
      <c r="E1565" s="4" t="s">
        <v>18</v>
      </c>
      <c r="F1565" s="8">
        <v>542400</v>
      </c>
      <c r="G1565" s="7"/>
      <c r="H1565" t="s">
        <v>1125</v>
      </c>
      <c r="I1565" s="10">
        <v>0.13</v>
      </c>
    </row>
    <row r="1566" hidden="1" spans="1:9">
      <c r="A1566" s="3" t="s">
        <v>104</v>
      </c>
      <c r="B1566" s="4" t="str">
        <f t="shared" si="24"/>
        <v>2025</v>
      </c>
      <c r="C1566" s="4"/>
      <c r="D1566" s="7" t="s">
        <v>763</v>
      </c>
      <c r="E1566" s="4" t="s">
        <v>18</v>
      </c>
      <c r="F1566" s="8">
        <v>502850</v>
      </c>
      <c r="G1566" s="7"/>
      <c r="H1566" t="s">
        <v>1124</v>
      </c>
      <c r="I1566" s="10">
        <v>0.13</v>
      </c>
    </row>
    <row r="1567" hidden="1" spans="1:9">
      <c r="A1567" s="3" t="s">
        <v>104</v>
      </c>
      <c r="B1567" s="4" t="str">
        <f t="shared" si="24"/>
        <v>2025</v>
      </c>
      <c r="C1567" s="4"/>
      <c r="D1567" s="7" t="s">
        <v>760</v>
      </c>
      <c r="E1567" s="4" t="s">
        <v>18</v>
      </c>
      <c r="F1567" s="8">
        <v>288150</v>
      </c>
      <c r="G1567" s="7"/>
      <c r="H1567" t="s">
        <v>1126</v>
      </c>
      <c r="I1567" s="10">
        <v>0.13</v>
      </c>
    </row>
    <row r="1568" hidden="1" spans="1:9">
      <c r="A1568" s="3" t="s">
        <v>104</v>
      </c>
      <c r="B1568" s="4" t="str">
        <f t="shared" si="24"/>
        <v>2024</v>
      </c>
      <c r="C1568" s="4"/>
      <c r="D1568" s="7" t="s">
        <v>618</v>
      </c>
      <c r="E1568" s="4" t="s">
        <v>18</v>
      </c>
      <c r="F1568" s="8">
        <v>66105</v>
      </c>
      <c r="G1568" s="7"/>
      <c r="H1568" t="s">
        <v>1127</v>
      </c>
      <c r="I1568" s="10">
        <v>0.13</v>
      </c>
    </row>
    <row r="1569" hidden="1" spans="1:9">
      <c r="A1569" s="3" t="s">
        <v>104</v>
      </c>
      <c r="B1569" s="4" t="str">
        <f t="shared" si="24"/>
        <v>2024</v>
      </c>
      <c r="C1569" s="4"/>
      <c r="D1569" s="7" t="s">
        <v>692</v>
      </c>
      <c r="E1569" s="4" t="s">
        <v>18</v>
      </c>
      <c r="F1569" s="8">
        <v>221480</v>
      </c>
      <c r="G1569" s="7"/>
      <c r="H1569" t="s">
        <v>1128</v>
      </c>
      <c r="I1569" s="10">
        <v>0.13</v>
      </c>
    </row>
    <row r="1570" hidden="1" spans="1:9">
      <c r="A1570" s="3" t="s">
        <v>104</v>
      </c>
      <c r="B1570" s="4" t="str">
        <f t="shared" si="24"/>
        <v>2024</v>
      </c>
      <c r="C1570" s="4"/>
      <c r="D1570" s="7" t="s">
        <v>788</v>
      </c>
      <c r="E1570" s="4" t="s">
        <v>18</v>
      </c>
      <c r="F1570" s="8">
        <v>500590</v>
      </c>
      <c r="G1570" s="7"/>
      <c r="H1570" t="s">
        <v>1129</v>
      </c>
      <c r="I1570" s="10">
        <v>0.13</v>
      </c>
    </row>
    <row r="1571" hidden="1" spans="1:9">
      <c r="A1571" s="3" t="s">
        <v>104</v>
      </c>
      <c r="B1571" s="4" t="str">
        <f t="shared" si="24"/>
        <v>2024</v>
      </c>
      <c r="C1571" s="4"/>
      <c r="D1571" s="7" t="s">
        <v>1089</v>
      </c>
      <c r="E1571" s="4" t="s">
        <v>18</v>
      </c>
      <c r="F1571" s="8">
        <v>2034000</v>
      </c>
      <c r="G1571" s="7"/>
      <c r="H1571" t="s">
        <v>1124</v>
      </c>
      <c r="I1571" s="10">
        <v>0.13</v>
      </c>
    </row>
    <row r="1572" hidden="1" spans="1:9">
      <c r="A1572" s="3" t="s">
        <v>104</v>
      </c>
      <c r="B1572" s="4" t="str">
        <f t="shared" si="24"/>
        <v>2024</v>
      </c>
      <c r="C1572" s="4"/>
      <c r="D1572" s="7" t="s">
        <v>688</v>
      </c>
      <c r="E1572" s="4" t="s">
        <v>18</v>
      </c>
      <c r="F1572" s="8">
        <v>1152600</v>
      </c>
      <c r="G1572" s="7"/>
      <c r="H1572" t="s">
        <v>1130</v>
      </c>
      <c r="I1572" s="10">
        <v>0.13</v>
      </c>
    </row>
    <row r="1573" hidden="1" spans="1:9">
      <c r="A1573" s="3" t="s">
        <v>104</v>
      </c>
      <c r="B1573" s="4" t="str">
        <f t="shared" si="24"/>
        <v>2024</v>
      </c>
      <c r="C1573" s="4"/>
      <c r="D1573" s="7" t="s">
        <v>688</v>
      </c>
      <c r="E1573" s="4" t="s">
        <v>18</v>
      </c>
      <c r="F1573" s="8">
        <v>192653.7</v>
      </c>
      <c r="G1573" s="7"/>
      <c r="H1573" t="s">
        <v>1131</v>
      </c>
      <c r="I1573" s="10">
        <v>0.13</v>
      </c>
    </row>
    <row r="1574" hidden="1" spans="1:9">
      <c r="A1574" s="3" t="s">
        <v>104</v>
      </c>
      <c r="B1574" s="4" t="str">
        <f t="shared" si="24"/>
        <v>2024</v>
      </c>
      <c r="C1574" s="4"/>
      <c r="D1574" s="7" t="s">
        <v>1102</v>
      </c>
      <c r="E1574" s="4" t="s">
        <v>18</v>
      </c>
      <c r="F1574" s="8">
        <v>548508.78</v>
      </c>
      <c r="G1574" s="7"/>
      <c r="H1574" t="s">
        <v>1132</v>
      </c>
      <c r="I1574" s="10">
        <v>0.13</v>
      </c>
    </row>
    <row r="1575" hidden="1" spans="1:9">
      <c r="A1575" s="3" t="s">
        <v>104</v>
      </c>
      <c r="B1575" s="4" t="str">
        <f t="shared" si="24"/>
        <v>2024</v>
      </c>
      <c r="C1575" s="4"/>
      <c r="D1575" s="7" t="s">
        <v>1102</v>
      </c>
      <c r="E1575" s="4" t="s">
        <v>18</v>
      </c>
      <c r="F1575" s="8">
        <v>470362.5</v>
      </c>
      <c r="G1575" s="7"/>
      <c r="H1575" t="s">
        <v>1133</v>
      </c>
      <c r="I1575" s="10">
        <v>0.13</v>
      </c>
    </row>
    <row r="1576" hidden="1" spans="1:9">
      <c r="A1576" s="3" t="s">
        <v>104</v>
      </c>
      <c r="B1576" s="4" t="str">
        <f t="shared" si="24"/>
        <v>2024</v>
      </c>
      <c r="C1576" s="4"/>
      <c r="D1576" s="7" t="s">
        <v>1134</v>
      </c>
      <c r="E1576" s="4" t="s">
        <v>18</v>
      </c>
      <c r="F1576" s="8">
        <v>1608837.5</v>
      </c>
      <c r="G1576" s="7"/>
      <c r="H1576" t="s">
        <v>1135</v>
      </c>
      <c r="I1576" s="10">
        <v>0.13</v>
      </c>
    </row>
    <row r="1577" hidden="1" spans="1:9">
      <c r="A1577" s="3" t="s">
        <v>104</v>
      </c>
      <c r="B1577" s="4" t="str">
        <f t="shared" si="24"/>
        <v>2024</v>
      </c>
      <c r="C1577" s="4"/>
      <c r="D1577" s="7" t="s">
        <v>791</v>
      </c>
      <c r="E1577" s="4" t="s">
        <v>16</v>
      </c>
      <c r="F1577" s="8">
        <v>1608837.5</v>
      </c>
      <c r="G1577" s="7"/>
    </row>
    <row r="1578" hidden="1" spans="1:9">
      <c r="A1578" s="3" t="s">
        <v>104</v>
      </c>
      <c r="B1578" s="4" t="str">
        <f t="shared" si="24"/>
        <v>2024</v>
      </c>
      <c r="C1578" s="4"/>
      <c r="D1578" s="7" t="s">
        <v>788</v>
      </c>
      <c r="E1578" s="4" t="s">
        <v>16</v>
      </c>
      <c r="F1578" s="8">
        <v>470362.5</v>
      </c>
      <c r="G1578" s="7"/>
    </row>
    <row r="1579" hidden="1" spans="1:9">
      <c r="A1579" s="3" t="s">
        <v>104</v>
      </c>
      <c r="B1579" s="4" t="str">
        <f t="shared" si="24"/>
        <v>2024</v>
      </c>
      <c r="C1579" s="4"/>
      <c r="D1579" s="7" t="s">
        <v>691</v>
      </c>
      <c r="E1579" s="4" t="s">
        <v>16</v>
      </c>
      <c r="F1579" s="8">
        <v>548508.78</v>
      </c>
      <c r="G1579" s="7"/>
    </row>
    <row r="1580" hidden="1" spans="1:9">
      <c r="A1580" s="3" t="s">
        <v>104</v>
      </c>
      <c r="B1580" s="4" t="str">
        <f t="shared" si="24"/>
        <v>2024</v>
      </c>
      <c r="C1580" s="4"/>
      <c r="D1580" s="7" t="s">
        <v>692</v>
      </c>
      <c r="E1580" s="4" t="s">
        <v>16</v>
      </c>
      <c r="F1580" s="8">
        <v>192653.7</v>
      </c>
      <c r="G1580" s="7"/>
    </row>
    <row r="1581" hidden="1" spans="1:9">
      <c r="A1581" s="3" t="s">
        <v>104</v>
      </c>
      <c r="B1581" s="4" t="str">
        <f t="shared" si="24"/>
        <v>2024</v>
      </c>
      <c r="C1581" s="4"/>
      <c r="D1581" s="7" t="s">
        <v>691</v>
      </c>
      <c r="E1581" s="4" t="s">
        <v>16</v>
      </c>
      <c r="F1581" s="8">
        <v>1152600</v>
      </c>
      <c r="G1581" s="7"/>
    </row>
    <row r="1582" hidden="1" spans="1:9">
      <c r="A1582" s="3" t="s">
        <v>104</v>
      </c>
      <c r="B1582" s="4" t="str">
        <f t="shared" si="24"/>
        <v>2024</v>
      </c>
      <c r="C1582" s="4"/>
      <c r="D1582" s="7" t="s">
        <v>1089</v>
      </c>
      <c r="E1582" s="4" t="s">
        <v>16</v>
      </c>
      <c r="F1582" s="8">
        <v>797780</v>
      </c>
      <c r="G1582" s="7"/>
    </row>
    <row r="1583" hidden="1" spans="1:9">
      <c r="A1583" s="3" t="s">
        <v>104</v>
      </c>
      <c r="B1583" s="4" t="str">
        <f t="shared" si="24"/>
        <v>2024</v>
      </c>
      <c r="C1583" s="4"/>
      <c r="D1583" s="7" t="s">
        <v>788</v>
      </c>
      <c r="E1583" s="4" t="s">
        <v>16</v>
      </c>
      <c r="F1583" s="8">
        <v>2034000</v>
      </c>
      <c r="G1583" s="7"/>
    </row>
    <row r="1584" hidden="1" spans="1:9">
      <c r="A1584" s="3" t="s">
        <v>104</v>
      </c>
      <c r="B1584" s="4" t="str">
        <f t="shared" si="24"/>
        <v>2024</v>
      </c>
      <c r="C1584" s="4"/>
      <c r="D1584" s="7" t="s">
        <v>1082</v>
      </c>
      <c r="E1584" s="4" t="s">
        <v>16</v>
      </c>
      <c r="F1584" s="8">
        <v>500590</v>
      </c>
      <c r="G1584" s="7"/>
    </row>
    <row r="1585" hidden="1" spans="1:7">
      <c r="A1585" s="3" t="s">
        <v>104</v>
      </c>
      <c r="B1585" s="4" t="str">
        <f t="shared" si="24"/>
        <v>2025</v>
      </c>
      <c r="C1585" s="4"/>
      <c r="D1585" s="7" t="s">
        <v>763</v>
      </c>
      <c r="E1585" s="4" t="s">
        <v>16</v>
      </c>
      <c r="F1585" s="8">
        <v>221480</v>
      </c>
      <c r="G1585" s="7"/>
    </row>
    <row r="1586" hidden="1" spans="1:7">
      <c r="A1586" s="3" t="s">
        <v>104</v>
      </c>
      <c r="B1586" s="4" t="str">
        <f t="shared" si="24"/>
        <v>2025</v>
      </c>
      <c r="C1586" s="4"/>
      <c r="D1586" s="7" t="s">
        <v>321</v>
      </c>
      <c r="E1586" s="4" t="s">
        <v>16</v>
      </c>
      <c r="F1586" s="8">
        <v>66105</v>
      </c>
      <c r="G1586" s="7"/>
    </row>
    <row r="1587" hidden="1" spans="1:7">
      <c r="A1587" s="3" t="s">
        <v>104</v>
      </c>
      <c r="B1587" s="4" t="str">
        <f t="shared" si="24"/>
        <v>2025</v>
      </c>
      <c r="C1587" s="4"/>
      <c r="D1587" s="7" t="s">
        <v>763</v>
      </c>
      <c r="E1587" s="4" t="s">
        <v>16</v>
      </c>
      <c r="F1587" s="8">
        <v>288150</v>
      </c>
      <c r="G1587" s="7"/>
    </row>
    <row r="1588" hidden="1" spans="1:7">
      <c r="A1588" s="3" t="s">
        <v>104</v>
      </c>
      <c r="B1588" s="4" t="str">
        <f t="shared" si="24"/>
        <v>2025</v>
      </c>
      <c r="C1588" s="4"/>
      <c r="D1588" s="7" t="s">
        <v>553</v>
      </c>
      <c r="E1588" s="4" t="s">
        <v>16</v>
      </c>
      <c r="F1588" s="8">
        <v>502850</v>
      </c>
      <c r="G1588" s="7"/>
    </row>
    <row r="1589" hidden="1" spans="1:7">
      <c r="A1589" s="3" t="s">
        <v>104</v>
      </c>
      <c r="B1589" s="4" t="str">
        <f t="shared" si="24"/>
        <v>2025</v>
      </c>
      <c r="C1589" s="4"/>
      <c r="D1589" s="7" t="s">
        <v>556</v>
      </c>
      <c r="E1589" s="4" t="s">
        <v>16</v>
      </c>
      <c r="F1589" s="8">
        <v>542400</v>
      </c>
      <c r="G1589" s="7"/>
    </row>
    <row r="1590" hidden="1" spans="1:7">
      <c r="A1590" s="3" t="s">
        <v>104</v>
      </c>
      <c r="B1590" s="4" t="str">
        <f t="shared" si="24"/>
        <v>2025</v>
      </c>
      <c r="C1590" s="4"/>
      <c r="D1590" s="7" t="s">
        <v>556</v>
      </c>
      <c r="E1590" s="4" t="s">
        <v>16</v>
      </c>
      <c r="F1590" s="8">
        <v>502850</v>
      </c>
      <c r="G1590" s="7"/>
    </row>
    <row r="1591" hidden="1" spans="1:7">
      <c r="A1591" s="3" t="s">
        <v>104</v>
      </c>
      <c r="B1591" s="4" t="str">
        <f t="shared" si="24"/>
        <v>2025</v>
      </c>
      <c r="C1591" s="4"/>
      <c r="D1591" s="7" t="s">
        <v>556</v>
      </c>
      <c r="E1591" s="4" t="s">
        <v>17</v>
      </c>
      <c r="F1591" s="8">
        <v>470362.5</v>
      </c>
      <c r="G1591" s="7"/>
    </row>
    <row r="1592" hidden="1" spans="1:7">
      <c r="A1592" s="3" t="s">
        <v>104</v>
      </c>
      <c r="B1592" s="4" t="str">
        <f t="shared" si="24"/>
        <v>2025</v>
      </c>
      <c r="C1592" s="4"/>
      <c r="D1592" s="7" t="s">
        <v>562</v>
      </c>
      <c r="E1592" s="4" t="s">
        <v>17</v>
      </c>
      <c r="F1592" s="8">
        <v>148508.78</v>
      </c>
      <c r="G1592" s="7"/>
    </row>
    <row r="1593" hidden="1" spans="1:7">
      <c r="A1593" s="3" t="s">
        <v>104</v>
      </c>
      <c r="B1593" s="4" t="str">
        <f t="shared" si="24"/>
        <v>2025</v>
      </c>
      <c r="C1593" s="4"/>
      <c r="D1593" s="7" t="s">
        <v>553</v>
      </c>
      <c r="E1593" s="4" t="s">
        <v>17</v>
      </c>
      <c r="F1593" s="8">
        <v>200000</v>
      </c>
      <c r="G1593" s="7"/>
    </row>
    <row r="1594" hidden="1" spans="1:7">
      <c r="A1594" s="3" t="s">
        <v>104</v>
      </c>
      <c r="B1594" s="4" t="str">
        <f t="shared" si="24"/>
        <v>2025</v>
      </c>
      <c r="C1594" s="4"/>
      <c r="D1594" s="7" t="s">
        <v>556</v>
      </c>
      <c r="E1594" s="4" t="s">
        <v>17</v>
      </c>
      <c r="F1594" s="8">
        <v>200000</v>
      </c>
      <c r="G1594" s="7"/>
    </row>
    <row r="1595" hidden="1" spans="1:7">
      <c r="A1595" s="3" t="s">
        <v>104</v>
      </c>
      <c r="B1595" s="4" t="str">
        <f t="shared" si="24"/>
        <v>2025</v>
      </c>
      <c r="C1595" s="4"/>
      <c r="D1595" s="7" t="s">
        <v>556</v>
      </c>
      <c r="E1595" s="4" t="s">
        <v>17</v>
      </c>
      <c r="F1595" s="8">
        <v>300000</v>
      </c>
      <c r="G1595" s="7"/>
    </row>
    <row r="1596" hidden="1" spans="1:7">
      <c r="A1596" s="3" t="s">
        <v>104</v>
      </c>
      <c r="B1596" s="4" t="str">
        <f t="shared" si="24"/>
        <v>2025</v>
      </c>
      <c r="C1596" s="4"/>
      <c r="D1596" s="7" t="s">
        <v>566</v>
      </c>
      <c r="E1596" s="4" t="s">
        <v>17</v>
      </c>
      <c r="F1596" s="8">
        <v>394970</v>
      </c>
      <c r="G1596" s="7"/>
    </row>
    <row r="1597" hidden="1" spans="1:7">
      <c r="A1597" s="3" t="s">
        <v>104</v>
      </c>
      <c r="B1597" s="4" t="str">
        <f t="shared" si="24"/>
        <v>2025</v>
      </c>
      <c r="C1597" s="4"/>
      <c r="D1597" s="7" t="s">
        <v>562</v>
      </c>
      <c r="E1597" s="4" t="s">
        <v>17</v>
      </c>
      <c r="F1597" s="8">
        <v>357891</v>
      </c>
      <c r="G1597" s="7"/>
    </row>
    <row r="1598" hidden="1" spans="1:7">
      <c r="A1598" s="3" t="s">
        <v>104</v>
      </c>
      <c r="B1598" s="4" t="str">
        <f t="shared" si="24"/>
        <v>2025</v>
      </c>
      <c r="C1598" s="4"/>
      <c r="D1598" s="7" t="s">
        <v>556</v>
      </c>
      <c r="E1598" s="4" t="s">
        <v>17</v>
      </c>
      <c r="F1598" s="8">
        <v>300000</v>
      </c>
      <c r="G1598" s="7"/>
    </row>
    <row r="1599" hidden="1" spans="1:7">
      <c r="A1599" s="3" t="s">
        <v>104</v>
      </c>
      <c r="B1599" s="4" t="str">
        <f t="shared" si="24"/>
        <v>2025</v>
      </c>
      <c r="C1599" s="4"/>
      <c r="D1599" s="7" t="s">
        <v>566</v>
      </c>
      <c r="E1599" s="4" t="s">
        <v>17</v>
      </c>
      <c r="F1599" s="8">
        <v>232300</v>
      </c>
      <c r="G1599" s="7"/>
    </row>
    <row r="1600" hidden="1" spans="1:7">
      <c r="A1600" s="3" t="s">
        <v>104</v>
      </c>
      <c r="B1600" s="4" t="str">
        <f t="shared" si="24"/>
        <v>2025</v>
      </c>
      <c r="C1600" s="4"/>
      <c r="D1600" s="7" t="s">
        <v>319</v>
      </c>
      <c r="E1600" s="4" t="s">
        <v>17</v>
      </c>
      <c r="F1600" s="8">
        <v>221480</v>
      </c>
      <c r="G1600" s="7"/>
    </row>
    <row r="1601" hidden="1" spans="1:9">
      <c r="A1601" s="3" t="s">
        <v>104</v>
      </c>
      <c r="B1601" s="4" t="str">
        <f t="shared" si="24"/>
        <v>2024</v>
      </c>
      <c r="C1601" s="4"/>
      <c r="D1601" s="7" t="s">
        <v>791</v>
      </c>
      <c r="E1601" s="4" t="s">
        <v>18</v>
      </c>
      <c r="F1601" s="8">
        <v>2090500</v>
      </c>
      <c r="G1601" s="7"/>
      <c r="H1601" t="s">
        <v>1136</v>
      </c>
      <c r="I1601" s="10">
        <v>0.13</v>
      </c>
    </row>
    <row r="1602" hidden="1" spans="1:9">
      <c r="A1602" s="3" t="s">
        <v>104</v>
      </c>
      <c r="B1602" s="4" t="str">
        <f t="shared" ref="B1602:B1665" si="25">LEFT(D1602,4)</f>
        <v>2025</v>
      </c>
      <c r="C1602" s="4"/>
      <c r="D1602" s="7" t="s">
        <v>321</v>
      </c>
      <c r="E1602" s="4" t="s">
        <v>17</v>
      </c>
      <c r="F1602" s="8">
        <v>1776925</v>
      </c>
      <c r="G1602" s="7"/>
    </row>
    <row r="1603" hidden="1" spans="1:9">
      <c r="A1603" s="3" t="s">
        <v>104</v>
      </c>
      <c r="B1603" s="4" t="str">
        <f t="shared" si="25"/>
        <v>2024</v>
      </c>
      <c r="C1603" s="4"/>
      <c r="D1603" s="7" t="s">
        <v>691</v>
      </c>
      <c r="E1603" s="4" t="s">
        <v>16</v>
      </c>
      <c r="F1603" s="8">
        <v>2090500</v>
      </c>
      <c r="G1603" s="7"/>
    </row>
    <row r="1604" hidden="1" spans="1:9">
      <c r="A1604" s="3" t="s">
        <v>104</v>
      </c>
      <c r="B1604" s="4" t="str">
        <f t="shared" si="25"/>
        <v>2024</v>
      </c>
      <c r="C1604" s="4"/>
      <c r="D1604" s="7" t="s">
        <v>791</v>
      </c>
      <c r="E1604" s="4" t="s">
        <v>18</v>
      </c>
      <c r="F1604" s="8">
        <v>2090500</v>
      </c>
      <c r="G1604" s="7"/>
      <c r="H1604" t="s">
        <v>1137</v>
      </c>
      <c r="I1604" s="10">
        <v>0.13</v>
      </c>
    </row>
    <row r="1605" hidden="1" spans="1:9">
      <c r="A1605" s="3" t="s">
        <v>104</v>
      </c>
      <c r="B1605" s="4" t="str">
        <f t="shared" si="25"/>
        <v>2024</v>
      </c>
      <c r="C1605" s="4"/>
      <c r="D1605" s="7" t="s">
        <v>788</v>
      </c>
      <c r="E1605" s="4" t="s">
        <v>16</v>
      </c>
      <c r="F1605" s="8">
        <v>2090500</v>
      </c>
      <c r="G1605" s="7"/>
    </row>
    <row r="1606" hidden="1" spans="1:9">
      <c r="A1606" s="3" t="s">
        <v>104</v>
      </c>
      <c r="B1606" s="4" t="str">
        <f t="shared" si="25"/>
        <v>2025</v>
      </c>
      <c r="C1606" s="4"/>
      <c r="D1606" s="7" t="s">
        <v>317</v>
      </c>
      <c r="E1606" s="4" t="s">
        <v>17</v>
      </c>
      <c r="F1606" s="8">
        <v>1776925</v>
      </c>
      <c r="G1606" s="7"/>
    </row>
    <row r="1607" hidden="1" spans="1:9">
      <c r="A1607" s="3" t="s">
        <v>104</v>
      </c>
      <c r="B1607" s="4" t="str">
        <f t="shared" si="25"/>
        <v>2024</v>
      </c>
      <c r="C1607" s="4"/>
      <c r="D1607" s="7" t="s">
        <v>618</v>
      </c>
      <c r="E1607" s="4" t="s">
        <v>18</v>
      </c>
      <c r="F1607" s="8">
        <v>103508</v>
      </c>
      <c r="G1607" s="7"/>
      <c r="H1607" t="s">
        <v>1138</v>
      </c>
      <c r="I1607" s="10">
        <v>0.13</v>
      </c>
    </row>
    <row r="1608" hidden="1" spans="1:9">
      <c r="A1608" s="3" t="s">
        <v>104</v>
      </c>
      <c r="B1608" s="4" t="str">
        <f t="shared" si="25"/>
        <v>2024</v>
      </c>
      <c r="C1608" s="4"/>
      <c r="D1608" s="7" t="s">
        <v>618</v>
      </c>
      <c r="E1608" s="4" t="s">
        <v>18</v>
      </c>
      <c r="F1608" s="8">
        <v>475730</v>
      </c>
      <c r="G1608" s="7"/>
      <c r="H1608" t="s">
        <v>1139</v>
      </c>
      <c r="I1608" s="10">
        <v>0.13</v>
      </c>
    </row>
    <row r="1609" hidden="1" spans="1:9">
      <c r="A1609" s="3" t="s">
        <v>104</v>
      </c>
      <c r="B1609" s="4" t="str">
        <f t="shared" si="25"/>
        <v>2024</v>
      </c>
      <c r="C1609" s="4"/>
      <c r="D1609" s="7" t="s">
        <v>692</v>
      </c>
      <c r="E1609" s="4" t="s">
        <v>18</v>
      </c>
      <c r="F1609" s="8">
        <v>348000</v>
      </c>
      <c r="G1609" s="7"/>
      <c r="H1609" t="s">
        <v>1140</v>
      </c>
      <c r="I1609" s="10">
        <v>0.13</v>
      </c>
    </row>
    <row r="1610" hidden="1" spans="1:9">
      <c r="A1610" s="3" t="s">
        <v>104</v>
      </c>
      <c r="B1610" s="4" t="str">
        <f t="shared" si="25"/>
        <v>2025</v>
      </c>
      <c r="C1610" s="4"/>
      <c r="D1610" s="7" t="s">
        <v>322</v>
      </c>
      <c r="E1610" s="4" t="s">
        <v>17</v>
      </c>
      <c r="F1610" s="8">
        <v>348000</v>
      </c>
      <c r="G1610" s="7"/>
    </row>
    <row r="1611" hidden="1" spans="1:9">
      <c r="A1611" s="3" t="s">
        <v>104</v>
      </c>
      <c r="B1611" s="4" t="str">
        <f t="shared" si="25"/>
        <v>2025</v>
      </c>
      <c r="C1611" s="4"/>
      <c r="D1611" s="7" t="s">
        <v>760</v>
      </c>
      <c r="E1611" s="4" t="s">
        <v>17</v>
      </c>
      <c r="F1611" s="8">
        <v>475730</v>
      </c>
      <c r="G1611" s="7"/>
    </row>
    <row r="1612" hidden="1" spans="1:9">
      <c r="A1612" s="3" t="s">
        <v>104</v>
      </c>
      <c r="B1612" s="4" t="str">
        <f t="shared" si="25"/>
        <v>2025</v>
      </c>
      <c r="C1612" s="4"/>
      <c r="D1612" s="7" t="s">
        <v>760</v>
      </c>
      <c r="E1612" s="4" t="s">
        <v>17</v>
      </c>
      <c r="F1612" s="8">
        <v>103508</v>
      </c>
      <c r="G1612" s="7"/>
    </row>
    <row r="1613" hidden="1" spans="1:9">
      <c r="A1613" s="3" t="s">
        <v>104</v>
      </c>
      <c r="B1613" s="4" t="str">
        <f t="shared" si="25"/>
        <v>2024</v>
      </c>
      <c r="C1613" s="4"/>
      <c r="D1613" s="7" t="s">
        <v>788</v>
      </c>
      <c r="E1613" s="4" t="s">
        <v>18</v>
      </c>
      <c r="F1613" s="8">
        <v>788759.21</v>
      </c>
      <c r="G1613" s="7"/>
      <c r="H1613" t="s">
        <v>1141</v>
      </c>
      <c r="I1613" s="10">
        <v>0.13</v>
      </c>
    </row>
    <row r="1614" hidden="1" spans="1:9">
      <c r="A1614" s="3" t="s">
        <v>104</v>
      </c>
      <c r="B1614" s="4" t="str">
        <f t="shared" si="25"/>
        <v>2024</v>
      </c>
      <c r="C1614" s="4"/>
      <c r="D1614" s="7" t="s">
        <v>618</v>
      </c>
      <c r="E1614" s="4" t="s">
        <v>16</v>
      </c>
      <c r="F1614" s="8">
        <v>631007.37</v>
      </c>
      <c r="G1614" s="7"/>
    </row>
    <row r="1615" hidden="1" spans="1:9">
      <c r="A1615" s="3" t="s">
        <v>104</v>
      </c>
      <c r="B1615" s="4" t="str">
        <f t="shared" si="25"/>
        <v>2025</v>
      </c>
      <c r="C1615" s="4"/>
      <c r="D1615" s="7" t="s">
        <v>566</v>
      </c>
      <c r="E1615" s="4" t="s">
        <v>16</v>
      </c>
      <c r="F1615" s="8">
        <v>157751.84</v>
      </c>
      <c r="G1615" s="7"/>
    </row>
    <row r="1616" hidden="1" spans="1:9">
      <c r="A1616" s="3" t="s">
        <v>104</v>
      </c>
      <c r="B1616" s="4" t="str">
        <f t="shared" si="25"/>
        <v>2024</v>
      </c>
      <c r="C1616" s="4"/>
      <c r="D1616" s="7" t="s">
        <v>691</v>
      </c>
      <c r="E1616" s="4" t="s">
        <v>18</v>
      </c>
      <c r="F1616" s="8">
        <v>2867849.6</v>
      </c>
      <c r="G1616" s="7"/>
      <c r="H1616" t="s">
        <v>1142</v>
      </c>
      <c r="I1616" s="10">
        <v>0.13</v>
      </c>
    </row>
    <row r="1617" hidden="1" spans="1:9">
      <c r="A1617" s="3" t="s">
        <v>104</v>
      </c>
      <c r="B1617" s="4" t="str">
        <f t="shared" si="25"/>
        <v>2025</v>
      </c>
      <c r="C1617" s="4"/>
      <c r="D1617" s="7" t="s">
        <v>566</v>
      </c>
      <c r="E1617" s="4" t="s">
        <v>16</v>
      </c>
      <c r="F1617" s="8">
        <v>573569.92</v>
      </c>
      <c r="G1617" s="7"/>
    </row>
    <row r="1618" hidden="1" spans="1:9">
      <c r="A1618" s="3" t="s">
        <v>104</v>
      </c>
      <c r="B1618" s="4" t="str">
        <f t="shared" si="25"/>
        <v>2024</v>
      </c>
      <c r="C1618" s="4"/>
      <c r="D1618" s="7" t="s">
        <v>618</v>
      </c>
      <c r="E1618" s="4" t="s">
        <v>16</v>
      </c>
      <c r="F1618" s="8">
        <v>2294279.68</v>
      </c>
      <c r="G1618" s="7"/>
    </row>
    <row r="1619" hidden="1" spans="1:9">
      <c r="A1619" s="3" t="s">
        <v>104</v>
      </c>
      <c r="B1619" s="4" t="str">
        <f t="shared" si="25"/>
        <v>2024</v>
      </c>
      <c r="C1619" s="4"/>
      <c r="D1619" s="7" t="s">
        <v>788</v>
      </c>
      <c r="E1619" s="4" t="s">
        <v>18</v>
      </c>
      <c r="F1619" s="8">
        <v>1647280.1</v>
      </c>
      <c r="G1619" s="7"/>
      <c r="H1619" t="s">
        <v>1143</v>
      </c>
      <c r="I1619" s="10">
        <v>0.13</v>
      </c>
    </row>
    <row r="1620" hidden="1" spans="1:9">
      <c r="A1620" s="3" t="s">
        <v>104</v>
      </c>
      <c r="B1620" s="4" t="str">
        <f t="shared" si="25"/>
        <v>2025</v>
      </c>
      <c r="C1620" s="4"/>
      <c r="D1620" s="7" t="s">
        <v>566</v>
      </c>
      <c r="E1620" s="4" t="s">
        <v>16</v>
      </c>
      <c r="F1620" s="8">
        <v>329456.02</v>
      </c>
      <c r="G1620" s="7"/>
    </row>
    <row r="1621" hidden="1" spans="1:9">
      <c r="A1621" s="3" t="s">
        <v>104</v>
      </c>
      <c r="B1621" s="4" t="str">
        <f t="shared" si="25"/>
        <v>2024</v>
      </c>
      <c r="C1621" s="4"/>
      <c r="D1621" s="7" t="s">
        <v>618</v>
      </c>
      <c r="E1621" s="4" t="s">
        <v>16</v>
      </c>
      <c r="F1621" s="8">
        <v>1317824.08</v>
      </c>
      <c r="G1621" s="7"/>
    </row>
    <row r="1622" hidden="1" spans="1:9">
      <c r="A1622" s="3" t="s">
        <v>104</v>
      </c>
      <c r="B1622" s="4" t="str">
        <f t="shared" si="25"/>
        <v>2024</v>
      </c>
      <c r="C1622" s="4"/>
      <c r="D1622" s="7" t="s">
        <v>788</v>
      </c>
      <c r="E1622" s="4" t="s">
        <v>18</v>
      </c>
      <c r="F1622" s="8">
        <v>1804350.1</v>
      </c>
      <c r="G1622" s="7"/>
      <c r="H1622" t="s">
        <v>1144</v>
      </c>
      <c r="I1622" s="10">
        <v>0.13</v>
      </c>
    </row>
    <row r="1623" hidden="1" spans="1:9">
      <c r="A1623" s="3" t="s">
        <v>104</v>
      </c>
      <c r="B1623" s="4" t="str">
        <f t="shared" si="25"/>
        <v>2025</v>
      </c>
      <c r="C1623" s="4"/>
      <c r="D1623" s="7" t="s">
        <v>566</v>
      </c>
      <c r="E1623" s="4" t="s">
        <v>16</v>
      </c>
      <c r="F1623" s="8">
        <v>360870.02</v>
      </c>
      <c r="G1623" s="7"/>
    </row>
    <row r="1624" hidden="1" spans="1:9">
      <c r="A1624" s="3" t="s">
        <v>104</v>
      </c>
      <c r="B1624" s="4" t="str">
        <f t="shared" si="25"/>
        <v>2024</v>
      </c>
      <c r="C1624" s="4"/>
      <c r="D1624" s="7" t="s">
        <v>618</v>
      </c>
      <c r="E1624" s="4" t="s">
        <v>16</v>
      </c>
      <c r="F1624" s="8">
        <v>1443480.08</v>
      </c>
      <c r="G1624" s="7"/>
    </row>
    <row r="1625" hidden="1" spans="1:9">
      <c r="A1625" s="3" t="s">
        <v>104</v>
      </c>
      <c r="B1625" s="4" t="str">
        <f t="shared" si="25"/>
        <v>2024</v>
      </c>
      <c r="C1625" s="4"/>
      <c r="D1625" s="7" t="s">
        <v>788</v>
      </c>
      <c r="E1625" s="4" t="s">
        <v>18</v>
      </c>
      <c r="F1625" s="8">
        <v>2056600</v>
      </c>
      <c r="G1625" s="7"/>
      <c r="H1625" t="s">
        <v>1145</v>
      </c>
      <c r="I1625" s="10">
        <v>0.13</v>
      </c>
    </row>
    <row r="1626" hidden="1" spans="1:9">
      <c r="A1626" s="3" t="s">
        <v>104</v>
      </c>
      <c r="B1626" s="4" t="str">
        <f t="shared" si="25"/>
        <v>2025</v>
      </c>
      <c r="C1626" s="4"/>
      <c r="D1626" s="7" t="s">
        <v>317</v>
      </c>
      <c r="E1626" s="4" t="s">
        <v>16</v>
      </c>
      <c r="F1626" s="8">
        <v>1645280</v>
      </c>
      <c r="G1626" s="7"/>
    </row>
    <row r="1627" hidden="1" spans="1:9">
      <c r="A1627" s="3" t="s">
        <v>104</v>
      </c>
      <c r="B1627" s="4" t="str">
        <f t="shared" si="25"/>
        <v>2025</v>
      </c>
      <c r="C1627" s="4"/>
      <c r="D1627" s="7" t="s">
        <v>566</v>
      </c>
      <c r="E1627" s="4" t="s">
        <v>16</v>
      </c>
      <c r="F1627" s="8">
        <v>411320</v>
      </c>
      <c r="G1627" s="7"/>
    </row>
    <row r="1628" hidden="1" spans="1:9">
      <c r="A1628" s="3" t="s">
        <v>104</v>
      </c>
      <c r="B1628" s="4" t="str">
        <f t="shared" si="25"/>
        <v>2025</v>
      </c>
      <c r="C1628" s="4"/>
      <c r="D1628" s="7" t="s">
        <v>321</v>
      </c>
      <c r="E1628" s="4" t="s">
        <v>17</v>
      </c>
      <c r="F1628" s="8">
        <v>1316224</v>
      </c>
      <c r="G1628" s="7"/>
    </row>
    <row r="1629" hidden="1" spans="1:9">
      <c r="A1629" s="3" t="s">
        <v>104</v>
      </c>
      <c r="B1629" s="4" t="str">
        <f t="shared" si="25"/>
        <v>2024</v>
      </c>
      <c r="C1629" s="4"/>
      <c r="D1629" s="7" t="s">
        <v>618</v>
      </c>
      <c r="E1629" s="4" t="s">
        <v>18</v>
      </c>
      <c r="F1629" s="8">
        <v>129046</v>
      </c>
      <c r="G1629" s="7"/>
      <c r="H1629" t="s">
        <v>1146</v>
      </c>
      <c r="I1629" s="10">
        <v>0.13</v>
      </c>
    </row>
    <row r="1630" hidden="1" spans="1:9">
      <c r="A1630" s="3" t="s">
        <v>104</v>
      </c>
      <c r="B1630" s="4" t="str">
        <f t="shared" si="25"/>
        <v>2024</v>
      </c>
      <c r="C1630" s="4"/>
      <c r="D1630" s="7" t="s">
        <v>618</v>
      </c>
      <c r="E1630" s="4" t="s">
        <v>18</v>
      </c>
      <c r="F1630" s="8">
        <v>239673</v>
      </c>
      <c r="G1630" s="7"/>
      <c r="H1630" t="s">
        <v>1147</v>
      </c>
      <c r="I1630" s="10">
        <v>0.13</v>
      </c>
    </row>
    <row r="1631" hidden="1" spans="1:9">
      <c r="A1631" s="3" t="s">
        <v>104</v>
      </c>
      <c r="B1631" s="4" t="str">
        <f t="shared" si="25"/>
        <v>2025</v>
      </c>
      <c r="C1631" s="4"/>
      <c r="D1631" s="7" t="s">
        <v>760</v>
      </c>
      <c r="E1631" s="4" t="s">
        <v>16</v>
      </c>
      <c r="F1631" s="8">
        <v>239673</v>
      </c>
      <c r="G1631" s="7"/>
    </row>
    <row r="1632" hidden="1" spans="1:9">
      <c r="A1632" s="3" t="s">
        <v>104</v>
      </c>
      <c r="B1632" s="4" t="str">
        <f t="shared" si="25"/>
        <v>2025</v>
      </c>
      <c r="C1632" s="4"/>
      <c r="D1632" s="7" t="s">
        <v>760</v>
      </c>
      <c r="E1632" s="4" t="s">
        <v>16</v>
      </c>
      <c r="F1632" s="8">
        <v>129046</v>
      </c>
      <c r="G1632" s="7"/>
    </row>
    <row r="1633" hidden="1" spans="1:9">
      <c r="A1633" s="3" t="s">
        <v>104</v>
      </c>
      <c r="B1633" s="4" t="str">
        <f t="shared" si="25"/>
        <v>2024</v>
      </c>
      <c r="C1633" s="4"/>
      <c r="D1633" s="7" t="s">
        <v>618</v>
      </c>
      <c r="E1633" s="4" t="s">
        <v>18</v>
      </c>
      <c r="F1633" s="8">
        <v>2123532.34</v>
      </c>
      <c r="G1633" s="7"/>
      <c r="H1633" t="s">
        <v>1148</v>
      </c>
      <c r="I1633" s="10">
        <v>0.13</v>
      </c>
    </row>
    <row r="1634" hidden="1" spans="1:9">
      <c r="A1634" s="3" t="s">
        <v>104</v>
      </c>
      <c r="B1634" s="4" t="str">
        <f t="shared" si="25"/>
        <v>2024</v>
      </c>
      <c r="C1634" s="4"/>
      <c r="D1634" s="7" t="s">
        <v>688</v>
      </c>
      <c r="E1634" s="4" t="s">
        <v>18</v>
      </c>
      <c r="F1634" s="8">
        <v>157526.52</v>
      </c>
      <c r="G1634" s="7"/>
      <c r="H1634" t="s">
        <v>1148</v>
      </c>
      <c r="I1634" s="10">
        <v>0.13</v>
      </c>
    </row>
    <row r="1635" hidden="1" spans="1:9">
      <c r="A1635" s="3" t="s">
        <v>104</v>
      </c>
      <c r="B1635" s="4" t="str">
        <f t="shared" si="25"/>
        <v>2025</v>
      </c>
      <c r="C1635" s="4"/>
      <c r="D1635" s="7" t="s">
        <v>322</v>
      </c>
      <c r="E1635" s="4" t="s">
        <v>16</v>
      </c>
      <c r="F1635" s="8">
        <v>2123532.34</v>
      </c>
      <c r="G1635" s="7"/>
    </row>
    <row r="1636" hidden="1" spans="1:9">
      <c r="A1636" s="3" t="s">
        <v>104</v>
      </c>
      <c r="B1636" s="4" t="str">
        <f t="shared" si="25"/>
        <v>2025</v>
      </c>
      <c r="C1636" s="4"/>
      <c r="D1636" s="7" t="s">
        <v>566</v>
      </c>
      <c r="E1636" s="4" t="s">
        <v>16</v>
      </c>
      <c r="F1636" s="8">
        <v>157526.52</v>
      </c>
      <c r="G1636" s="7"/>
    </row>
    <row r="1637" hidden="1" spans="1:9">
      <c r="A1637" s="3" t="s">
        <v>104</v>
      </c>
      <c r="B1637" s="4" t="str">
        <f t="shared" si="25"/>
        <v>2025</v>
      </c>
      <c r="C1637" s="4"/>
      <c r="D1637" s="7" t="s">
        <v>562</v>
      </c>
      <c r="E1637" s="4" t="s">
        <v>18</v>
      </c>
      <c r="F1637" s="8">
        <v>11516.96</v>
      </c>
      <c r="G1637" s="7"/>
      <c r="H1637" t="s">
        <v>1149</v>
      </c>
      <c r="I1637" s="10">
        <v>0.13</v>
      </c>
    </row>
    <row r="1638" hidden="1" spans="1:9">
      <c r="A1638" s="3" t="s">
        <v>104</v>
      </c>
      <c r="B1638" s="4" t="str">
        <f t="shared" si="25"/>
        <v>2025</v>
      </c>
      <c r="C1638" s="4" t="s">
        <v>346</v>
      </c>
      <c r="D1638" s="7" t="s">
        <v>322</v>
      </c>
      <c r="E1638" s="4" t="s">
        <v>18</v>
      </c>
      <c r="F1638" s="8">
        <v>67562.7</v>
      </c>
      <c r="G1638" s="7" t="s">
        <v>1150</v>
      </c>
      <c r="H1638" t="s">
        <v>1151</v>
      </c>
      <c r="I1638" s="10">
        <v>0.13</v>
      </c>
    </row>
    <row r="1639" hidden="1" spans="1:9">
      <c r="A1639" s="3" t="s">
        <v>104</v>
      </c>
      <c r="B1639" s="4" t="str">
        <f t="shared" si="25"/>
        <v>2025</v>
      </c>
      <c r="C1639" s="4" t="s">
        <v>346</v>
      </c>
      <c r="D1639" s="7" t="s">
        <v>553</v>
      </c>
      <c r="E1639" s="4" t="s">
        <v>18</v>
      </c>
      <c r="F1639" s="8">
        <v>180800</v>
      </c>
      <c r="G1639" s="7" t="s">
        <v>1150</v>
      </c>
      <c r="H1639" t="s">
        <v>1152</v>
      </c>
      <c r="I1639" s="10">
        <v>0.13</v>
      </c>
    </row>
    <row r="1640" hidden="1" spans="1:9">
      <c r="A1640" s="3" t="s">
        <v>104</v>
      </c>
      <c r="B1640" s="4" t="str">
        <f t="shared" si="25"/>
        <v>2025</v>
      </c>
      <c r="C1640" s="4"/>
      <c r="D1640" s="7" t="s">
        <v>553</v>
      </c>
      <c r="E1640" s="4" t="s">
        <v>18</v>
      </c>
      <c r="F1640" s="8">
        <v>76485.18</v>
      </c>
      <c r="G1640" s="7"/>
      <c r="H1640" t="s">
        <v>1149</v>
      </c>
      <c r="I1640" s="10">
        <v>0.13</v>
      </c>
    </row>
    <row r="1641" hidden="1" spans="1:9">
      <c r="A1641" s="3" t="s">
        <v>104</v>
      </c>
      <c r="B1641" s="4" t="str">
        <f t="shared" si="25"/>
        <v>2025</v>
      </c>
      <c r="C1641" s="4"/>
      <c r="D1641" s="7" t="s">
        <v>317</v>
      </c>
      <c r="E1641" s="4" t="s">
        <v>18</v>
      </c>
      <c r="F1641" s="8">
        <v>36249.27</v>
      </c>
      <c r="G1641" s="7"/>
      <c r="H1641" t="s">
        <v>1153</v>
      </c>
      <c r="I1641" s="10">
        <v>0.13</v>
      </c>
    </row>
    <row r="1642" hidden="1" spans="1:9">
      <c r="A1642" s="3" t="s">
        <v>104</v>
      </c>
      <c r="B1642" s="4" t="str">
        <f t="shared" si="25"/>
        <v>2025</v>
      </c>
      <c r="C1642" s="4" t="s">
        <v>346</v>
      </c>
      <c r="D1642" s="7" t="s">
        <v>763</v>
      </c>
      <c r="E1642" s="4" t="s">
        <v>18</v>
      </c>
      <c r="F1642" s="8">
        <v>1401200</v>
      </c>
      <c r="G1642" s="7" t="s">
        <v>1150</v>
      </c>
      <c r="H1642" t="s">
        <v>1154</v>
      </c>
      <c r="I1642" s="10">
        <v>0.13</v>
      </c>
    </row>
    <row r="1643" hidden="1" spans="1:9">
      <c r="A1643" s="3" t="s">
        <v>104</v>
      </c>
      <c r="B1643" s="4" t="str">
        <f t="shared" si="25"/>
        <v>2025</v>
      </c>
      <c r="C1643" s="4" t="s">
        <v>346</v>
      </c>
      <c r="D1643" s="7" t="s">
        <v>763</v>
      </c>
      <c r="E1643" s="4" t="s">
        <v>18</v>
      </c>
      <c r="F1643" s="8">
        <v>1491600</v>
      </c>
      <c r="G1643" s="7" t="s">
        <v>1150</v>
      </c>
      <c r="H1643" t="s">
        <v>1155</v>
      </c>
      <c r="I1643" s="10">
        <v>0.13</v>
      </c>
    </row>
    <row r="1644" hidden="1" spans="1:9">
      <c r="A1644" s="3" t="s">
        <v>104</v>
      </c>
      <c r="B1644" s="4" t="str">
        <f t="shared" si="25"/>
        <v>2025</v>
      </c>
      <c r="C1644" s="4"/>
      <c r="D1644" s="7" t="s">
        <v>763</v>
      </c>
      <c r="E1644" s="4" t="s">
        <v>18</v>
      </c>
      <c r="F1644" s="8">
        <v>453060</v>
      </c>
      <c r="G1644" s="7"/>
      <c r="H1644" t="s">
        <v>1156</v>
      </c>
      <c r="I1644" s="10">
        <v>0.13</v>
      </c>
    </row>
    <row r="1645" hidden="1" spans="1:9">
      <c r="A1645" s="3" t="s">
        <v>104</v>
      </c>
      <c r="B1645" s="4" t="str">
        <f t="shared" si="25"/>
        <v>2025</v>
      </c>
      <c r="C1645" s="4" t="s">
        <v>346</v>
      </c>
      <c r="D1645" s="7" t="s">
        <v>763</v>
      </c>
      <c r="E1645" s="4" t="s">
        <v>18</v>
      </c>
      <c r="F1645" s="8">
        <v>678762.42</v>
      </c>
      <c r="G1645" s="7" t="s">
        <v>1150</v>
      </c>
      <c r="H1645" t="s">
        <v>1157</v>
      </c>
      <c r="I1645" s="10">
        <v>0.13</v>
      </c>
    </row>
    <row r="1646" hidden="1" spans="1:9">
      <c r="A1646" s="3" t="s">
        <v>104</v>
      </c>
      <c r="B1646" s="4" t="str">
        <f t="shared" si="25"/>
        <v>2025</v>
      </c>
      <c r="C1646" s="4" t="s">
        <v>346</v>
      </c>
      <c r="D1646" s="7" t="s">
        <v>763</v>
      </c>
      <c r="E1646" s="4" t="s">
        <v>18</v>
      </c>
      <c r="F1646" s="8">
        <v>129950</v>
      </c>
      <c r="G1646" s="7" t="s">
        <v>1150</v>
      </c>
      <c r="H1646" t="s">
        <v>1158</v>
      </c>
      <c r="I1646" s="10">
        <v>0.13</v>
      </c>
    </row>
    <row r="1647" hidden="1" spans="1:9">
      <c r="A1647" s="3" t="s">
        <v>104</v>
      </c>
      <c r="B1647" s="4" t="str">
        <f t="shared" si="25"/>
        <v>2025</v>
      </c>
      <c r="C1647" s="4"/>
      <c r="D1647" s="7" t="s">
        <v>556</v>
      </c>
      <c r="E1647" s="4" t="s">
        <v>16</v>
      </c>
      <c r="F1647" s="8">
        <v>11516.96</v>
      </c>
      <c r="G1647" s="7"/>
    </row>
    <row r="1648" hidden="1" spans="1:9">
      <c r="A1648" s="3" t="s">
        <v>104</v>
      </c>
      <c r="B1648" s="4" t="str">
        <f t="shared" si="25"/>
        <v>2025</v>
      </c>
      <c r="C1648" s="4" t="s">
        <v>184</v>
      </c>
      <c r="D1648" s="7" t="s">
        <v>562</v>
      </c>
      <c r="E1648" s="4" t="s">
        <v>16</v>
      </c>
      <c r="F1648" s="8">
        <v>67562.7</v>
      </c>
      <c r="G1648" s="7"/>
    </row>
    <row r="1649" hidden="1" spans="1:9">
      <c r="A1649" s="3" t="s">
        <v>104</v>
      </c>
      <c r="B1649" s="4" t="str">
        <f t="shared" si="25"/>
        <v>2025</v>
      </c>
      <c r="C1649" s="4" t="s">
        <v>184</v>
      </c>
      <c r="D1649" s="7" t="s">
        <v>322</v>
      </c>
      <c r="E1649" s="4" t="s">
        <v>16</v>
      </c>
      <c r="F1649" s="8">
        <v>180800</v>
      </c>
      <c r="G1649" s="7"/>
    </row>
    <row r="1650" hidden="1" spans="1:9">
      <c r="A1650" s="3" t="s">
        <v>104</v>
      </c>
      <c r="B1650" s="4" t="str">
        <f t="shared" si="25"/>
        <v>2025</v>
      </c>
      <c r="C1650" s="4"/>
      <c r="D1650" s="7" t="s">
        <v>319</v>
      </c>
      <c r="E1650" s="4" t="s">
        <v>16</v>
      </c>
      <c r="F1650" s="8">
        <v>76485.18</v>
      </c>
      <c r="G1650" s="7"/>
    </row>
    <row r="1651" hidden="1" spans="1:9">
      <c r="A1651" s="3" t="s">
        <v>104</v>
      </c>
      <c r="B1651" s="4" t="str">
        <f t="shared" si="25"/>
        <v>2025</v>
      </c>
      <c r="C1651" s="4"/>
      <c r="D1651" s="7" t="s">
        <v>319</v>
      </c>
      <c r="E1651" s="4" t="s">
        <v>16</v>
      </c>
      <c r="F1651" s="8">
        <v>36249.27</v>
      </c>
      <c r="G1651" s="7"/>
    </row>
    <row r="1652" hidden="1" spans="1:9">
      <c r="A1652" s="3" t="s">
        <v>104</v>
      </c>
      <c r="B1652" s="4" t="str">
        <f t="shared" si="25"/>
        <v>2025</v>
      </c>
      <c r="C1652" s="4" t="s">
        <v>184</v>
      </c>
      <c r="D1652" s="7" t="s">
        <v>321</v>
      </c>
      <c r="E1652" s="4" t="s">
        <v>16</v>
      </c>
      <c r="F1652" s="8">
        <v>1401200</v>
      </c>
      <c r="G1652" s="7"/>
    </row>
    <row r="1653" hidden="1" spans="1:9">
      <c r="A1653" s="3" t="s">
        <v>104</v>
      </c>
      <c r="B1653" s="4" t="str">
        <f t="shared" si="25"/>
        <v>2025</v>
      </c>
      <c r="C1653" s="4" t="s">
        <v>184</v>
      </c>
      <c r="D1653" s="7" t="s">
        <v>321</v>
      </c>
      <c r="E1653" s="4" t="s">
        <v>16</v>
      </c>
      <c r="F1653" s="8">
        <v>1491600</v>
      </c>
      <c r="G1653" s="7"/>
    </row>
    <row r="1654" hidden="1" spans="1:9">
      <c r="A1654" s="3" t="s">
        <v>104</v>
      </c>
      <c r="B1654" s="4" t="str">
        <f t="shared" si="25"/>
        <v>2025</v>
      </c>
      <c r="C1654" s="4"/>
      <c r="D1654" s="7" t="s">
        <v>321</v>
      </c>
      <c r="E1654" s="4" t="s">
        <v>16</v>
      </c>
      <c r="F1654" s="8">
        <v>511957.8</v>
      </c>
      <c r="G1654" s="7"/>
    </row>
    <row r="1655" hidden="1" spans="1:9">
      <c r="A1655" s="3" t="s">
        <v>104</v>
      </c>
      <c r="B1655" s="4" t="str">
        <f t="shared" si="25"/>
        <v>2025</v>
      </c>
      <c r="C1655" s="4" t="s">
        <v>184</v>
      </c>
      <c r="D1655" s="7" t="s">
        <v>321</v>
      </c>
      <c r="E1655" s="4" t="s">
        <v>16</v>
      </c>
      <c r="F1655" s="8">
        <v>678762.42</v>
      </c>
      <c r="G1655" s="7"/>
    </row>
    <row r="1656" hidden="1" spans="1:9">
      <c r="A1656" s="3" t="s">
        <v>104</v>
      </c>
      <c r="B1656" s="4" t="str">
        <f t="shared" si="25"/>
        <v>2025</v>
      </c>
      <c r="C1656" s="4" t="s">
        <v>184</v>
      </c>
      <c r="D1656" s="7" t="s">
        <v>317</v>
      </c>
      <c r="E1656" s="4" t="s">
        <v>16</v>
      </c>
      <c r="F1656" s="8">
        <v>129950</v>
      </c>
      <c r="G1656" s="7"/>
    </row>
    <row r="1657" hidden="1" spans="1:9">
      <c r="A1657" s="3" t="s">
        <v>108</v>
      </c>
      <c r="B1657" s="4" t="str">
        <f t="shared" si="25"/>
        <v>2024</v>
      </c>
      <c r="C1657" s="4"/>
      <c r="D1657" s="7" t="s">
        <v>691</v>
      </c>
      <c r="E1657" s="4" t="s">
        <v>18</v>
      </c>
      <c r="F1657" s="8">
        <v>2925005</v>
      </c>
      <c r="G1657" s="7"/>
      <c r="H1657" t="s">
        <v>1159</v>
      </c>
      <c r="I1657" s="10">
        <v>0.13</v>
      </c>
    </row>
    <row r="1658" hidden="1" spans="1:9">
      <c r="A1658" s="3" t="s">
        <v>108</v>
      </c>
      <c r="B1658" s="4" t="str">
        <f t="shared" si="25"/>
        <v>2025</v>
      </c>
      <c r="C1658" s="4"/>
      <c r="D1658" s="7" t="s">
        <v>763</v>
      </c>
      <c r="E1658" s="4" t="s">
        <v>16</v>
      </c>
      <c r="F1658" s="8">
        <v>2340004</v>
      </c>
      <c r="G1658" s="7"/>
    </row>
    <row r="1659" hidden="1" spans="1:9">
      <c r="A1659" s="3" t="s">
        <v>108</v>
      </c>
      <c r="B1659" s="4" t="str">
        <f t="shared" si="25"/>
        <v>2025</v>
      </c>
      <c r="C1659" s="4"/>
      <c r="D1659" s="7" t="s">
        <v>553</v>
      </c>
      <c r="E1659" s="4" t="s">
        <v>16</v>
      </c>
      <c r="F1659" s="8">
        <v>585001</v>
      </c>
      <c r="G1659" s="7"/>
    </row>
    <row r="1660" hidden="1" spans="1:9">
      <c r="A1660" s="3" t="s">
        <v>108</v>
      </c>
      <c r="B1660" s="4" t="str">
        <f t="shared" si="25"/>
        <v>2025</v>
      </c>
      <c r="C1660" s="4"/>
      <c r="D1660" s="7" t="s">
        <v>321</v>
      </c>
      <c r="E1660" s="4" t="s">
        <v>17</v>
      </c>
      <c r="F1660" s="8">
        <v>1872003.2</v>
      </c>
      <c r="G1660" s="7"/>
    </row>
    <row r="1661" hidden="1" spans="1:9">
      <c r="A1661" s="3" t="s">
        <v>108</v>
      </c>
      <c r="B1661" s="4" t="str">
        <f t="shared" si="25"/>
        <v>2024</v>
      </c>
      <c r="C1661" s="4"/>
      <c r="D1661" s="7" t="s">
        <v>691</v>
      </c>
      <c r="E1661" s="4" t="s">
        <v>18</v>
      </c>
      <c r="F1661" s="8">
        <v>1439846</v>
      </c>
      <c r="G1661" s="7"/>
      <c r="H1661" t="s">
        <v>1160</v>
      </c>
      <c r="I1661" s="10">
        <v>0.13</v>
      </c>
    </row>
    <row r="1662" hidden="1" spans="1:9">
      <c r="A1662" s="3" t="s">
        <v>108</v>
      </c>
      <c r="B1662" s="4" t="str">
        <f t="shared" si="25"/>
        <v>2025</v>
      </c>
      <c r="C1662" s="4"/>
      <c r="D1662" s="7" t="s">
        <v>763</v>
      </c>
      <c r="E1662" s="4" t="s">
        <v>16</v>
      </c>
      <c r="F1662" s="8">
        <v>1151876.8</v>
      </c>
      <c r="G1662" s="7"/>
    </row>
    <row r="1663" hidden="1" spans="1:9">
      <c r="A1663" s="3" t="s">
        <v>108</v>
      </c>
      <c r="B1663" s="4" t="str">
        <f t="shared" si="25"/>
        <v>2025</v>
      </c>
      <c r="C1663" s="4"/>
      <c r="D1663" s="7" t="s">
        <v>556</v>
      </c>
      <c r="E1663" s="4" t="s">
        <v>16</v>
      </c>
      <c r="F1663" s="8">
        <v>287969.2</v>
      </c>
      <c r="G1663" s="7"/>
    </row>
    <row r="1664" hidden="1" spans="1:9">
      <c r="A1664" s="3" t="s">
        <v>108</v>
      </c>
      <c r="B1664" s="4" t="str">
        <f t="shared" si="25"/>
        <v>2025</v>
      </c>
      <c r="C1664" s="4"/>
      <c r="D1664" s="7" t="s">
        <v>321</v>
      </c>
      <c r="E1664" s="4" t="s">
        <v>17</v>
      </c>
      <c r="F1664" s="8">
        <v>921501.44</v>
      </c>
      <c r="G1664" s="7" t="s">
        <v>1161</v>
      </c>
    </row>
    <row r="1665" hidden="1" spans="1:9">
      <c r="A1665" s="3" t="s">
        <v>108</v>
      </c>
      <c r="B1665" s="4" t="str">
        <f t="shared" si="25"/>
        <v>2024</v>
      </c>
      <c r="C1665" s="4"/>
      <c r="D1665" s="7" t="s">
        <v>788</v>
      </c>
      <c r="E1665" s="4" t="s">
        <v>18</v>
      </c>
      <c r="F1665" s="8">
        <v>407478</v>
      </c>
      <c r="G1665" s="7"/>
      <c r="H1665" t="s">
        <v>1162</v>
      </c>
      <c r="I1665" s="10">
        <v>0.13</v>
      </c>
    </row>
    <row r="1666" hidden="1" spans="1:9">
      <c r="A1666" s="3" t="s">
        <v>108</v>
      </c>
      <c r="B1666" s="4" t="str">
        <f t="shared" ref="B1666:B1729" si="26">LEFT(D1666,4)</f>
        <v>2025</v>
      </c>
      <c r="C1666" s="4"/>
      <c r="D1666" s="7" t="s">
        <v>763</v>
      </c>
      <c r="E1666" s="4" t="s">
        <v>16</v>
      </c>
      <c r="F1666" s="8">
        <v>325982.4</v>
      </c>
      <c r="G1666" s="7"/>
    </row>
    <row r="1667" hidden="1" spans="1:9">
      <c r="A1667" s="3" t="s">
        <v>108</v>
      </c>
      <c r="B1667" s="4" t="str">
        <f t="shared" si="26"/>
        <v>2025</v>
      </c>
      <c r="C1667" s="4"/>
      <c r="D1667" s="7" t="s">
        <v>322</v>
      </c>
      <c r="E1667" s="4" t="s">
        <v>16</v>
      </c>
      <c r="F1667" s="8">
        <v>81495.6</v>
      </c>
      <c r="G1667" s="7"/>
    </row>
    <row r="1668" hidden="1" spans="1:9">
      <c r="A1668" s="3" t="s">
        <v>108</v>
      </c>
      <c r="B1668" s="4" t="str">
        <f t="shared" si="26"/>
        <v>2024</v>
      </c>
      <c r="C1668" s="4"/>
      <c r="D1668" s="7" t="s">
        <v>691</v>
      </c>
      <c r="E1668" s="4" t="s">
        <v>18</v>
      </c>
      <c r="F1668" s="8">
        <v>11444832.1</v>
      </c>
      <c r="G1668" s="7"/>
      <c r="H1668" t="s">
        <v>1163</v>
      </c>
      <c r="I1668" s="10">
        <v>0.13</v>
      </c>
    </row>
    <row r="1669" hidden="1" spans="1:9">
      <c r="A1669" s="3" t="s">
        <v>108</v>
      </c>
      <c r="B1669" s="4" t="str">
        <f t="shared" si="26"/>
        <v>2025</v>
      </c>
      <c r="C1669" s="4"/>
      <c r="D1669" s="7" t="s">
        <v>763</v>
      </c>
      <c r="E1669" s="4" t="s">
        <v>16</v>
      </c>
      <c r="F1669" s="8">
        <v>9155865.68</v>
      </c>
      <c r="G1669" s="7"/>
    </row>
    <row r="1670" hidden="1" spans="1:9">
      <c r="A1670" s="3" t="s">
        <v>108</v>
      </c>
      <c r="B1670" s="4" t="str">
        <f t="shared" si="26"/>
        <v>2025</v>
      </c>
      <c r="C1670" s="4"/>
      <c r="D1670" s="7" t="s">
        <v>322</v>
      </c>
      <c r="E1670" s="4" t="s">
        <v>16</v>
      </c>
      <c r="F1670" s="8">
        <v>2288966.42</v>
      </c>
      <c r="G1670" s="7"/>
    </row>
    <row r="1671" hidden="1" spans="1:9">
      <c r="A1671" s="3" t="s">
        <v>108</v>
      </c>
      <c r="B1671" s="4" t="str">
        <f t="shared" si="26"/>
        <v>2025</v>
      </c>
      <c r="C1671" s="4"/>
      <c r="D1671" s="7" t="s">
        <v>553</v>
      </c>
      <c r="E1671" s="4" t="s">
        <v>18</v>
      </c>
      <c r="F1671" s="8">
        <v>734658.2</v>
      </c>
      <c r="G1671" s="7"/>
      <c r="H1671" t="s">
        <v>1164</v>
      </c>
      <c r="I1671" s="10">
        <v>0.13</v>
      </c>
    </row>
    <row r="1672" hidden="1" spans="1:9">
      <c r="A1672" s="3" t="s">
        <v>108</v>
      </c>
      <c r="B1672" s="4" t="str">
        <f t="shared" si="26"/>
        <v>2024</v>
      </c>
      <c r="C1672" s="4"/>
      <c r="D1672" s="7" t="s">
        <v>618</v>
      </c>
      <c r="E1672" s="4" t="s">
        <v>18</v>
      </c>
      <c r="F1672" s="8">
        <v>2910665.3</v>
      </c>
      <c r="G1672" s="7"/>
      <c r="H1672" t="s">
        <v>1164</v>
      </c>
      <c r="I1672" s="10">
        <v>0.13</v>
      </c>
    </row>
    <row r="1673" hidden="1" spans="1:9">
      <c r="A1673" s="3" t="s">
        <v>108</v>
      </c>
      <c r="B1673" s="4" t="str">
        <f t="shared" si="26"/>
        <v>2025</v>
      </c>
      <c r="C1673" s="4"/>
      <c r="D1673" s="7" t="s">
        <v>760</v>
      </c>
      <c r="E1673" s="4" t="s">
        <v>16</v>
      </c>
      <c r="F1673" s="8">
        <v>2910665.3</v>
      </c>
      <c r="G1673" s="7"/>
    </row>
    <row r="1674" hidden="1" spans="1:9">
      <c r="A1674" s="3" t="s">
        <v>108</v>
      </c>
      <c r="B1674" s="4" t="str">
        <f t="shared" si="26"/>
        <v>2025</v>
      </c>
      <c r="C1674" s="4"/>
      <c r="D1674" s="7" t="s">
        <v>322</v>
      </c>
      <c r="E1674" s="4" t="s">
        <v>16</v>
      </c>
      <c r="F1674" s="8">
        <v>734658.2</v>
      </c>
      <c r="G1674" s="7"/>
    </row>
    <row r="1675" hidden="1" spans="1:9">
      <c r="A1675" s="3" t="s">
        <v>108</v>
      </c>
      <c r="B1675" s="4" t="str">
        <f t="shared" si="26"/>
        <v>2024</v>
      </c>
      <c r="C1675" s="4"/>
      <c r="D1675" s="7" t="s">
        <v>788</v>
      </c>
      <c r="E1675" s="4" t="s">
        <v>18</v>
      </c>
      <c r="F1675" s="8">
        <v>293122</v>
      </c>
      <c r="G1675" s="7"/>
      <c r="H1675" t="s">
        <v>1165</v>
      </c>
      <c r="I1675" s="10">
        <v>0.13</v>
      </c>
    </row>
    <row r="1676" hidden="1" spans="1:9">
      <c r="A1676" s="3" t="s">
        <v>108</v>
      </c>
      <c r="B1676" s="4" t="str">
        <f t="shared" si="26"/>
        <v>2025</v>
      </c>
      <c r="C1676" s="4"/>
      <c r="D1676" s="7" t="s">
        <v>763</v>
      </c>
      <c r="E1676" s="4" t="s">
        <v>16</v>
      </c>
      <c r="F1676" s="8">
        <v>234497.6</v>
      </c>
      <c r="G1676" s="7"/>
    </row>
    <row r="1677" hidden="1" spans="1:9">
      <c r="A1677" s="3" t="s">
        <v>108</v>
      </c>
      <c r="B1677" s="4" t="str">
        <f t="shared" si="26"/>
        <v>2025</v>
      </c>
      <c r="C1677" s="4"/>
      <c r="D1677" s="7" t="s">
        <v>322</v>
      </c>
      <c r="E1677" s="4" t="s">
        <v>16</v>
      </c>
      <c r="F1677" s="8">
        <v>58624.4</v>
      </c>
      <c r="G1677" s="7"/>
    </row>
    <row r="1678" hidden="1" spans="1:9">
      <c r="A1678" s="3" t="s">
        <v>108</v>
      </c>
      <c r="B1678" s="4" t="str">
        <f t="shared" si="26"/>
        <v>2024</v>
      </c>
      <c r="C1678" s="4"/>
      <c r="D1678" s="7" t="s">
        <v>788</v>
      </c>
      <c r="E1678" s="4" t="s">
        <v>18</v>
      </c>
      <c r="F1678" s="8">
        <v>293122</v>
      </c>
      <c r="G1678" s="7"/>
      <c r="H1678" t="s">
        <v>1166</v>
      </c>
      <c r="I1678" s="10">
        <v>0.13</v>
      </c>
    </row>
    <row r="1679" hidden="1" spans="1:9">
      <c r="A1679" s="3" t="s">
        <v>108</v>
      </c>
      <c r="B1679" s="4" t="str">
        <f t="shared" si="26"/>
        <v>2025</v>
      </c>
      <c r="C1679" s="4"/>
      <c r="D1679" s="7" t="s">
        <v>763</v>
      </c>
      <c r="E1679" s="4" t="s">
        <v>16</v>
      </c>
      <c r="F1679" s="8">
        <v>234497.6</v>
      </c>
      <c r="G1679" s="7"/>
    </row>
    <row r="1680" hidden="1" spans="1:9">
      <c r="A1680" s="3" t="s">
        <v>108</v>
      </c>
      <c r="B1680" s="4" t="str">
        <f t="shared" si="26"/>
        <v>2025</v>
      </c>
      <c r="C1680" s="4"/>
      <c r="D1680" s="7" t="s">
        <v>322</v>
      </c>
      <c r="E1680" s="4" t="s">
        <v>16</v>
      </c>
      <c r="F1680" s="8">
        <v>58624.4</v>
      </c>
      <c r="G1680" s="7"/>
    </row>
    <row r="1681" hidden="1" spans="1:9">
      <c r="A1681" s="3" t="s">
        <v>108</v>
      </c>
      <c r="B1681" s="4" t="str">
        <f t="shared" si="26"/>
        <v>2024</v>
      </c>
      <c r="C1681" s="4"/>
      <c r="D1681" s="7" t="s">
        <v>788</v>
      </c>
      <c r="E1681" s="4" t="s">
        <v>18</v>
      </c>
      <c r="F1681" s="8">
        <v>148482</v>
      </c>
      <c r="G1681" s="7"/>
      <c r="H1681" t="s">
        <v>1167</v>
      </c>
      <c r="I1681" s="10">
        <v>0.13</v>
      </c>
    </row>
    <row r="1682" hidden="1" spans="1:9">
      <c r="A1682" s="3" t="s">
        <v>108</v>
      </c>
      <c r="B1682" s="4" t="str">
        <f t="shared" si="26"/>
        <v>2025</v>
      </c>
      <c r="C1682" s="4"/>
      <c r="D1682" s="7" t="s">
        <v>322</v>
      </c>
      <c r="E1682" s="4" t="s">
        <v>16</v>
      </c>
      <c r="F1682" s="8">
        <v>29696.4</v>
      </c>
      <c r="G1682" s="7"/>
    </row>
    <row r="1683" hidden="1" spans="1:9">
      <c r="A1683" s="3" t="s">
        <v>108</v>
      </c>
      <c r="B1683" s="4" t="str">
        <f t="shared" si="26"/>
        <v>2025</v>
      </c>
      <c r="C1683" s="4"/>
      <c r="D1683" s="7" t="s">
        <v>763</v>
      </c>
      <c r="E1683" s="4" t="s">
        <v>16</v>
      </c>
      <c r="F1683" s="8">
        <v>118785.6</v>
      </c>
      <c r="G1683" s="7"/>
    </row>
    <row r="1684" hidden="1" spans="1:9">
      <c r="A1684" s="3" t="s">
        <v>112</v>
      </c>
      <c r="B1684" s="4" t="str">
        <f t="shared" si="26"/>
        <v>2024</v>
      </c>
      <c r="C1684" s="4"/>
      <c r="D1684" s="7" t="s">
        <v>788</v>
      </c>
      <c r="E1684" s="4" t="s">
        <v>18</v>
      </c>
      <c r="F1684" s="8">
        <v>22604520</v>
      </c>
      <c r="G1684" s="7"/>
      <c r="H1684" t="s">
        <v>1168</v>
      </c>
      <c r="I1684" s="10">
        <v>0.13</v>
      </c>
    </row>
    <row r="1685" hidden="1" spans="1:9">
      <c r="A1685" s="3" t="s">
        <v>112</v>
      </c>
      <c r="B1685" s="4" t="str">
        <f t="shared" si="26"/>
        <v>2025</v>
      </c>
      <c r="C1685" s="4"/>
      <c r="D1685" s="7" t="s">
        <v>321</v>
      </c>
      <c r="E1685" s="4" t="s">
        <v>16</v>
      </c>
      <c r="F1685" s="8">
        <v>4520904</v>
      </c>
      <c r="G1685" s="7"/>
    </row>
    <row r="1686" hidden="1" spans="1:9">
      <c r="A1686" s="3" t="s">
        <v>112</v>
      </c>
      <c r="B1686" s="4" t="str">
        <f t="shared" si="26"/>
        <v>2024</v>
      </c>
      <c r="C1686" s="4"/>
      <c r="D1686" s="7" t="s">
        <v>618</v>
      </c>
      <c r="E1686" s="4" t="s">
        <v>16</v>
      </c>
      <c r="F1686" s="8">
        <v>11302260</v>
      </c>
      <c r="G1686" s="7"/>
    </row>
    <row r="1687" hidden="1" spans="1:9">
      <c r="A1687" s="3" t="s">
        <v>112</v>
      </c>
      <c r="B1687" s="4" t="str">
        <f t="shared" si="26"/>
        <v>2024</v>
      </c>
      <c r="C1687" s="4"/>
      <c r="D1687" s="7" t="s">
        <v>691</v>
      </c>
      <c r="E1687" s="4" t="s">
        <v>18</v>
      </c>
      <c r="F1687" s="8">
        <v>10373400</v>
      </c>
      <c r="G1687" s="7"/>
      <c r="H1687" t="s">
        <v>1169</v>
      </c>
      <c r="I1687" s="10">
        <v>0.13</v>
      </c>
    </row>
    <row r="1688" hidden="1" spans="1:9">
      <c r="A1688" s="3" t="s">
        <v>112</v>
      </c>
      <c r="B1688" s="4" t="str">
        <f t="shared" si="26"/>
        <v>2025</v>
      </c>
      <c r="C1688" s="4"/>
      <c r="D1688" s="7" t="s">
        <v>553</v>
      </c>
      <c r="E1688" s="4" t="s">
        <v>16</v>
      </c>
      <c r="F1688" s="8">
        <v>5179920</v>
      </c>
      <c r="G1688" s="7"/>
    </row>
    <row r="1689" hidden="1" spans="1:9">
      <c r="A1689" s="3" t="s">
        <v>112</v>
      </c>
      <c r="B1689" s="4" t="str">
        <f t="shared" si="26"/>
        <v>2025</v>
      </c>
      <c r="C1689" s="4"/>
      <c r="D1689" s="7" t="s">
        <v>321</v>
      </c>
      <c r="E1689" s="4" t="s">
        <v>16</v>
      </c>
      <c r="F1689" s="8">
        <v>5193480</v>
      </c>
      <c r="G1689" s="7"/>
    </row>
    <row r="1690" hidden="1" spans="1:9">
      <c r="A1690" s="3" t="s">
        <v>112</v>
      </c>
      <c r="B1690" s="4" t="str">
        <f t="shared" si="26"/>
        <v>2024</v>
      </c>
      <c r="C1690" s="4"/>
      <c r="D1690" s="7" t="s">
        <v>691</v>
      </c>
      <c r="E1690" s="4" t="s">
        <v>18</v>
      </c>
      <c r="F1690" s="8">
        <v>3446500</v>
      </c>
      <c r="G1690" s="7"/>
      <c r="H1690" t="s">
        <v>1170</v>
      </c>
      <c r="I1690" s="10">
        <v>0.13</v>
      </c>
    </row>
    <row r="1691" hidden="1" spans="1:9">
      <c r="A1691" s="3" t="s">
        <v>112</v>
      </c>
      <c r="B1691" s="4" t="str">
        <f t="shared" si="26"/>
        <v>2025</v>
      </c>
      <c r="C1691" s="4"/>
      <c r="D1691" s="7" t="s">
        <v>319</v>
      </c>
      <c r="E1691" s="4" t="s">
        <v>16</v>
      </c>
      <c r="F1691" s="8">
        <v>172325</v>
      </c>
      <c r="G1691" s="7"/>
    </row>
    <row r="1692" hidden="1" spans="1:9">
      <c r="A1692" s="3" t="s">
        <v>112</v>
      </c>
      <c r="B1692" s="4" t="str">
        <f t="shared" si="26"/>
        <v>2024</v>
      </c>
      <c r="C1692" s="4"/>
      <c r="D1692" s="7" t="s">
        <v>692</v>
      </c>
      <c r="E1692" s="4" t="s">
        <v>16</v>
      </c>
      <c r="F1692" s="8">
        <v>2240225</v>
      </c>
      <c r="G1692" s="7"/>
    </row>
    <row r="1693" hidden="1" spans="1:9">
      <c r="A1693" s="3" t="s">
        <v>112</v>
      </c>
      <c r="B1693" s="4" t="str">
        <f t="shared" si="26"/>
        <v>2024</v>
      </c>
      <c r="C1693" s="4"/>
      <c r="D1693" s="7" t="s">
        <v>618</v>
      </c>
      <c r="E1693" s="4" t="s">
        <v>16</v>
      </c>
      <c r="F1693" s="8">
        <v>1033950</v>
      </c>
      <c r="G1693" s="7"/>
    </row>
    <row r="1694" hidden="1" spans="1:9">
      <c r="A1694" s="3" t="s">
        <v>112</v>
      </c>
      <c r="B1694" s="4" t="str">
        <f t="shared" si="26"/>
        <v>2025</v>
      </c>
      <c r="C1694" s="4"/>
      <c r="D1694" s="7" t="s">
        <v>556</v>
      </c>
      <c r="E1694" s="4" t="s">
        <v>17</v>
      </c>
      <c r="F1694" s="8">
        <v>1100000</v>
      </c>
      <c r="G1694" s="7"/>
    </row>
    <row r="1695" hidden="1" spans="1:9">
      <c r="A1695" s="3" t="s">
        <v>112</v>
      </c>
      <c r="B1695" s="4" t="str">
        <f t="shared" si="26"/>
        <v>2025</v>
      </c>
      <c r="C1695" s="4"/>
      <c r="D1695" s="7" t="s">
        <v>566</v>
      </c>
      <c r="E1695" s="4" t="s">
        <v>17</v>
      </c>
      <c r="F1695" s="8">
        <v>1028213.75</v>
      </c>
      <c r="G1695" s="7"/>
    </row>
    <row r="1696" hidden="1" spans="1:9">
      <c r="A1696" s="3" t="s">
        <v>112</v>
      </c>
      <c r="B1696" s="4" t="str">
        <f t="shared" si="26"/>
        <v>2025</v>
      </c>
      <c r="C1696" s="4"/>
      <c r="D1696" s="7" t="s">
        <v>319</v>
      </c>
      <c r="E1696" s="4" t="s">
        <v>17</v>
      </c>
      <c r="F1696" s="8">
        <v>982252.5</v>
      </c>
      <c r="G1696" s="7"/>
    </row>
    <row r="1697" hidden="1" spans="1:9">
      <c r="A1697" s="3" t="s">
        <v>112</v>
      </c>
      <c r="B1697" s="4" t="str">
        <f t="shared" si="26"/>
        <v>2024</v>
      </c>
      <c r="C1697" s="4"/>
      <c r="D1697" s="7" t="s">
        <v>692</v>
      </c>
      <c r="E1697" s="4" t="s">
        <v>18</v>
      </c>
      <c r="F1697" s="8">
        <v>3784370</v>
      </c>
      <c r="G1697" s="7"/>
      <c r="H1697" t="s">
        <v>1171</v>
      </c>
      <c r="I1697" s="10">
        <v>0.13</v>
      </c>
    </row>
    <row r="1698" hidden="1" spans="1:9">
      <c r="A1698" s="3" t="s">
        <v>112</v>
      </c>
      <c r="B1698" s="4" t="str">
        <f t="shared" si="26"/>
        <v>2025</v>
      </c>
      <c r="C1698" s="4"/>
      <c r="D1698" s="7" t="s">
        <v>319</v>
      </c>
      <c r="E1698" s="4" t="s">
        <v>16</v>
      </c>
      <c r="F1698" s="8">
        <v>378437</v>
      </c>
      <c r="G1698" s="7"/>
    </row>
    <row r="1699" hidden="1" spans="1:9">
      <c r="A1699" s="3" t="s">
        <v>112</v>
      </c>
      <c r="B1699" s="4" t="str">
        <f t="shared" si="26"/>
        <v>2025</v>
      </c>
      <c r="C1699" s="4"/>
      <c r="D1699" s="7" t="s">
        <v>566</v>
      </c>
      <c r="E1699" s="4" t="s">
        <v>16</v>
      </c>
      <c r="F1699" s="8">
        <v>2270622</v>
      </c>
      <c r="G1699" s="7"/>
    </row>
    <row r="1700" hidden="1" spans="1:9">
      <c r="A1700" s="3" t="s">
        <v>112</v>
      </c>
      <c r="B1700" s="4" t="str">
        <f t="shared" si="26"/>
        <v>2025</v>
      </c>
      <c r="C1700" s="4"/>
      <c r="D1700" s="7" t="s">
        <v>321</v>
      </c>
      <c r="E1700" s="4" t="s">
        <v>16</v>
      </c>
      <c r="F1700" s="8">
        <v>756874</v>
      </c>
      <c r="G1700" s="7"/>
    </row>
    <row r="1701" hidden="1" spans="1:9">
      <c r="A1701" s="3" t="s">
        <v>112</v>
      </c>
      <c r="B1701" s="4" t="str">
        <f t="shared" si="26"/>
        <v>2025</v>
      </c>
      <c r="C1701" s="4"/>
      <c r="D1701" s="7" t="s">
        <v>562</v>
      </c>
      <c r="E1701" s="4" t="s">
        <v>16</v>
      </c>
      <c r="F1701" s="8">
        <v>378437</v>
      </c>
      <c r="G1701" s="7"/>
    </row>
    <row r="1702" hidden="1" spans="1:9">
      <c r="A1702" s="3" t="s">
        <v>112</v>
      </c>
      <c r="B1702" s="4" t="str">
        <f t="shared" si="26"/>
        <v>2025</v>
      </c>
      <c r="C1702" s="4"/>
      <c r="D1702" s="7" t="s">
        <v>566</v>
      </c>
      <c r="E1702" s="4" t="s">
        <v>17</v>
      </c>
      <c r="F1702" s="8">
        <v>2157090.9</v>
      </c>
      <c r="G1702" s="7"/>
    </row>
    <row r="1703" hidden="1" spans="1:9">
      <c r="A1703" s="3" t="s">
        <v>112</v>
      </c>
      <c r="B1703" s="4" t="str">
        <f t="shared" si="26"/>
        <v>2025</v>
      </c>
      <c r="C1703" s="4"/>
      <c r="D1703" s="7" t="s">
        <v>319</v>
      </c>
      <c r="E1703" s="4" t="s">
        <v>17</v>
      </c>
      <c r="F1703" s="8">
        <v>719030.3</v>
      </c>
      <c r="G1703" s="7"/>
    </row>
    <row r="1704" hidden="1" spans="1:9">
      <c r="A1704" s="3" t="s">
        <v>112</v>
      </c>
      <c r="B1704" s="4" t="str">
        <f t="shared" si="26"/>
        <v>2024</v>
      </c>
      <c r="C1704" s="4"/>
      <c r="D1704" s="7" t="s">
        <v>692</v>
      </c>
      <c r="E1704" s="4" t="s">
        <v>18</v>
      </c>
      <c r="F1704" s="8">
        <v>3784370</v>
      </c>
      <c r="G1704" s="7"/>
      <c r="H1704" t="s">
        <v>1172</v>
      </c>
      <c r="I1704" s="10">
        <v>0.13</v>
      </c>
    </row>
    <row r="1705" hidden="1" spans="1:9">
      <c r="A1705" s="3" t="s">
        <v>112</v>
      </c>
      <c r="B1705" s="4" t="str">
        <f t="shared" si="26"/>
        <v>2025</v>
      </c>
      <c r="C1705" s="4"/>
      <c r="D1705" s="7" t="s">
        <v>319</v>
      </c>
      <c r="E1705" s="4" t="s">
        <v>16</v>
      </c>
      <c r="F1705" s="8">
        <v>378437</v>
      </c>
      <c r="G1705" s="7"/>
    </row>
    <row r="1706" hidden="1" spans="1:9">
      <c r="A1706" s="3" t="s">
        <v>112</v>
      </c>
      <c r="B1706" s="4" t="str">
        <f t="shared" si="26"/>
        <v>2025</v>
      </c>
      <c r="C1706" s="4"/>
      <c r="D1706" s="7" t="s">
        <v>566</v>
      </c>
      <c r="E1706" s="4" t="s">
        <v>16</v>
      </c>
      <c r="F1706" s="8">
        <v>1513748</v>
      </c>
      <c r="G1706" s="7"/>
    </row>
    <row r="1707" hidden="1" spans="1:9">
      <c r="A1707" s="3" t="s">
        <v>112</v>
      </c>
      <c r="B1707" s="4" t="str">
        <f t="shared" si="26"/>
        <v>2025</v>
      </c>
      <c r="C1707" s="4"/>
      <c r="D1707" s="7" t="s">
        <v>317</v>
      </c>
      <c r="E1707" s="4" t="s">
        <v>16</v>
      </c>
      <c r="F1707" s="8">
        <v>756874</v>
      </c>
      <c r="G1707" s="7"/>
    </row>
    <row r="1708" hidden="1" spans="1:9">
      <c r="A1708" s="3" t="s">
        <v>112</v>
      </c>
      <c r="B1708" s="4" t="str">
        <f t="shared" si="26"/>
        <v>2025</v>
      </c>
      <c r="C1708" s="4"/>
      <c r="D1708" s="7" t="s">
        <v>562</v>
      </c>
      <c r="E1708" s="4" t="s">
        <v>16</v>
      </c>
      <c r="F1708" s="8">
        <v>378437</v>
      </c>
      <c r="G1708" s="7"/>
    </row>
    <row r="1709" hidden="1" spans="1:9">
      <c r="A1709" s="3" t="s">
        <v>112</v>
      </c>
      <c r="B1709" s="4" t="str">
        <f t="shared" si="26"/>
        <v>2025</v>
      </c>
      <c r="C1709" s="4"/>
      <c r="D1709" s="7" t="s">
        <v>321</v>
      </c>
      <c r="E1709" s="4" t="s">
        <v>16</v>
      </c>
      <c r="F1709" s="8">
        <v>756874</v>
      </c>
      <c r="G1709" s="7"/>
    </row>
    <row r="1710" hidden="1" spans="1:9">
      <c r="A1710" s="3" t="s">
        <v>112</v>
      </c>
      <c r="B1710" s="4" t="str">
        <f t="shared" si="26"/>
        <v>2025</v>
      </c>
      <c r="C1710" s="4"/>
      <c r="D1710" s="7" t="s">
        <v>566</v>
      </c>
      <c r="E1710" s="4" t="s">
        <v>17</v>
      </c>
      <c r="F1710" s="8">
        <v>1438060.6</v>
      </c>
      <c r="G1710" s="7"/>
    </row>
    <row r="1711" hidden="1" spans="1:9">
      <c r="A1711" s="3" t="s">
        <v>112</v>
      </c>
      <c r="B1711" s="4" t="str">
        <f t="shared" si="26"/>
        <v>2025</v>
      </c>
      <c r="C1711" s="4"/>
      <c r="D1711" s="7" t="s">
        <v>566</v>
      </c>
      <c r="E1711" s="4" t="s">
        <v>17</v>
      </c>
      <c r="F1711" s="8">
        <v>719030.3</v>
      </c>
      <c r="G1711" s="7"/>
    </row>
    <row r="1712" hidden="1" spans="1:9">
      <c r="A1712" s="3" t="s">
        <v>112</v>
      </c>
      <c r="B1712" s="4" t="str">
        <f t="shared" si="26"/>
        <v>2025</v>
      </c>
      <c r="C1712" s="4"/>
      <c r="D1712" s="7" t="s">
        <v>566</v>
      </c>
      <c r="E1712" s="4" t="s">
        <v>17</v>
      </c>
      <c r="F1712" s="8">
        <v>719030.3</v>
      </c>
      <c r="G1712" s="7"/>
    </row>
    <row r="1713" hidden="1" spans="1:9">
      <c r="A1713" s="3" t="s">
        <v>112</v>
      </c>
      <c r="B1713" s="4" t="str">
        <f t="shared" si="26"/>
        <v>2025</v>
      </c>
      <c r="C1713" s="4"/>
      <c r="D1713" s="7" t="s">
        <v>566</v>
      </c>
      <c r="E1713" s="4" t="s">
        <v>17</v>
      </c>
      <c r="F1713" s="8">
        <v>359515.15</v>
      </c>
      <c r="G1713" s="7"/>
    </row>
    <row r="1714" hidden="1" spans="1:9">
      <c r="A1714" s="3" t="s">
        <v>112</v>
      </c>
      <c r="B1714" s="4" t="str">
        <f t="shared" si="26"/>
        <v>2025</v>
      </c>
      <c r="C1714" s="4"/>
      <c r="D1714" s="7" t="s">
        <v>566</v>
      </c>
      <c r="E1714" s="4" t="s">
        <v>17</v>
      </c>
      <c r="F1714" s="8">
        <v>359515.15</v>
      </c>
      <c r="G1714" s="7"/>
    </row>
    <row r="1715" hidden="1" spans="1:9">
      <c r="A1715" s="3" t="s">
        <v>112</v>
      </c>
      <c r="B1715" s="4" t="str">
        <f t="shared" si="26"/>
        <v>2025</v>
      </c>
      <c r="C1715" s="4"/>
      <c r="D1715" s="7" t="s">
        <v>562</v>
      </c>
      <c r="E1715" s="4" t="s">
        <v>18</v>
      </c>
      <c r="F1715" s="8">
        <v>145544</v>
      </c>
      <c r="G1715" s="7"/>
      <c r="H1715" t="s">
        <v>1173</v>
      </c>
      <c r="I1715" s="10">
        <v>0.13</v>
      </c>
    </row>
    <row r="1716" hidden="1" spans="1:9">
      <c r="A1716" s="3" t="s">
        <v>112</v>
      </c>
      <c r="B1716" s="4" t="str">
        <f t="shared" si="26"/>
        <v>2025</v>
      </c>
      <c r="C1716" s="4"/>
      <c r="D1716" s="7" t="s">
        <v>319</v>
      </c>
      <c r="E1716" s="4" t="s">
        <v>16</v>
      </c>
      <c r="F1716" s="8">
        <v>145544</v>
      </c>
      <c r="G1716" s="7"/>
    </row>
    <row r="1717" hidden="1" spans="1:9">
      <c r="A1717" s="3" t="s">
        <v>112</v>
      </c>
      <c r="B1717" s="4" t="str">
        <f t="shared" si="26"/>
        <v>2024</v>
      </c>
      <c r="C1717" s="4"/>
      <c r="D1717" s="7" t="s">
        <v>788</v>
      </c>
      <c r="E1717" s="4" t="s">
        <v>18</v>
      </c>
      <c r="F1717" s="8">
        <v>3150440</v>
      </c>
      <c r="G1717" s="7"/>
      <c r="H1717" t="s">
        <v>1174</v>
      </c>
      <c r="I1717" s="10">
        <v>0.13</v>
      </c>
    </row>
    <row r="1718" hidden="1" spans="1:9">
      <c r="A1718" s="3" t="s">
        <v>112</v>
      </c>
      <c r="B1718" s="4" t="str">
        <f t="shared" si="26"/>
        <v>2025</v>
      </c>
      <c r="C1718" s="4"/>
      <c r="D1718" s="7" t="s">
        <v>566</v>
      </c>
      <c r="E1718" s="4" t="s">
        <v>16</v>
      </c>
      <c r="F1718" s="8">
        <v>3150440</v>
      </c>
      <c r="G1718" s="7"/>
    </row>
    <row r="1719" hidden="1" spans="1:9">
      <c r="A1719" s="3" t="s">
        <v>112</v>
      </c>
      <c r="B1719" s="4" t="str">
        <f t="shared" si="26"/>
        <v>2024</v>
      </c>
      <c r="C1719" s="4"/>
      <c r="D1719" s="7" t="s">
        <v>691</v>
      </c>
      <c r="E1719" s="4" t="s">
        <v>18</v>
      </c>
      <c r="F1719" s="8">
        <v>442056</v>
      </c>
      <c r="G1719" s="7"/>
      <c r="H1719" t="s">
        <v>1175</v>
      </c>
      <c r="I1719" s="10">
        <v>0.13</v>
      </c>
    </row>
    <row r="1720" hidden="1" spans="1:9">
      <c r="A1720" s="3" t="s">
        <v>112</v>
      </c>
      <c r="B1720" s="4" t="str">
        <f t="shared" si="26"/>
        <v>2025</v>
      </c>
      <c r="C1720" s="4"/>
      <c r="D1720" s="7" t="s">
        <v>553</v>
      </c>
      <c r="E1720" s="4" t="s">
        <v>16</v>
      </c>
      <c r="F1720" s="8">
        <v>442056</v>
      </c>
      <c r="G1720" s="7"/>
    </row>
    <row r="1721" hidden="1" spans="1:9">
      <c r="A1721" s="3" t="s">
        <v>112</v>
      </c>
      <c r="B1721" s="4" t="str">
        <f t="shared" si="26"/>
        <v>2024</v>
      </c>
      <c r="C1721" s="4"/>
      <c r="D1721" s="7" t="s">
        <v>691</v>
      </c>
      <c r="E1721" s="4" t="s">
        <v>18</v>
      </c>
      <c r="F1721" s="8">
        <v>11179542</v>
      </c>
      <c r="G1721" s="7"/>
      <c r="H1721" t="s">
        <v>1176</v>
      </c>
      <c r="I1721" s="10">
        <v>0.13</v>
      </c>
    </row>
    <row r="1722" hidden="1" spans="1:9">
      <c r="A1722" s="3" t="s">
        <v>112</v>
      </c>
      <c r="B1722" s="4" t="str">
        <f t="shared" si="26"/>
        <v>2024</v>
      </c>
      <c r="C1722" s="4"/>
      <c r="D1722" s="7" t="s">
        <v>692</v>
      </c>
      <c r="E1722" s="4" t="s">
        <v>16</v>
      </c>
      <c r="F1722" s="8">
        <v>2710192</v>
      </c>
      <c r="G1722" s="7"/>
    </row>
    <row r="1723" hidden="1" spans="1:9">
      <c r="A1723" s="3" t="s">
        <v>112</v>
      </c>
      <c r="B1723" s="4" t="str">
        <f t="shared" si="26"/>
        <v>2024</v>
      </c>
      <c r="C1723" s="4"/>
      <c r="D1723" s="7" t="s">
        <v>618</v>
      </c>
      <c r="E1723" s="4" t="s">
        <v>16</v>
      </c>
      <c r="F1723" s="8">
        <v>8469350</v>
      </c>
      <c r="G1723" s="7"/>
    </row>
    <row r="1724" hidden="1" spans="1:9">
      <c r="A1724" s="3" t="s">
        <v>112</v>
      </c>
      <c r="B1724" s="4" t="str">
        <f t="shared" si="26"/>
        <v>2024</v>
      </c>
      <c r="C1724" s="4"/>
      <c r="D1724" s="7" t="s">
        <v>788</v>
      </c>
      <c r="E1724" s="4" t="s">
        <v>18</v>
      </c>
      <c r="F1724" s="8">
        <v>994400</v>
      </c>
      <c r="G1724" s="7"/>
      <c r="H1724" t="s">
        <v>1177</v>
      </c>
      <c r="I1724" s="10">
        <v>0.13</v>
      </c>
    </row>
    <row r="1725" hidden="1" spans="1:9">
      <c r="A1725" s="3" t="s">
        <v>112</v>
      </c>
      <c r="B1725" s="4" t="str">
        <f t="shared" si="26"/>
        <v>2024</v>
      </c>
      <c r="C1725" s="4"/>
      <c r="D1725" s="7" t="s">
        <v>618</v>
      </c>
      <c r="E1725" s="4" t="s">
        <v>16</v>
      </c>
      <c r="F1725" s="8">
        <v>795520</v>
      </c>
      <c r="G1725" s="7"/>
    </row>
    <row r="1726" hidden="1" spans="1:9">
      <c r="A1726" s="3" t="s">
        <v>112</v>
      </c>
      <c r="B1726" s="4" t="str">
        <f t="shared" si="26"/>
        <v>2025</v>
      </c>
      <c r="C1726" s="4"/>
      <c r="D1726" s="7" t="s">
        <v>321</v>
      </c>
      <c r="E1726" s="4" t="s">
        <v>16</v>
      </c>
      <c r="F1726" s="8">
        <v>198880</v>
      </c>
      <c r="G1726" s="7"/>
    </row>
    <row r="1727" hidden="1" spans="1:9">
      <c r="A1727" s="3" t="s">
        <v>112</v>
      </c>
      <c r="B1727" s="4" t="str">
        <f t="shared" si="26"/>
        <v>2024</v>
      </c>
      <c r="C1727" s="4"/>
      <c r="D1727" s="7" t="s">
        <v>788</v>
      </c>
      <c r="E1727" s="4" t="s">
        <v>18</v>
      </c>
      <c r="F1727" s="8">
        <v>265550</v>
      </c>
      <c r="G1727" s="7"/>
      <c r="H1727" t="s">
        <v>1178</v>
      </c>
      <c r="I1727" s="10">
        <v>0.13</v>
      </c>
    </row>
    <row r="1728" hidden="1" spans="1:9">
      <c r="A1728" s="3" t="s">
        <v>112</v>
      </c>
      <c r="B1728" s="4" t="str">
        <f t="shared" si="26"/>
        <v>2024</v>
      </c>
      <c r="C1728" s="4"/>
      <c r="D1728" s="7" t="s">
        <v>618</v>
      </c>
      <c r="E1728" s="4" t="s">
        <v>16</v>
      </c>
      <c r="F1728" s="8">
        <v>132775</v>
      </c>
      <c r="G1728" s="7"/>
    </row>
    <row r="1729" hidden="1" spans="1:9">
      <c r="A1729" s="3" t="s">
        <v>112</v>
      </c>
      <c r="B1729" s="4" t="str">
        <f t="shared" si="26"/>
        <v>2025</v>
      </c>
      <c r="C1729" s="4"/>
      <c r="D1729" s="7" t="s">
        <v>321</v>
      </c>
      <c r="E1729" s="4" t="s">
        <v>16</v>
      </c>
      <c r="F1729" s="8">
        <v>132775</v>
      </c>
      <c r="G1729" s="7"/>
    </row>
    <row r="1730" hidden="1" spans="1:9">
      <c r="A1730" s="3" t="s">
        <v>112</v>
      </c>
      <c r="B1730" s="4" t="str">
        <f t="shared" ref="B1730:B1793" si="27">LEFT(D1730,4)</f>
        <v>2024</v>
      </c>
      <c r="C1730" s="4"/>
      <c r="D1730" s="7" t="s">
        <v>788</v>
      </c>
      <c r="E1730" s="4" t="s">
        <v>18</v>
      </c>
      <c r="F1730" s="8">
        <v>129385</v>
      </c>
      <c r="G1730" s="7"/>
      <c r="H1730" t="s">
        <v>1179</v>
      </c>
      <c r="I1730" s="10">
        <v>0.13</v>
      </c>
    </row>
    <row r="1731" hidden="1" spans="1:9">
      <c r="A1731" s="3" t="s">
        <v>112</v>
      </c>
      <c r="B1731" s="4" t="str">
        <f t="shared" si="27"/>
        <v>2024</v>
      </c>
      <c r="C1731" s="4"/>
      <c r="D1731" s="7" t="s">
        <v>618</v>
      </c>
      <c r="E1731" s="4" t="s">
        <v>16</v>
      </c>
      <c r="F1731" s="8">
        <v>64692.5</v>
      </c>
      <c r="G1731" s="7"/>
    </row>
    <row r="1732" hidden="1" spans="1:9">
      <c r="A1732" s="3" t="s">
        <v>112</v>
      </c>
      <c r="B1732" s="4" t="str">
        <f t="shared" si="27"/>
        <v>2025</v>
      </c>
      <c r="C1732" s="4"/>
      <c r="D1732" s="7" t="s">
        <v>321</v>
      </c>
      <c r="E1732" s="4" t="s">
        <v>16</v>
      </c>
      <c r="F1732" s="8">
        <v>64692.5</v>
      </c>
      <c r="G1732" s="7"/>
    </row>
    <row r="1733" hidden="1" spans="1:9">
      <c r="A1733" s="3" t="s">
        <v>112</v>
      </c>
      <c r="B1733" s="4" t="str">
        <f t="shared" si="27"/>
        <v>2025</v>
      </c>
      <c r="C1733" s="4"/>
      <c r="D1733" s="7" t="s">
        <v>321</v>
      </c>
      <c r="E1733" s="4" t="s">
        <v>17</v>
      </c>
      <c r="F1733" s="8">
        <v>51753.99</v>
      </c>
      <c r="G1733" s="7"/>
    </row>
    <row r="1734" hidden="1" spans="1:9">
      <c r="A1734" s="3" t="s">
        <v>112</v>
      </c>
      <c r="B1734" s="4" t="str">
        <f t="shared" si="27"/>
        <v>2024</v>
      </c>
      <c r="C1734" s="4"/>
      <c r="D1734" s="7" t="s">
        <v>692</v>
      </c>
      <c r="E1734" s="4" t="s">
        <v>18</v>
      </c>
      <c r="F1734" s="8">
        <v>22600</v>
      </c>
      <c r="G1734" s="7"/>
      <c r="H1734" t="s">
        <v>1180</v>
      </c>
      <c r="I1734" s="10">
        <v>0.13</v>
      </c>
    </row>
    <row r="1735" hidden="1" spans="1:9">
      <c r="A1735" s="3" t="s">
        <v>112</v>
      </c>
      <c r="B1735" s="4" t="str">
        <f t="shared" si="27"/>
        <v>2024</v>
      </c>
      <c r="C1735" s="4"/>
      <c r="D1735" s="7" t="s">
        <v>618</v>
      </c>
      <c r="E1735" s="4" t="s">
        <v>16</v>
      </c>
      <c r="F1735" s="8">
        <v>22600</v>
      </c>
      <c r="G1735" s="7"/>
    </row>
    <row r="1736" hidden="1" spans="1:9">
      <c r="A1736" s="3" t="s">
        <v>112</v>
      </c>
      <c r="B1736" s="4" t="str">
        <f t="shared" si="27"/>
        <v>2024</v>
      </c>
      <c r="C1736" s="4"/>
      <c r="D1736" s="7" t="s">
        <v>692</v>
      </c>
      <c r="E1736" s="4" t="s">
        <v>18</v>
      </c>
      <c r="F1736" s="8">
        <v>22600</v>
      </c>
      <c r="G1736" s="7"/>
      <c r="H1736" t="s">
        <v>1180</v>
      </c>
      <c r="I1736" s="10">
        <v>0.13</v>
      </c>
    </row>
    <row r="1737" hidden="1" spans="1:9">
      <c r="A1737" s="3" t="s">
        <v>112</v>
      </c>
      <c r="B1737" s="4" t="str">
        <f t="shared" si="27"/>
        <v>2024</v>
      </c>
      <c r="C1737" s="4"/>
      <c r="D1737" s="7" t="s">
        <v>618</v>
      </c>
      <c r="E1737" s="4" t="s">
        <v>16</v>
      </c>
      <c r="F1737" s="8">
        <v>22600</v>
      </c>
      <c r="G1737" s="7"/>
    </row>
    <row r="1738" hidden="1" spans="1:9">
      <c r="A1738" s="3" t="s">
        <v>112</v>
      </c>
      <c r="B1738" s="4" t="str">
        <f t="shared" si="27"/>
        <v>2024</v>
      </c>
      <c r="C1738" s="4"/>
      <c r="D1738" s="7" t="s">
        <v>692</v>
      </c>
      <c r="E1738" s="4" t="s">
        <v>18</v>
      </c>
      <c r="F1738" s="8">
        <v>22600</v>
      </c>
      <c r="G1738" s="7"/>
      <c r="H1738" t="s">
        <v>1180</v>
      </c>
      <c r="I1738" s="10">
        <v>0.13</v>
      </c>
    </row>
    <row r="1739" hidden="1" spans="1:9">
      <c r="A1739" s="3" t="s">
        <v>112</v>
      </c>
      <c r="B1739" s="4" t="str">
        <f t="shared" si="27"/>
        <v>2025</v>
      </c>
      <c r="C1739" s="4"/>
      <c r="D1739" s="7" t="s">
        <v>760</v>
      </c>
      <c r="E1739" s="4" t="s">
        <v>16</v>
      </c>
      <c r="F1739" s="8">
        <v>22600</v>
      </c>
      <c r="G1739" s="7"/>
    </row>
    <row r="1740" hidden="1" spans="1:9">
      <c r="A1740" s="3" t="s">
        <v>116</v>
      </c>
      <c r="B1740" s="4" t="str">
        <f t="shared" si="27"/>
        <v>2024</v>
      </c>
      <c r="C1740" s="4"/>
      <c r="D1740" s="7" t="s">
        <v>618</v>
      </c>
      <c r="E1740" s="4" t="s">
        <v>18</v>
      </c>
      <c r="F1740" s="8">
        <v>3480840.7</v>
      </c>
      <c r="G1740" s="7"/>
      <c r="H1740" t="s">
        <v>1181</v>
      </c>
      <c r="I1740" s="10">
        <v>0.13</v>
      </c>
    </row>
    <row r="1741" hidden="1" spans="1:9">
      <c r="A1741" s="3" t="s">
        <v>116</v>
      </c>
      <c r="B1741" s="4" t="str">
        <f t="shared" si="27"/>
        <v>2025</v>
      </c>
      <c r="C1741" s="4"/>
      <c r="D1741" s="7" t="s">
        <v>760</v>
      </c>
      <c r="E1741" s="4" t="s">
        <v>16</v>
      </c>
      <c r="F1741" s="8">
        <v>3480840.7</v>
      </c>
      <c r="G1741" s="7"/>
    </row>
    <row r="1742" hidden="1" spans="1:9">
      <c r="A1742" s="3" t="s">
        <v>116</v>
      </c>
      <c r="B1742" s="4" t="str">
        <f t="shared" si="27"/>
        <v>2025</v>
      </c>
      <c r="C1742" s="4"/>
      <c r="D1742" s="7" t="s">
        <v>760</v>
      </c>
      <c r="E1742" s="4" t="s">
        <v>18</v>
      </c>
      <c r="F1742" s="8">
        <v>7344883.61</v>
      </c>
      <c r="G1742" s="7"/>
      <c r="H1742" t="s">
        <v>1182</v>
      </c>
      <c r="I1742" s="10">
        <v>0.13</v>
      </c>
    </row>
    <row r="1743" hidden="1" spans="1:9">
      <c r="A1743" s="3" t="s">
        <v>116</v>
      </c>
      <c r="B1743" s="4" t="str">
        <f t="shared" si="27"/>
        <v>2024</v>
      </c>
      <c r="C1743" s="4"/>
      <c r="D1743" s="7" t="s">
        <v>691</v>
      </c>
      <c r="E1743" s="4" t="s">
        <v>18</v>
      </c>
      <c r="F1743" s="8">
        <v>908181</v>
      </c>
      <c r="G1743" s="7"/>
      <c r="H1743" t="s">
        <v>1183</v>
      </c>
      <c r="I1743" s="10">
        <v>0.13</v>
      </c>
    </row>
    <row r="1744" hidden="1" spans="1:9">
      <c r="A1744" s="3" t="s">
        <v>116</v>
      </c>
      <c r="B1744" s="4" t="str">
        <f t="shared" si="27"/>
        <v>2024</v>
      </c>
      <c r="C1744" s="4"/>
      <c r="D1744" s="7" t="s">
        <v>691</v>
      </c>
      <c r="E1744" s="4" t="s">
        <v>18</v>
      </c>
      <c r="F1744" s="8">
        <v>1804610</v>
      </c>
      <c r="G1744" s="7"/>
      <c r="H1744" t="s">
        <v>1184</v>
      </c>
      <c r="I1744" s="10">
        <v>0.13</v>
      </c>
    </row>
    <row r="1745" hidden="1" spans="1:9">
      <c r="A1745" s="3" t="s">
        <v>116</v>
      </c>
      <c r="B1745" s="4" t="str">
        <f t="shared" si="27"/>
        <v>2024</v>
      </c>
      <c r="C1745" s="4"/>
      <c r="D1745" s="7" t="s">
        <v>1082</v>
      </c>
      <c r="E1745" s="4" t="s">
        <v>16</v>
      </c>
      <c r="F1745" s="8">
        <v>1804610</v>
      </c>
      <c r="G1745" s="7"/>
    </row>
    <row r="1746" hidden="1" spans="1:9">
      <c r="A1746" s="3" t="s">
        <v>116</v>
      </c>
      <c r="B1746" s="4" t="str">
        <f t="shared" si="27"/>
        <v>2025</v>
      </c>
      <c r="C1746" s="4"/>
      <c r="D1746" s="7" t="s">
        <v>321</v>
      </c>
      <c r="E1746" s="4" t="s">
        <v>17</v>
      </c>
      <c r="F1746" s="8">
        <v>791733.33</v>
      </c>
      <c r="G1746" s="7"/>
    </row>
    <row r="1747" hidden="1" spans="1:9">
      <c r="A1747" s="3" t="s">
        <v>116</v>
      </c>
      <c r="B1747" s="4" t="str">
        <f t="shared" si="27"/>
        <v>2024</v>
      </c>
      <c r="C1747" s="4"/>
      <c r="D1747" s="7" t="s">
        <v>1082</v>
      </c>
      <c r="E1747" s="4" t="s">
        <v>18</v>
      </c>
      <c r="F1747" s="8">
        <v>3113037</v>
      </c>
      <c r="G1747" s="7"/>
      <c r="H1747" t="s">
        <v>1185</v>
      </c>
      <c r="I1747" s="10">
        <v>0.13</v>
      </c>
    </row>
    <row r="1748" hidden="1" spans="1:9">
      <c r="A1748" s="3" t="s">
        <v>116</v>
      </c>
      <c r="B1748" s="4" t="str">
        <f t="shared" si="27"/>
        <v>2024</v>
      </c>
      <c r="C1748" s="4"/>
      <c r="D1748" s="7" t="s">
        <v>1082</v>
      </c>
      <c r="E1748" s="4" t="s">
        <v>16</v>
      </c>
      <c r="F1748" s="8">
        <v>3113037</v>
      </c>
      <c r="G1748" s="7"/>
    </row>
    <row r="1749" hidden="1" spans="1:9">
      <c r="A1749" s="3" t="s">
        <v>116</v>
      </c>
      <c r="B1749" s="4" t="str">
        <f t="shared" si="27"/>
        <v>2025</v>
      </c>
      <c r="C1749" s="4"/>
      <c r="D1749" s="7" t="s">
        <v>760</v>
      </c>
      <c r="E1749" s="4" t="s">
        <v>17</v>
      </c>
      <c r="F1749" s="8">
        <v>1000000</v>
      </c>
      <c r="G1749" s="7"/>
    </row>
    <row r="1750" hidden="1" spans="1:9">
      <c r="A1750" s="3" t="s">
        <v>116</v>
      </c>
      <c r="B1750" s="4" t="str">
        <f t="shared" si="27"/>
        <v>2025</v>
      </c>
      <c r="C1750" s="4"/>
      <c r="D1750" s="7" t="s">
        <v>321</v>
      </c>
      <c r="E1750" s="4" t="s">
        <v>17</v>
      </c>
      <c r="F1750" s="8">
        <v>787600</v>
      </c>
      <c r="G1750" s="7"/>
    </row>
    <row r="1751" hidden="1" spans="1:9">
      <c r="A1751" s="3" t="s">
        <v>116</v>
      </c>
      <c r="B1751" s="4" t="str">
        <f t="shared" si="27"/>
        <v>2025</v>
      </c>
      <c r="C1751" s="4"/>
      <c r="D1751" s="7" t="s">
        <v>553</v>
      </c>
      <c r="E1751" s="4" t="s">
        <v>17</v>
      </c>
      <c r="F1751" s="8">
        <v>396000</v>
      </c>
      <c r="G1751" s="7"/>
    </row>
    <row r="1752" hidden="1" spans="1:9">
      <c r="A1752" s="3" t="s">
        <v>116</v>
      </c>
      <c r="B1752" s="4" t="str">
        <f t="shared" si="27"/>
        <v>2025</v>
      </c>
      <c r="C1752" s="4"/>
      <c r="D1752" s="7" t="s">
        <v>566</v>
      </c>
      <c r="E1752" s="4" t="s">
        <v>17</v>
      </c>
      <c r="F1752" s="8">
        <v>269326.8</v>
      </c>
      <c r="G1752" s="7"/>
    </row>
    <row r="1753" hidden="1" spans="1:9">
      <c r="A1753" s="3" t="s">
        <v>116</v>
      </c>
      <c r="B1753" s="4" t="str">
        <f t="shared" si="27"/>
        <v>2024</v>
      </c>
      <c r="C1753" s="4"/>
      <c r="D1753" s="7" t="s">
        <v>691</v>
      </c>
      <c r="E1753" s="4" t="s">
        <v>18</v>
      </c>
      <c r="F1753" s="8">
        <v>1683700</v>
      </c>
      <c r="G1753" s="7"/>
      <c r="H1753" t="s">
        <v>1186</v>
      </c>
      <c r="I1753" s="10">
        <v>0.13</v>
      </c>
    </row>
    <row r="1754" hidden="1" spans="1:9">
      <c r="A1754" s="3" t="s">
        <v>116</v>
      </c>
      <c r="B1754" s="4" t="str">
        <f t="shared" si="27"/>
        <v>2024</v>
      </c>
      <c r="C1754" s="4"/>
      <c r="D1754" s="7" t="s">
        <v>1082</v>
      </c>
      <c r="E1754" s="4" t="s">
        <v>16</v>
      </c>
      <c r="F1754" s="8">
        <v>1683700</v>
      </c>
      <c r="G1754" s="7"/>
    </row>
    <row r="1755" hidden="1" spans="1:9">
      <c r="A1755" s="3" t="s">
        <v>116</v>
      </c>
      <c r="B1755" s="4" t="str">
        <f t="shared" si="27"/>
        <v>2025</v>
      </c>
      <c r="C1755" s="4"/>
      <c r="D1755" s="7" t="s">
        <v>319</v>
      </c>
      <c r="E1755" s="4" t="s">
        <v>17</v>
      </c>
      <c r="F1755" s="8">
        <v>798000</v>
      </c>
      <c r="G1755" s="7"/>
    </row>
    <row r="1756" hidden="1" spans="1:9">
      <c r="A1756" s="3" t="s">
        <v>116</v>
      </c>
      <c r="B1756" s="4" t="str">
        <f t="shared" si="27"/>
        <v>2025</v>
      </c>
      <c r="C1756" s="4"/>
      <c r="D1756" s="7" t="s">
        <v>566</v>
      </c>
      <c r="E1756" s="4" t="s">
        <v>17</v>
      </c>
      <c r="F1756" s="8">
        <v>546960</v>
      </c>
      <c r="G1756" s="7"/>
    </row>
    <row r="1757" hidden="1" spans="1:9">
      <c r="A1757" s="3" t="s">
        <v>116</v>
      </c>
      <c r="B1757" s="4" t="str">
        <f t="shared" si="27"/>
        <v>2024</v>
      </c>
      <c r="C1757" s="4"/>
      <c r="D1757" s="7" t="s">
        <v>691</v>
      </c>
      <c r="E1757" s="4" t="s">
        <v>18</v>
      </c>
      <c r="F1757" s="8">
        <v>1469000</v>
      </c>
      <c r="G1757" s="7"/>
      <c r="H1757" t="s">
        <v>1187</v>
      </c>
      <c r="I1757" s="10">
        <v>0.13</v>
      </c>
    </row>
    <row r="1758" hidden="1" spans="1:9">
      <c r="A1758" s="3" t="s">
        <v>116</v>
      </c>
      <c r="B1758" s="4" t="str">
        <f t="shared" si="27"/>
        <v>2024</v>
      </c>
      <c r="C1758" s="4"/>
      <c r="D1758" s="7" t="s">
        <v>1082</v>
      </c>
      <c r="E1758" s="4" t="s">
        <v>16</v>
      </c>
      <c r="F1758" s="8">
        <v>1469000</v>
      </c>
      <c r="G1758" s="7"/>
    </row>
    <row r="1759" hidden="1" spans="1:9">
      <c r="A1759" s="3" t="s">
        <v>116</v>
      </c>
      <c r="B1759" s="4" t="str">
        <f t="shared" si="27"/>
        <v>2025</v>
      </c>
      <c r="C1759" s="4"/>
      <c r="D1759" s="7" t="s">
        <v>553</v>
      </c>
      <c r="E1759" s="4" t="s">
        <v>17</v>
      </c>
      <c r="F1759" s="8">
        <v>595500</v>
      </c>
      <c r="G1759" s="7"/>
    </row>
    <row r="1760" hidden="1" spans="1:9">
      <c r="A1760" s="3" t="s">
        <v>116</v>
      </c>
      <c r="B1760" s="4" t="str">
        <f t="shared" si="27"/>
        <v>2024</v>
      </c>
      <c r="C1760" s="4"/>
      <c r="D1760" s="7" t="s">
        <v>692</v>
      </c>
      <c r="E1760" s="4" t="s">
        <v>18</v>
      </c>
      <c r="F1760" s="8">
        <v>3156542</v>
      </c>
      <c r="G1760" s="7"/>
      <c r="H1760" t="s">
        <v>1188</v>
      </c>
      <c r="I1760" s="10">
        <v>0.13</v>
      </c>
    </row>
    <row r="1761" hidden="1" spans="1:9">
      <c r="A1761" s="3" t="s">
        <v>116</v>
      </c>
      <c r="B1761" s="4" t="str">
        <f t="shared" si="27"/>
        <v>2025</v>
      </c>
      <c r="C1761" s="4"/>
      <c r="D1761" s="7" t="s">
        <v>317</v>
      </c>
      <c r="E1761" s="4" t="s">
        <v>16</v>
      </c>
      <c r="F1761" s="8">
        <v>3156542</v>
      </c>
      <c r="G1761" s="7"/>
    </row>
    <row r="1762" hidden="1" spans="1:9">
      <c r="A1762" s="3" t="s">
        <v>116</v>
      </c>
      <c r="B1762" s="4" t="str">
        <f t="shared" si="27"/>
        <v>2025</v>
      </c>
      <c r="C1762" s="4"/>
      <c r="D1762" s="7" t="s">
        <v>553</v>
      </c>
      <c r="E1762" s="4" t="s">
        <v>17</v>
      </c>
      <c r="F1762" s="8">
        <v>784000</v>
      </c>
      <c r="G1762" s="7"/>
    </row>
    <row r="1763" hidden="1" spans="1:9">
      <c r="A1763" s="3" t="s">
        <v>118</v>
      </c>
      <c r="B1763" s="4" t="str">
        <f t="shared" si="27"/>
        <v>2024</v>
      </c>
      <c r="C1763" s="4"/>
      <c r="D1763" s="7" t="s">
        <v>1082</v>
      </c>
      <c r="E1763" s="4" t="s">
        <v>18</v>
      </c>
      <c r="F1763" s="8">
        <v>20500000</v>
      </c>
      <c r="G1763" s="7"/>
      <c r="H1763" t="s">
        <v>1189</v>
      </c>
      <c r="I1763" s="10">
        <v>0.13</v>
      </c>
    </row>
    <row r="1764" hidden="1" spans="1:9">
      <c r="A1764" s="3" t="s">
        <v>118</v>
      </c>
      <c r="B1764" s="4" t="str">
        <f t="shared" si="27"/>
        <v>2025</v>
      </c>
      <c r="C1764" s="4"/>
      <c r="D1764" s="7" t="s">
        <v>321</v>
      </c>
      <c r="E1764" s="4" t="s">
        <v>16</v>
      </c>
      <c r="F1764" s="8">
        <v>20500000</v>
      </c>
      <c r="G1764" s="7"/>
    </row>
    <row r="1765" hidden="1" spans="1:9">
      <c r="A1765" s="3" t="s">
        <v>118</v>
      </c>
      <c r="B1765" s="4" t="str">
        <f t="shared" si="27"/>
        <v>2024</v>
      </c>
      <c r="C1765" s="4"/>
      <c r="D1765" s="7" t="s">
        <v>1082</v>
      </c>
      <c r="E1765" s="4" t="s">
        <v>18</v>
      </c>
      <c r="F1765" s="8">
        <v>208500.12</v>
      </c>
      <c r="G1765" s="7"/>
      <c r="H1765" t="s">
        <v>1190</v>
      </c>
      <c r="I1765" s="10">
        <v>0.13</v>
      </c>
    </row>
    <row r="1766" hidden="1" spans="1:9">
      <c r="A1766" s="3" t="s">
        <v>118</v>
      </c>
      <c r="B1766" s="4" t="str">
        <f t="shared" si="27"/>
        <v>2025</v>
      </c>
      <c r="C1766" s="4"/>
      <c r="D1766" s="7" t="s">
        <v>322</v>
      </c>
      <c r="E1766" s="4" t="s">
        <v>16</v>
      </c>
      <c r="F1766" s="8">
        <v>208500.12</v>
      </c>
      <c r="G1766" s="7"/>
    </row>
    <row r="1767" hidden="1" spans="1:9">
      <c r="A1767" s="3" t="s">
        <v>118</v>
      </c>
      <c r="B1767" s="4" t="str">
        <f t="shared" si="27"/>
        <v>2024</v>
      </c>
      <c r="C1767" s="4"/>
      <c r="D1767" s="7" t="s">
        <v>1082</v>
      </c>
      <c r="E1767" s="4" t="s">
        <v>18</v>
      </c>
      <c r="F1767" s="8">
        <v>443436.1</v>
      </c>
      <c r="G1767" s="7"/>
      <c r="H1767" t="s">
        <v>1191</v>
      </c>
      <c r="I1767" s="10">
        <v>0.13</v>
      </c>
    </row>
    <row r="1768" hidden="1" spans="1:9">
      <c r="A1768" s="3" t="s">
        <v>118</v>
      </c>
      <c r="B1768" s="4" t="str">
        <f t="shared" si="27"/>
        <v>2025</v>
      </c>
      <c r="C1768" s="4"/>
      <c r="D1768" s="7" t="s">
        <v>763</v>
      </c>
      <c r="E1768" s="4" t="s">
        <v>16</v>
      </c>
      <c r="F1768" s="8">
        <v>443436.1</v>
      </c>
      <c r="G1768" s="7"/>
    </row>
    <row r="1769" hidden="1" spans="1:9">
      <c r="A1769" s="3" t="s">
        <v>118</v>
      </c>
      <c r="B1769" s="4" t="str">
        <f t="shared" si="27"/>
        <v>2024</v>
      </c>
      <c r="C1769" s="4"/>
      <c r="D1769" s="7" t="s">
        <v>1082</v>
      </c>
      <c r="E1769" s="4" t="s">
        <v>18</v>
      </c>
      <c r="F1769" s="8">
        <v>822000.15</v>
      </c>
      <c r="G1769" s="7"/>
      <c r="H1769" t="s">
        <v>1191</v>
      </c>
      <c r="I1769" s="10">
        <v>0.13</v>
      </c>
    </row>
    <row r="1770" hidden="1" spans="1:9">
      <c r="A1770" s="3" t="s">
        <v>118</v>
      </c>
      <c r="B1770" s="4" t="str">
        <f t="shared" si="27"/>
        <v>2025</v>
      </c>
      <c r="C1770" s="4"/>
      <c r="D1770" s="7" t="s">
        <v>763</v>
      </c>
      <c r="E1770" s="4" t="s">
        <v>16</v>
      </c>
      <c r="F1770" s="8">
        <v>822000.15</v>
      </c>
      <c r="G1770" s="7"/>
    </row>
    <row r="1771" hidden="1" spans="1:9">
      <c r="A1771" s="3" t="s">
        <v>118</v>
      </c>
      <c r="B1771" s="4" t="str">
        <f t="shared" si="27"/>
        <v>2024</v>
      </c>
      <c r="C1771" s="4"/>
      <c r="D1771" s="7" t="s">
        <v>1082</v>
      </c>
      <c r="E1771" s="4" t="s">
        <v>18</v>
      </c>
      <c r="F1771" s="8">
        <v>1196998.83</v>
      </c>
      <c r="G1771" s="7"/>
      <c r="H1771" t="s">
        <v>1192</v>
      </c>
      <c r="I1771" s="10">
        <v>0.13</v>
      </c>
    </row>
    <row r="1772" hidden="1" spans="1:9">
      <c r="A1772" s="3" t="s">
        <v>118</v>
      </c>
      <c r="B1772" s="4" t="str">
        <f t="shared" si="27"/>
        <v>2025</v>
      </c>
      <c r="C1772" s="4"/>
      <c r="D1772" s="7" t="s">
        <v>321</v>
      </c>
      <c r="E1772" s="4" t="s">
        <v>16</v>
      </c>
      <c r="F1772" s="8">
        <v>1196998.83</v>
      </c>
      <c r="G1772" s="7"/>
    </row>
    <row r="1773" hidden="1" spans="1:9">
      <c r="A1773" s="3" t="s">
        <v>118</v>
      </c>
      <c r="B1773" s="4" t="str">
        <f t="shared" si="27"/>
        <v>2024</v>
      </c>
      <c r="C1773" s="4"/>
      <c r="D1773" s="7" t="s">
        <v>692</v>
      </c>
      <c r="E1773" s="4" t="s">
        <v>18</v>
      </c>
      <c r="F1773" s="8">
        <v>1277900.05</v>
      </c>
      <c r="G1773" s="7"/>
      <c r="H1773" t="s">
        <v>1193</v>
      </c>
      <c r="I1773" s="10">
        <v>0.13</v>
      </c>
    </row>
    <row r="1774" hidden="1" spans="1:9">
      <c r="A1774" s="3" t="s">
        <v>118</v>
      </c>
      <c r="B1774" s="4" t="str">
        <f t="shared" si="27"/>
        <v>2025</v>
      </c>
      <c r="C1774" s="4"/>
      <c r="D1774" s="7" t="s">
        <v>322</v>
      </c>
      <c r="E1774" s="4" t="s">
        <v>16</v>
      </c>
      <c r="F1774" s="8">
        <v>1277900.05</v>
      </c>
      <c r="G1774" s="7"/>
    </row>
    <row r="1775" hidden="1" spans="1:9">
      <c r="A1775" s="3" t="s">
        <v>118</v>
      </c>
      <c r="B1775" s="4" t="str">
        <f t="shared" si="27"/>
        <v>2024</v>
      </c>
      <c r="C1775" s="4"/>
      <c r="D1775" s="7" t="s">
        <v>1082</v>
      </c>
      <c r="E1775" s="4" t="s">
        <v>18</v>
      </c>
      <c r="F1775" s="8">
        <v>37685500</v>
      </c>
      <c r="G1775" s="7"/>
      <c r="H1775" t="s">
        <v>1194</v>
      </c>
      <c r="I1775" s="10">
        <v>0.13</v>
      </c>
    </row>
    <row r="1776" hidden="1" spans="1:9">
      <c r="A1776" s="3" t="s">
        <v>118</v>
      </c>
      <c r="B1776" s="4" t="str">
        <f t="shared" si="27"/>
        <v>2025</v>
      </c>
      <c r="C1776" s="4"/>
      <c r="D1776" s="7" t="s">
        <v>584</v>
      </c>
      <c r="E1776" s="4" t="s">
        <v>16</v>
      </c>
      <c r="F1776" s="8">
        <v>37685500</v>
      </c>
      <c r="G1776" s="7"/>
    </row>
    <row r="1777" hidden="1" spans="1:9">
      <c r="A1777" s="3" t="s">
        <v>118</v>
      </c>
      <c r="B1777" s="4" t="str">
        <f t="shared" si="27"/>
        <v>2024</v>
      </c>
      <c r="C1777" s="4"/>
      <c r="D1777" s="7" t="s">
        <v>692</v>
      </c>
      <c r="E1777" s="4" t="s">
        <v>18</v>
      </c>
      <c r="F1777" s="8">
        <v>3249900</v>
      </c>
      <c r="G1777" s="7"/>
      <c r="H1777" t="s">
        <v>1195</v>
      </c>
      <c r="I1777" s="10">
        <v>0.13</v>
      </c>
    </row>
    <row r="1778" hidden="1" spans="1:9">
      <c r="A1778" s="3" t="s">
        <v>118</v>
      </c>
      <c r="B1778" s="4" t="str">
        <f t="shared" si="27"/>
        <v>2025</v>
      </c>
      <c r="C1778" s="4"/>
      <c r="D1778" s="7" t="s">
        <v>566</v>
      </c>
      <c r="E1778" s="4" t="s">
        <v>16</v>
      </c>
      <c r="F1778" s="8">
        <v>3249900</v>
      </c>
      <c r="G1778" s="7"/>
    </row>
    <row r="1779" hidden="1" spans="1:9">
      <c r="A1779" s="3" t="s">
        <v>118</v>
      </c>
      <c r="B1779" s="4" t="str">
        <f t="shared" si="27"/>
        <v>2024</v>
      </c>
      <c r="C1779" s="4"/>
      <c r="D1779" s="7" t="s">
        <v>618</v>
      </c>
      <c r="E1779" s="4" t="s">
        <v>18</v>
      </c>
      <c r="F1779" s="8">
        <v>484000.47</v>
      </c>
      <c r="G1779" s="7"/>
      <c r="H1779" t="s">
        <v>1196</v>
      </c>
      <c r="I1779" s="10">
        <v>0.13</v>
      </c>
    </row>
    <row r="1780" hidden="1" spans="1:9">
      <c r="A1780" s="3" t="s">
        <v>118</v>
      </c>
      <c r="B1780" s="4" t="str">
        <f t="shared" si="27"/>
        <v>2025</v>
      </c>
      <c r="C1780" s="4"/>
      <c r="D1780" s="7" t="s">
        <v>321</v>
      </c>
      <c r="E1780" s="4" t="s">
        <v>16</v>
      </c>
      <c r="F1780" s="8">
        <v>484000.47</v>
      </c>
      <c r="G1780" s="7"/>
    </row>
    <row r="1781" hidden="1" spans="1:9">
      <c r="A1781" s="3" t="s">
        <v>118</v>
      </c>
      <c r="B1781" s="4" t="str">
        <f t="shared" si="27"/>
        <v>2024</v>
      </c>
      <c r="C1781" s="4"/>
      <c r="D1781" s="7" t="s">
        <v>618</v>
      </c>
      <c r="E1781" s="4" t="s">
        <v>18</v>
      </c>
      <c r="F1781" s="8">
        <v>1219642.9</v>
      </c>
      <c r="G1781" s="7"/>
      <c r="H1781" t="s">
        <v>1197</v>
      </c>
      <c r="I1781" s="10">
        <v>0.13</v>
      </c>
    </row>
    <row r="1782" hidden="1" spans="1:9">
      <c r="A1782" s="3" t="s">
        <v>118</v>
      </c>
      <c r="B1782" s="4" t="str">
        <f t="shared" si="27"/>
        <v>2025</v>
      </c>
      <c r="C1782" s="4"/>
      <c r="D1782" s="7" t="s">
        <v>322</v>
      </c>
      <c r="E1782" s="4" t="s">
        <v>16</v>
      </c>
      <c r="F1782" s="8">
        <v>1219642.9</v>
      </c>
      <c r="G1782" s="7"/>
    </row>
    <row r="1783" hidden="1" spans="1:9">
      <c r="A1783" s="3" t="s">
        <v>118</v>
      </c>
      <c r="B1783" s="4" t="str">
        <f t="shared" si="27"/>
        <v>2024</v>
      </c>
      <c r="C1783" s="4"/>
      <c r="D1783" s="7" t="s">
        <v>618</v>
      </c>
      <c r="E1783" s="4" t="s">
        <v>18</v>
      </c>
      <c r="F1783" s="8">
        <v>89536</v>
      </c>
      <c r="G1783" s="7"/>
      <c r="H1783" t="s">
        <v>1193</v>
      </c>
      <c r="I1783" s="10">
        <v>0.13</v>
      </c>
    </row>
    <row r="1784" hidden="1" spans="1:9">
      <c r="A1784" s="3" t="s">
        <v>118</v>
      </c>
      <c r="B1784" s="4" t="str">
        <f t="shared" si="27"/>
        <v>2025</v>
      </c>
      <c r="C1784" s="4"/>
      <c r="D1784" s="7" t="s">
        <v>322</v>
      </c>
      <c r="E1784" s="4" t="s">
        <v>16</v>
      </c>
      <c r="F1784" s="8">
        <v>89536</v>
      </c>
      <c r="G1784" s="7"/>
    </row>
    <row r="1785" hidden="1" spans="1:9">
      <c r="A1785" s="3" t="s">
        <v>118</v>
      </c>
      <c r="B1785" s="4" t="str">
        <f t="shared" si="27"/>
        <v>2025</v>
      </c>
      <c r="C1785" s="4"/>
      <c r="D1785" s="7" t="s">
        <v>760</v>
      </c>
      <c r="E1785" s="4" t="s">
        <v>18</v>
      </c>
      <c r="F1785" s="8">
        <v>27933.6</v>
      </c>
      <c r="G1785" s="7"/>
      <c r="H1785" t="s">
        <v>1198</v>
      </c>
      <c r="I1785" s="10">
        <v>0.13</v>
      </c>
    </row>
    <row r="1786" hidden="1" spans="1:9">
      <c r="A1786" s="3" t="s">
        <v>118</v>
      </c>
      <c r="B1786" s="4" t="str">
        <f t="shared" si="27"/>
        <v>2025</v>
      </c>
      <c r="C1786" s="4"/>
      <c r="D1786" s="7" t="s">
        <v>562</v>
      </c>
      <c r="E1786" s="4" t="s">
        <v>16</v>
      </c>
      <c r="F1786" s="8">
        <v>27933.6</v>
      </c>
      <c r="G1786" s="7"/>
    </row>
    <row r="1787" hidden="1" spans="1:9">
      <c r="A1787" s="3" t="s">
        <v>118</v>
      </c>
      <c r="B1787" s="4" t="str">
        <f t="shared" si="27"/>
        <v>2025</v>
      </c>
      <c r="C1787" s="4"/>
      <c r="D1787" s="7" t="s">
        <v>763</v>
      </c>
      <c r="E1787" s="4" t="s">
        <v>18</v>
      </c>
      <c r="F1787" s="8">
        <v>5803.68</v>
      </c>
      <c r="G1787" s="7"/>
      <c r="H1787" t="s">
        <v>1199</v>
      </c>
      <c r="I1787" s="10">
        <v>0.13</v>
      </c>
    </row>
    <row r="1788" hidden="1" spans="1:9">
      <c r="A1788" s="3" t="s">
        <v>118</v>
      </c>
      <c r="B1788" s="4" t="str">
        <f t="shared" si="27"/>
        <v>2025</v>
      </c>
      <c r="C1788" s="4"/>
      <c r="D1788" s="7" t="s">
        <v>763</v>
      </c>
      <c r="E1788" s="4" t="s">
        <v>18</v>
      </c>
      <c r="F1788" s="8">
        <v>3490005</v>
      </c>
      <c r="G1788" s="7"/>
      <c r="H1788" t="s">
        <v>1200</v>
      </c>
      <c r="I1788" s="10">
        <v>0.13</v>
      </c>
    </row>
    <row r="1789" hidden="1" spans="1:9">
      <c r="A1789" s="3" t="s">
        <v>118</v>
      </c>
      <c r="B1789" s="4" t="str">
        <f t="shared" si="27"/>
        <v>2025</v>
      </c>
      <c r="C1789" s="4"/>
      <c r="D1789" s="7" t="s">
        <v>556</v>
      </c>
      <c r="E1789" s="4" t="s">
        <v>16</v>
      </c>
      <c r="F1789" s="8">
        <v>3490005</v>
      </c>
      <c r="G1789" s="7"/>
    </row>
    <row r="1790" hidden="1" spans="1:9">
      <c r="A1790" s="3" t="s">
        <v>118</v>
      </c>
      <c r="B1790" s="4" t="str">
        <f t="shared" si="27"/>
        <v>2025</v>
      </c>
      <c r="C1790" s="4"/>
      <c r="D1790" s="7" t="s">
        <v>317</v>
      </c>
      <c r="E1790" s="4" t="s">
        <v>18</v>
      </c>
      <c r="F1790" s="8">
        <v>11553.12</v>
      </c>
      <c r="G1790" s="7"/>
      <c r="H1790" t="s">
        <v>1201</v>
      </c>
      <c r="I1790" s="10">
        <v>0.13</v>
      </c>
    </row>
    <row r="1791" hidden="1" spans="1:9">
      <c r="A1791" s="3" t="s">
        <v>118</v>
      </c>
      <c r="B1791" s="4" t="str">
        <f t="shared" si="27"/>
        <v>2025</v>
      </c>
      <c r="C1791" s="4"/>
      <c r="D1791" s="7" t="s">
        <v>553</v>
      </c>
      <c r="E1791" s="4" t="s">
        <v>16</v>
      </c>
      <c r="F1791" s="8">
        <v>11553.12</v>
      </c>
      <c r="G1791" s="7"/>
    </row>
    <row r="1792" hidden="1" spans="1:9">
      <c r="A1792" s="3" t="s">
        <v>118</v>
      </c>
      <c r="B1792" s="4" t="str">
        <f t="shared" si="27"/>
        <v>2025</v>
      </c>
      <c r="C1792" s="4"/>
      <c r="D1792" s="7" t="s">
        <v>562</v>
      </c>
      <c r="E1792" s="4" t="s">
        <v>18</v>
      </c>
      <c r="F1792" s="8">
        <v>283571.24</v>
      </c>
      <c r="G1792" s="7"/>
      <c r="H1792" t="s">
        <v>1202</v>
      </c>
      <c r="I1792" s="10">
        <v>0.13</v>
      </c>
    </row>
    <row r="1793" hidden="1" spans="1:10">
      <c r="A1793" s="3" t="s">
        <v>118</v>
      </c>
      <c r="B1793" s="4" t="str">
        <f t="shared" si="27"/>
        <v>2025</v>
      </c>
      <c r="C1793" s="4"/>
      <c r="D1793" s="7" t="s">
        <v>562</v>
      </c>
      <c r="E1793" s="4" t="s">
        <v>16</v>
      </c>
      <c r="F1793" s="8">
        <v>283571.24</v>
      </c>
      <c r="G1793" s="7"/>
    </row>
    <row r="1794" hidden="1" spans="1:10">
      <c r="A1794" s="3" t="s">
        <v>118</v>
      </c>
      <c r="B1794" s="4" t="str">
        <f t="shared" ref="B1794:B1857" si="28">LEFT(D1794,4)</f>
        <v>2025</v>
      </c>
      <c r="C1794" s="4"/>
      <c r="D1794" s="7" t="s">
        <v>319</v>
      </c>
      <c r="E1794" s="4" t="s">
        <v>18</v>
      </c>
      <c r="F1794" s="8">
        <v>38239.2</v>
      </c>
      <c r="G1794" s="7"/>
      <c r="H1794" t="s">
        <v>1203</v>
      </c>
      <c r="I1794" s="10">
        <v>0.13</v>
      </c>
    </row>
    <row r="1795" hidden="1" spans="1:10">
      <c r="A1795" s="3" t="s">
        <v>118</v>
      </c>
      <c r="B1795" s="4" t="str">
        <f t="shared" si="28"/>
        <v>2025</v>
      </c>
      <c r="C1795" s="4"/>
      <c r="D1795" s="7" t="s">
        <v>319</v>
      </c>
      <c r="E1795" s="4" t="s">
        <v>16</v>
      </c>
      <c r="F1795" s="8">
        <v>38239.2</v>
      </c>
      <c r="G1795" s="7"/>
    </row>
    <row r="1796" hidden="1" spans="1:10">
      <c r="A1796" s="3" t="s">
        <v>118</v>
      </c>
      <c r="B1796" s="4" t="str">
        <f t="shared" si="28"/>
        <v>2025</v>
      </c>
      <c r="C1796" s="4"/>
      <c r="D1796" s="7" t="s">
        <v>319</v>
      </c>
      <c r="E1796" s="4" t="s">
        <v>18</v>
      </c>
      <c r="F1796" s="8">
        <v>76614</v>
      </c>
      <c r="G1796" s="7"/>
      <c r="H1796" t="s">
        <v>1204</v>
      </c>
      <c r="I1796" s="10">
        <v>0.13</v>
      </c>
    </row>
    <row r="1797" hidden="1" spans="1:10">
      <c r="A1797" s="3" t="s">
        <v>118</v>
      </c>
      <c r="B1797" s="4" t="str">
        <f t="shared" si="28"/>
        <v>2025</v>
      </c>
      <c r="C1797" s="4"/>
      <c r="D1797" s="7" t="s">
        <v>556</v>
      </c>
      <c r="E1797" s="4" t="s">
        <v>16</v>
      </c>
      <c r="F1797" s="8">
        <v>76614</v>
      </c>
      <c r="G1797" s="7"/>
    </row>
    <row r="1798" hidden="1" spans="1:10">
      <c r="A1798" s="3" t="s">
        <v>118</v>
      </c>
      <c r="B1798" s="4" t="str">
        <f t="shared" si="28"/>
        <v>2024</v>
      </c>
      <c r="C1798" s="4"/>
      <c r="D1798" s="7" t="s">
        <v>1082</v>
      </c>
      <c r="E1798" s="4" t="s">
        <v>18</v>
      </c>
      <c r="F1798" s="8">
        <v>4470280</v>
      </c>
      <c r="G1798" s="7"/>
      <c r="H1798" t="s">
        <v>1205</v>
      </c>
      <c r="I1798" s="10">
        <v>0.13</v>
      </c>
    </row>
    <row r="1799" hidden="1" spans="1:10">
      <c r="A1799" s="3" t="s">
        <v>118</v>
      </c>
      <c r="B1799" s="4" t="str">
        <f t="shared" si="28"/>
        <v>2024</v>
      </c>
      <c r="C1799" s="4"/>
      <c r="D1799" s="7" t="s">
        <v>692</v>
      </c>
      <c r="E1799" s="4" t="s">
        <v>16</v>
      </c>
      <c r="F1799" s="8">
        <v>4470280</v>
      </c>
      <c r="G1799" s="7"/>
    </row>
    <row r="1800" hidden="1" spans="1:10">
      <c r="A1800" s="3" t="s">
        <v>118</v>
      </c>
      <c r="B1800" s="4" t="str">
        <f t="shared" si="28"/>
        <v>2024</v>
      </c>
      <c r="C1800" s="4"/>
      <c r="D1800" s="7" t="s">
        <v>1134</v>
      </c>
      <c r="E1800" s="4" t="s">
        <v>16</v>
      </c>
      <c r="G1800" s="7"/>
      <c r="J1800" s="8">
        <v>1467531</v>
      </c>
    </row>
    <row r="1801" hidden="1" spans="1:10">
      <c r="A1801" s="3" t="s">
        <v>118</v>
      </c>
      <c r="B1801" s="4" t="str">
        <f t="shared" si="28"/>
        <v>2025</v>
      </c>
      <c r="C1801" s="4"/>
      <c r="D1801" s="7" t="s">
        <v>566</v>
      </c>
      <c r="E1801" s="4" t="s">
        <v>17</v>
      </c>
      <c r="F1801" s="8">
        <v>200000</v>
      </c>
      <c r="G1801" s="7"/>
    </row>
    <row r="1802" hidden="1" spans="1:10">
      <c r="A1802" s="3" t="s">
        <v>118</v>
      </c>
      <c r="B1802" s="4" t="str">
        <f t="shared" si="28"/>
        <v>2025</v>
      </c>
      <c r="C1802" s="4"/>
      <c r="D1802" s="7" t="s">
        <v>556</v>
      </c>
      <c r="E1802" s="4" t="s">
        <v>17</v>
      </c>
      <c r="F1802" s="8">
        <v>300000</v>
      </c>
      <c r="G1802" s="7"/>
    </row>
    <row r="1803" hidden="1" spans="1:10">
      <c r="A1803" s="3" t="s">
        <v>118</v>
      </c>
      <c r="B1803" s="4" t="str">
        <f t="shared" si="28"/>
        <v>2025</v>
      </c>
      <c r="C1803" s="4"/>
      <c r="D1803" s="7" t="s">
        <v>562</v>
      </c>
      <c r="E1803" s="4" t="s">
        <v>17</v>
      </c>
      <c r="F1803" s="8">
        <v>394154.45</v>
      </c>
      <c r="G1803" s="7"/>
    </row>
    <row r="1804" hidden="1" spans="1:10">
      <c r="A1804" s="3" t="s">
        <v>118</v>
      </c>
      <c r="B1804" s="4" t="str">
        <f t="shared" si="28"/>
        <v>2025</v>
      </c>
      <c r="C1804" s="4"/>
      <c r="D1804" s="7" t="s">
        <v>319</v>
      </c>
      <c r="E1804" s="4" t="s">
        <v>17</v>
      </c>
      <c r="F1804" s="8">
        <v>500000</v>
      </c>
      <c r="G1804" s="7"/>
    </row>
    <row r="1805" hidden="1" spans="1:10">
      <c r="A1805" s="3" t="s">
        <v>118</v>
      </c>
      <c r="B1805" s="4" t="str">
        <f t="shared" si="28"/>
        <v>2025</v>
      </c>
      <c r="C1805" s="4"/>
      <c r="D1805" s="7" t="s">
        <v>763</v>
      </c>
      <c r="E1805" s="4" t="s">
        <v>16</v>
      </c>
      <c r="G1805" s="7"/>
      <c r="J1805" s="8">
        <v>32318</v>
      </c>
    </row>
    <row r="1806" hidden="1" spans="1:10">
      <c r="A1806" s="3" t="s">
        <v>118</v>
      </c>
      <c r="B1806" s="4" t="str">
        <f t="shared" si="28"/>
        <v>2024</v>
      </c>
      <c r="C1806" s="4"/>
      <c r="D1806" s="7" t="s">
        <v>1089</v>
      </c>
      <c r="E1806" s="4" t="s">
        <v>16</v>
      </c>
      <c r="G1806" s="7"/>
      <c r="J1806" s="8">
        <v>1798960</v>
      </c>
    </row>
    <row r="1807" hidden="1" spans="1:10">
      <c r="A1807" s="3" t="s">
        <v>118</v>
      </c>
      <c r="B1807" s="4" t="str">
        <f t="shared" si="28"/>
        <v>2025</v>
      </c>
      <c r="C1807" s="4"/>
      <c r="D1807" s="7" t="s">
        <v>319</v>
      </c>
      <c r="E1807" s="4" t="s">
        <v>17</v>
      </c>
      <c r="G1807" s="7"/>
      <c r="J1807" s="8">
        <v>409012</v>
      </c>
    </row>
    <row r="1808" hidden="1" spans="1:10">
      <c r="A1808" s="3" t="s">
        <v>118</v>
      </c>
      <c r="B1808" s="4" t="str">
        <f t="shared" si="28"/>
        <v>2025</v>
      </c>
      <c r="C1808" s="4"/>
      <c r="D1808" s="7" t="s">
        <v>556</v>
      </c>
      <c r="E1808" s="4" t="s">
        <v>17</v>
      </c>
      <c r="G1808" s="7"/>
      <c r="J1808" s="8">
        <v>300000</v>
      </c>
    </row>
    <row r="1809" hidden="1" spans="1:10">
      <c r="A1809" s="3" t="s">
        <v>118</v>
      </c>
      <c r="B1809" s="4" t="str">
        <f t="shared" si="28"/>
        <v>2025</v>
      </c>
      <c r="C1809" s="4"/>
      <c r="D1809" s="7" t="s">
        <v>566</v>
      </c>
      <c r="E1809" s="4" t="s">
        <v>17</v>
      </c>
      <c r="G1809" s="7"/>
      <c r="J1809" s="8">
        <v>200000</v>
      </c>
    </row>
    <row r="1810" hidden="1" spans="1:10">
      <c r="A1810" s="3" t="s">
        <v>118</v>
      </c>
      <c r="B1810" s="4" t="str">
        <f t="shared" si="28"/>
        <v>2024</v>
      </c>
      <c r="C1810" s="4"/>
      <c r="D1810" s="7" t="s">
        <v>688</v>
      </c>
      <c r="E1810" s="4" t="s">
        <v>16</v>
      </c>
      <c r="G1810" s="7"/>
      <c r="J1810" s="8">
        <v>258000</v>
      </c>
    </row>
    <row r="1811" hidden="1" spans="1:10">
      <c r="A1811" s="3" t="s">
        <v>118</v>
      </c>
      <c r="B1811" s="4" t="str">
        <f t="shared" si="28"/>
        <v>2025</v>
      </c>
      <c r="C1811" s="4"/>
      <c r="D1811" s="7" t="s">
        <v>566</v>
      </c>
      <c r="E1811" s="4" t="s">
        <v>17</v>
      </c>
      <c r="G1811" s="7"/>
      <c r="J1811" s="8">
        <v>158000</v>
      </c>
    </row>
    <row r="1812" hidden="1" spans="1:10">
      <c r="A1812" s="3" t="s">
        <v>118</v>
      </c>
      <c r="B1812" s="4" t="str">
        <f t="shared" si="28"/>
        <v>2024</v>
      </c>
      <c r="C1812" s="4"/>
      <c r="D1812" s="7" t="s">
        <v>1134</v>
      </c>
      <c r="E1812" s="4" t="s">
        <v>18</v>
      </c>
      <c r="F1812" s="8">
        <v>55370</v>
      </c>
      <c r="G1812" s="7"/>
      <c r="H1812" t="s">
        <v>1206</v>
      </c>
      <c r="I1812" s="10">
        <v>0.13</v>
      </c>
    </row>
    <row r="1813" hidden="1" spans="1:10">
      <c r="A1813" s="3" t="s">
        <v>118</v>
      </c>
      <c r="B1813" s="4" t="str">
        <f t="shared" si="28"/>
        <v>2024</v>
      </c>
      <c r="C1813" s="4"/>
      <c r="D1813" s="7" t="s">
        <v>1121</v>
      </c>
      <c r="E1813" s="4" t="s">
        <v>16</v>
      </c>
      <c r="F1813" s="8">
        <v>55370</v>
      </c>
      <c r="G1813" s="7"/>
    </row>
    <row r="1814" hidden="1" spans="1:10">
      <c r="A1814" s="3" t="s">
        <v>118</v>
      </c>
      <c r="B1814" s="4" t="str">
        <f t="shared" si="28"/>
        <v>2024</v>
      </c>
      <c r="C1814" s="4"/>
      <c r="D1814" s="7" t="s">
        <v>1102</v>
      </c>
      <c r="E1814" s="4" t="s">
        <v>18</v>
      </c>
      <c r="F1814" s="8">
        <v>5491800</v>
      </c>
      <c r="G1814" s="7"/>
      <c r="H1814" t="s">
        <v>1207</v>
      </c>
      <c r="I1814" s="10">
        <v>0.13</v>
      </c>
    </row>
    <row r="1815" hidden="1" spans="1:10">
      <c r="A1815" s="3" t="s">
        <v>118</v>
      </c>
      <c r="B1815" s="4" t="str">
        <f t="shared" si="28"/>
        <v>2024</v>
      </c>
      <c r="C1815" s="4"/>
      <c r="D1815" s="7" t="s">
        <v>1089</v>
      </c>
      <c r="E1815" s="4" t="s">
        <v>16</v>
      </c>
      <c r="F1815" s="8">
        <v>5491800</v>
      </c>
      <c r="G1815" s="7"/>
    </row>
    <row r="1816" hidden="1" spans="1:10">
      <c r="A1816" s="3" t="s">
        <v>118</v>
      </c>
      <c r="B1816" s="4" t="str">
        <f t="shared" si="28"/>
        <v>2025</v>
      </c>
      <c r="C1816" s="4"/>
      <c r="D1816" s="7" t="s">
        <v>566</v>
      </c>
      <c r="E1816" s="4" t="s">
        <v>17</v>
      </c>
      <c r="F1816" s="8">
        <v>500000</v>
      </c>
      <c r="G1816" s="7"/>
    </row>
    <row r="1817" hidden="1" spans="1:10">
      <c r="A1817" s="3" t="s">
        <v>118</v>
      </c>
      <c r="B1817" s="4" t="str">
        <f t="shared" si="28"/>
        <v>2025</v>
      </c>
      <c r="C1817" s="4"/>
      <c r="D1817" s="7" t="s">
        <v>556</v>
      </c>
      <c r="E1817" s="4" t="s">
        <v>17</v>
      </c>
      <c r="F1817" s="8">
        <v>1000000</v>
      </c>
      <c r="G1817" s="7"/>
    </row>
    <row r="1818" hidden="1" spans="1:10">
      <c r="A1818" s="3" t="s">
        <v>118</v>
      </c>
      <c r="B1818" s="4" t="str">
        <f t="shared" si="28"/>
        <v>2025</v>
      </c>
      <c r="C1818" s="4"/>
      <c r="D1818" s="7" t="s">
        <v>319</v>
      </c>
      <c r="E1818" s="4" t="s">
        <v>17</v>
      </c>
      <c r="F1818" s="8">
        <v>1000000</v>
      </c>
      <c r="G1818" s="7"/>
    </row>
    <row r="1819" hidden="1" spans="1:10">
      <c r="A1819" s="3" t="s">
        <v>118</v>
      </c>
      <c r="B1819" s="4" t="str">
        <f t="shared" si="28"/>
        <v>2025</v>
      </c>
      <c r="C1819" s="4"/>
      <c r="D1819" s="7" t="s">
        <v>562</v>
      </c>
      <c r="E1819" s="4" t="s">
        <v>17</v>
      </c>
      <c r="F1819" s="8">
        <v>717210</v>
      </c>
      <c r="G1819" s="7"/>
    </row>
    <row r="1820" hidden="1" spans="1:10">
      <c r="A1820" s="3" t="s">
        <v>118</v>
      </c>
      <c r="B1820" s="4" t="str">
        <f t="shared" si="28"/>
        <v>2025</v>
      </c>
      <c r="C1820" s="4"/>
      <c r="D1820" s="7" t="s">
        <v>322</v>
      </c>
      <c r="E1820" s="4" t="s">
        <v>17</v>
      </c>
      <c r="F1820" s="8">
        <v>1000000</v>
      </c>
      <c r="G1820" s="7"/>
    </row>
    <row r="1821" hidden="1" spans="1:10">
      <c r="A1821" s="3" t="s">
        <v>118</v>
      </c>
      <c r="B1821" s="4" t="str">
        <f t="shared" si="28"/>
        <v>2025</v>
      </c>
      <c r="C1821" s="4"/>
      <c r="D1821" s="7" t="s">
        <v>553</v>
      </c>
      <c r="E1821" s="4" t="s">
        <v>17</v>
      </c>
      <c r="F1821" s="8">
        <v>1000000</v>
      </c>
      <c r="G1821" s="7"/>
    </row>
    <row r="1822" hidden="1" spans="1:10">
      <c r="A1822" s="3" t="s">
        <v>118</v>
      </c>
      <c r="B1822" s="4" t="str">
        <f t="shared" si="28"/>
        <v>2024</v>
      </c>
      <c r="C1822" s="4"/>
      <c r="D1822" s="7" t="s">
        <v>688</v>
      </c>
      <c r="E1822" s="4" t="s">
        <v>18</v>
      </c>
      <c r="F1822" s="8">
        <v>176732</v>
      </c>
      <c r="G1822" s="7"/>
      <c r="H1822" t="s">
        <v>1208</v>
      </c>
      <c r="I1822" s="10">
        <v>0.13</v>
      </c>
    </row>
    <row r="1823" hidden="1" spans="1:10">
      <c r="A1823" s="3" t="s">
        <v>118</v>
      </c>
      <c r="B1823" s="4" t="str">
        <f t="shared" si="28"/>
        <v>2024</v>
      </c>
      <c r="C1823" s="4"/>
      <c r="D1823" s="7" t="s">
        <v>1121</v>
      </c>
      <c r="E1823" s="4" t="s">
        <v>16</v>
      </c>
      <c r="F1823" s="8">
        <v>176732</v>
      </c>
      <c r="G1823" s="7"/>
    </row>
    <row r="1824" hidden="1" spans="1:10">
      <c r="A1824" s="3" t="s">
        <v>118</v>
      </c>
      <c r="B1824" s="4" t="str">
        <f t="shared" si="28"/>
        <v>2024</v>
      </c>
      <c r="C1824" s="4"/>
      <c r="D1824" s="7" t="s">
        <v>791</v>
      </c>
      <c r="E1824" s="4" t="s">
        <v>16</v>
      </c>
      <c r="G1824" s="7"/>
      <c r="J1824" s="8">
        <v>176732</v>
      </c>
    </row>
    <row r="1825" hidden="1" spans="1:10">
      <c r="A1825" s="3" t="s">
        <v>118</v>
      </c>
      <c r="B1825" s="4" t="str">
        <f t="shared" si="28"/>
        <v>2024</v>
      </c>
      <c r="C1825" s="4"/>
      <c r="D1825" s="7" t="s">
        <v>1121</v>
      </c>
      <c r="E1825" s="4" t="s">
        <v>18</v>
      </c>
      <c r="F1825" s="8">
        <v>997193.36</v>
      </c>
      <c r="G1825" s="7"/>
      <c r="H1825" t="s">
        <v>1209</v>
      </c>
      <c r="I1825" s="10">
        <v>0.13</v>
      </c>
    </row>
    <row r="1826" hidden="1" spans="1:10">
      <c r="A1826" s="3" t="s">
        <v>118</v>
      </c>
      <c r="B1826" s="4" t="str">
        <f t="shared" si="28"/>
        <v>2024</v>
      </c>
      <c r="C1826" s="4"/>
      <c r="D1826" s="7" t="s">
        <v>1121</v>
      </c>
      <c r="E1826" s="4" t="s">
        <v>16</v>
      </c>
      <c r="F1826" s="8">
        <v>997193.36</v>
      </c>
      <c r="G1826" s="7"/>
    </row>
    <row r="1827" hidden="1" spans="1:10">
      <c r="A1827" s="3" t="s">
        <v>118</v>
      </c>
      <c r="B1827" s="4" t="str">
        <f t="shared" si="28"/>
        <v>2025</v>
      </c>
      <c r="C1827" s="4"/>
      <c r="D1827" s="7" t="s">
        <v>566</v>
      </c>
      <c r="E1827" s="4" t="s">
        <v>17</v>
      </c>
      <c r="F1827" s="8">
        <v>49859.67</v>
      </c>
      <c r="G1827" s="7"/>
    </row>
    <row r="1828" hidden="1" spans="1:10">
      <c r="A1828" s="3" t="s">
        <v>118</v>
      </c>
      <c r="B1828" s="4" t="str">
        <f t="shared" si="28"/>
        <v>2025</v>
      </c>
      <c r="C1828" s="4"/>
      <c r="D1828" s="7" t="s">
        <v>562</v>
      </c>
      <c r="E1828" s="4" t="s">
        <v>17</v>
      </c>
      <c r="F1828" s="8">
        <v>947333.69</v>
      </c>
      <c r="G1828" s="7"/>
    </row>
    <row r="1829" hidden="1" spans="1:10">
      <c r="A1829" s="3" t="s">
        <v>118</v>
      </c>
      <c r="B1829" s="4" t="str">
        <f t="shared" si="28"/>
        <v>2024</v>
      </c>
      <c r="C1829" s="4"/>
      <c r="D1829" s="7" t="s">
        <v>1121</v>
      </c>
      <c r="E1829" s="4" t="s">
        <v>18</v>
      </c>
      <c r="F1829" s="8">
        <v>131080</v>
      </c>
      <c r="G1829" s="7"/>
      <c r="H1829" t="s">
        <v>1210</v>
      </c>
      <c r="I1829" s="10">
        <v>0.13</v>
      </c>
    </row>
    <row r="1830" hidden="1" spans="1:10">
      <c r="A1830" s="3" t="s">
        <v>118</v>
      </c>
      <c r="B1830" s="4" t="str">
        <f t="shared" si="28"/>
        <v>2024</v>
      </c>
      <c r="C1830" s="4"/>
      <c r="D1830" s="7" t="s">
        <v>1089</v>
      </c>
      <c r="E1830" s="4" t="s">
        <v>16</v>
      </c>
      <c r="F1830" s="8">
        <v>131080</v>
      </c>
      <c r="G1830" s="7"/>
    </row>
    <row r="1831" hidden="1" spans="1:10">
      <c r="A1831" s="3" t="s">
        <v>118</v>
      </c>
      <c r="B1831" s="4" t="str">
        <f t="shared" si="28"/>
        <v>2024</v>
      </c>
      <c r="C1831" s="4"/>
      <c r="D1831" s="7" t="s">
        <v>1121</v>
      </c>
      <c r="E1831" s="4" t="s">
        <v>18</v>
      </c>
      <c r="F1831" s="8">
        <v>183229.5</v>
      </c>
      <c r="G1831" s="7"/>
      <c r="H1831" t="s">
        <v>1211</v>
      </c>
      <c r="I1831" s="10">
        <v>0.13</v>
      </c>
    </row>
    <row r="1832" hidden="1" spans="1:10">
      <c r="A1832" s="3" t="s">
        <v>118</v>
      </c>
      <c r="B1832" s="4" t="str">
        <f t="shared" si="28"/>
        <v>2024</v>
      </c>
      <c r="C1832" s="4"/>
      <c r="D1832" s="7" t="s">
        <v>1089</v>
      </c>
      <c r="E1832" s="4" t="s">
        <v>16</v>
      </c>
      <c r="F1832" s="8">
        <v>183229.5</v>
      </c>
      <c r="G1832" s="7"/>
    </row>
    <row r="1833" hidden="1" spans="1:10">
      <c r="A1833" s="3" t="s">
        <v>118</v>
      </c>
      <c r="B1833" s="4" t="str">
        <f t="shared" si="28"/>
        <v>2024</v>
      </c>
      <c r="C1833" s="4"/>
      <c r="D1833" s="7" t="s">
        <v>1121</v>
      </c>
      <c r="E1833" s="4" t="s">
        <v>18</v>
      </c>
      <c r="F1833" s="8">
        <v>31355.24</v>
      </c>
      <c r="G1833" s="7"/>
      <c r="H1833" t="s">
        <v>1212</v>
      </c>
      <c r="I1833" s="10">
        <v>0.13</v>
      </c>
    </row>
    <row r="1834" hidden="1" spans="1:10">
      <c r="A1834" s="3" t="s">
        <v>118</v>
      </c>
      <c r="B1834" s="4" t="str">
        <f t="shared" si="28"/>
        <v>2024</v>
      </c>
      <c r="C1834" s="4"/>
      <c r="D1834" s="7" t="s">
        <v>1089</v>
      </c>
      <c r="E1834" s="4" t="s">
        <v>16</v>
      </c>
      <c r="F1834" s="8">
        <v>31355.24</v>
      </c>
      <c r="G1834" s="7"/>
    </row>
    <row r="1835" hidden="1" spans="1:10">
      <c r="A1835" s="3" t="s">
        <v>118</v>
      </c>
      <c r="B1835" s="4" t="str">
        <f t="shared" si="28"/>
        <v>2024</v>
      </c>
      <c r="C1835" s="4"/>
      <c r="D1835" s="7" t="s">
        <v>791</v>
      </c>
      <c r="E1835" s="4" t="s">
        <v>18</v>
      </c>
      <c r="F1835" s="8">
        <v>13763.4</v>
      </c>
      <c r="G1835" s="7"/>
      <c r="H1835" t="s">
        <v>1213</v>
      </c>
      <c r="I1835" s="10">
        <v>0.13</v>
      </c>
    </row>
    <row r="1836" hidden="1" spans="1:10">
      <c r="A1836" s="3" t="s">
        <v>118</v>
      </c>
      <c r="B1836" s="4" t="str">
        <f t="shared" si="28"/>
        <v>2024</v>
      </c>
      <c r="C1836" s="4"/>
      <c r="D1836" s="7" t="s">
        <v>791</v>
      </c>
      <c r="E1836" s="4" t="s">
        <v>16</v>
      </c>
      <c r="F1836" s="8">
        <v>13763.4</v>
      </c>
      <c r="G1836" s="7"/>
    </row>
    <row r="1837" hidden="1" spans="1:10">
      <c r="A1837" s="3" t="s">
        <v>118</v>
      </c>
      <c r="B1837" s="4" t="str">
        <f t="shared" si="28"/>
        <v>2024</v>
      </c>
      <c r="C1837" s="4"/>
      <c r="D1837" s="7" t="s">
        <v>791</v>
      </c>
      <c r="E1837" s="4" t="s">
        <v>18</v>
      </c>
      <c r="F1837" s="8">
        <v>205795.6</v>
      </c>
      <c r="G1837" s="7"/>
      <c r="H1837" t="s">
        <v>1214</v>
      </c>
      <c r="I1837" s="10">
        <v>0.13</v>
      </c>
    </row>
    <row r="1838" hidden="1" spans="1:10">
      <c r="A1838" s="3" t="s">
        <v>118</v>
      </c>
      <c r="B1838" s="4" t="str">
        <f t="shared" si="28"/>
        <v>2024</v>
      </c>
      <c r="C1838" s="4"/>
      <c r="D1838" s="7" t="s">
        <v>691</v>
      </c>
      <c r="E1838" s="4" t="s">
        <v>16</v>
      </c>
      <c r="F1838" s="8">
        <v>205795.6</v>
      </c>
      <c r="G1838" s="7"/>
    </row>
    <row r="1839" hidden="1" spans="1:10">
      <c r="A1839" s="3" t="s">
        <v>118</v>
      </c>
      <c r="B1839" s="4" t="str">
        <f t="shared" si="28"/>
        <v>2024</v>
      </c>
      <c r="C1839" s="4"/>
      <c r="D1839" s="7" t="s">
        <v>1089</v>
      </c>
      <c r="E1839" s="4" t="s">
        <v>16</v>
      </c>
      <c r="G1839" s="7" t="s">
        <v>1101</v>
      </c>
      <c r="J1839" s="8">
        <v>2237.4</v>
      </c>
    </row>
    <row r="1840" hidden="1" spans="1:10">
      <c r="A1840" s="3" t="s">
        <v>118</v>
      </c>
      <c r="B1840" s="4" t="str">
        <f t="shared" si="28"/>
        <v>2024</v>
      </c>
      <c r="C1840" s="4"/>
      <c r="D1840" s="7" t="s">
        <v>791</v>
      </c>
      <c r="E1840" s="4" t="s">
        <v>18</v>
      </c>
      <c r="F1840" s="8">
        <v>8475</v>
      </c>
      <c r="G1840" s="7"/>
      <c r="H1840" t="s">
        <v>1215</v>
      </c>
      <c r="I1840" s="10">
        <v>0.13</v>
      </c>
    </row>
    <row r="1841" hidden="1" spans="1:9">
      <c r="A1841" s="3" t="s">
        <v>118</v>
      </c>
      <c r="B1841" s="4" t="str">
        <f t="shared" si="28"/>
        <v>2024</v>
      </c>
      <c r="C1841" s="4"/>
      <c r="D1841" s="7" t="s">
        <v>691</v>
      </c>
      <c r="E1841" s="4" t="s">
        <v>16</v>
      </c>
      <c r="F1841" s="8">
        <v>8475</v>
      </c>
      <c r="G1841" s="7"/>
    </row>
    <row r="1842" hidden="1" spans="1:9">
      <c r="A1842" s="3" t="s">
        <v>118</v>
      </c>
      <c r="B1842" s="4" t="str">
        <f t="shared" si="28"/>
        <v>2024</v>
      </c>
      <c r="C1842" s="4"/>
      <c r="D1842" s="7" t="s">
        <v>791</v>
      </c>
      <c r="E1842" s="4" t="s">
        <v>18</v>
      </c>
      <c r="F1842" s="8">
        <v>18306</v>
      </c>
      <c r="G1842" s="7"/>
      <c r="H1842" t="s">
        <v>1216</v>
      </c>
      <c r="I1842" s="10">
        <v>0.13</v>
      </c>
    </row>
    <row r="1843" hidden="1" spans="1:9">
      <c r="A1843" s="3" t="s">
        <v>118</v>
      </c>
      <c r="B1843" s="4" t="str">
        <f t="shared" si="28"/>
        <v>2024</v>
      </c>
      <c r="C1843" s="4"/>
      <c r="D1843" s="7" t="s">
        <v>1089</v>
      </c>
      <c r="E1843" s="4" t="s">
        <v>16</v>
      </c>
      <c r="F1843" s="8">
        <v>18306</v>
      </c>
      <c r="G1843" s="7"/>
    </row>
    <row r="1844" hidden="1" spans="1:9">
      <c r="A1844" s="3" t="s">
        <v>118</v>
      </c>
      <c r="B1844" s="4" t="str">
        <f t="shared" si="28"/>
        <v>2024</v>
      </c>
      <c r="C1844" s="4"/>
      <c r="D1844" s="7" t="s">
        <v>1089</v>
      </c>
      <c r="E1844" s="4" t="s">
        <v>18</v>
      </c>
      <c r="F1844" s="8">
        <v>96011.58</v>
      </c>
      <c r="G1844" s="7"/>
      <c r="H1844" t="s">
        <v>1217</v>
      </c>
      <c r="I1844" s="10">
        <v>0.13</v>
      </c>
    </row>
    <row r="1845" hidden="1" spans="1:9">
      <c r="A1845" s="3" t="s">
        <v>118</v>
      </c>
      <c r="B1845" s="4" t="str">
        <f t="shared" si="28"/>
        <v>2024</v>
      </c>
      <c r="C1845" s="4"/>
      <c r="D1845" s="7" t="s">
        <v>788</v>
      </c>
      <c r="E1845" s="4" t="s">
        <v>16</v>
      </c>
      <c r="F1845" s="8">
        <v>96011.58</v>
      </c>
      <c r="G1845" s="7"/>
    </row>
    <row r="1846" hidden="1" spans="1:9">
      <c r="A1846" s="3" t="s">
        <v>118</v>
      </c>
      <c r="B1846" s="4" t="str">
        <f t="shared" si="28"/>
        <v>2025</v>
      </c>
      <c r="C1846" s="4"/>
      <c r="D1846" s="7" t="s">
        <v>319</v>
      </c>
      <c r="E1846" s="4" t="s">
        <v>17</v>
      </c>
      <c r="F1846" s="8">
        <v>96011.58</v>
      </c>
      <c r="G1846" s="7"/>
    </row>
    <row r="1847" hidden="1" spans="1:9">
      <c r="A1847" s="3" t="s">
        <v>118</v>
      </c>
      <c r="B1847" s="4" t="str">
        <f t="shared" si="28"/>
        <v>2024</v>
      </c>
      <c r="C1847" s="4"/>
      <c r="D1847" s="7" t="s">
        <v>1089</v>
      </c>
      <c r="E1847" s="4" t="s">
        <v>18</v>
      </c>
      <c r="F1847" s="8">
        <v>172890</v>
      </c>
      <c r="G1847" s="7"/>
      <c r="H1847" t="s">
        <v>1218</v>
      </c>
      <c r="I1847" s="10">
        <v>0.13</v>
      </c>
    </row>
    <row r="1848" hidden="1" spans="1:9">
      <c r="A1848" s="3" t="s">
        <v>118</v>
      </c>
      <c r="B1848" s="4" t="str">
        <f t="shared" si="28"/>
        <v>2024</v>
      </c>
      <c r="C1848" s="4"/>
      <c r="D1848" s="7" t="s">
        <v>1089</v>
      </c>
      <c r="E1848" s="4" t="s">
        <v>16</v>
      </c>
      <c r="F1848" s="8">
        <v>172890</v>
      </c>
      <c r="G1848" s="7"/>
    </row>
    <row r="1849" hidden="1" spans="1:9">
      <c r="A1849" s="3" t="s">
        <v>118</v>
      </c>
      <c r="B1849" s="4" t="str">
        <f t="shared" si="28"/>
        <v>2025</v>
      </c>
      <c r="C1849" s="4"/>
      <c r="D1849" s="7" t="s">
        <v>556</v>
      </c>
      <c r="E1849" s="4" t="s">
        <v>17</v>
      </c>
      <c r="F1849" s="8">
        <v>172890</v>
      </c>
      <c r="G1849" s="7"/>
    </row>
    <row r="1850" hidden="1" spans="1:9">
      <c r="A1850" s="3" t="s">
        <v>118</v>
      </c>
      <c r="B1850" s="4" t="str">
        <f t="shared" si="28"/>
        <v>2024</v>
      </c>
      <c r="C1850" s="4"/>
      <c r="D1850" s="7" t="s">
        <v>1089</v>
      </c>
      <c r="E1850" s="4" t="s">
        <v>18</v>
      </c>
      <c r="F1850" s="8">
        <v>382934.4</v>
      </c>
      <c r="G1850" s="7"/>
      <c r="H1850" t="s">
        <v>1219</v>
      </c>
      <c r="I1850" s="10">
        <v>0.13</v>
      </c>
    </row>
    <row r="1851" hidden="1" spans="1:9">
      <c r="A1851" s="3" t="s">
        <v>118</v>
      </c>
      <c r="B1851" s="4" t="str">
        <f t="shared" si="28"/>
        <v>2024</v>
      </c>
      <c r="C1851" s="4"/>
      <c r="D1851" s="7" t="s">
        <v>1089</v>
      </c>
      <c r="E1851" s="4" t="s">
        <v>16</v>
      </c>
      <c r="F1851" s="8">
        <v>382934.4</v>
      </c>
      <c r="G1851" s="7"/>
    </row>
    <row r="1852" hidden="1" spans="1:9">
      <c r="A1852" s="3" t="s">
        <v>118</v>
      </c>
      <c r="B1852" s="4" t="str">
        <f t="shared" si="28"/>
        <v>2024</v>
      </c>
      <c r="C1852" s="4"/>
      <c r="D1852" s="7" t="s">
        <v>1089</v>
      </c>
      <c r="E1852" s="4" t="s">
        <v>18</v>
      </c>
      <c r="F1852" s="8">
        <v>71077</v>
      </c>
      <c r="G1852" s="7"/>
      <c r="H1852" t="s">
        <v>1220</v>
      </c>
      <c r="I1852" s="10">
        <v>0.13</v>
      </c>
    </row>
    <row r="1853" hidden="1" spans="1:9">
      <c r="A1853" s="3" t="s">
        <v>118</v>
      </c>
      <c r="B1853" s="4" t="str">
        <f t="shared" si="28"/>
        <v>2025</v>
      </c>
      <c r="C1853" s="4"/>
      <c r="D1853" s="7" t="s">
        <v>322</v>
      </c>
      <c r="E1853" s="4" t="s">
        <v>16</v>
      </c>
      <c r="F1853" s="8">
        <v>71077</v>
      </c>
      <c r="G1853" s="7"/>
    </row>
    <row r="1854" hidden="1" spans="1:9">
      <c r="A1854" s="3" t="s">
        <v>118</v>
      </c>
      <c r="B1854" s="4" t="str">
        <f t="shared" si="28"/>
        <v>2024</v>
      </c>
      <c r="C1854" s="4"/>
      <c r="D1854" s="7" t="s">
        <v>788</v>
      </c>
      <c r="E1854" s="4" t="s">
        <v>18</v>
      </c>
      <c r="F1854" s="8">
        <v>9446.8</v>
      </c>
      <c r="G1854" s="7"/>
      <c r="H1854" t="s">
        <v>1221</v>
      </c>
      <c r="I1854" s="10">
        <v>0.13</v>
      </c>
    </row>
    <row r="1855" hidden="1" spans="1:9">
      <c r="A1855" s="3" t="s">
        <v>118</v>
      </c>
      <c r="B1855" s="4" t="str">
        <f t="shared" si="28"/>
        <v>2024</v>
      </c>
      <c r="C1855" s="4"/>
      <c r="D1855" s="7" t="s">
        <v>1082</v>
      </c>
      <c r="E1855" s="4" t="s">
        <v>16</v>
      </c>
      <c r="F1855" s="8">
        <v>9446.8</v>
      </c>
      <c r="G1855" s="7"/>
    </row>
    <row r="1856" hidden="1" spans="1:9">
      <c r="A1856" s="3" t="s">
        <v>118</v>
      </c>
      <c r="B1856" s="4" t="str">
        <f t="shared" si="28"/>
        <v>2024</v>
      </c>
      <c r="C1856" s="4"/>
      <c r="D1856" s="7" t="s">
        <v>618</v>
      </c>
      <c r="E1856" s="4" t="s">
        <v>18</v>
      </c>
      <c r="F1856" s="8">
        <v>20566</v>
      </c>
      <c r="G1856" s="7"/>
      <c r="H1856" t="s">
        <v>1222</v>
      </c>
      <c r="I1856" s="10">
        <v>0.13</v>
      </c>
    </row>
    <row r="1857" hidden="1" spans="1:9">
      <c r="A1857" s="3" t="s">
        <v>118</v>
      </c>
      <c r="B1857" s="4" t="str">
        <f t="shared" si="28"/>
        <v>2025</v>
      </c>
      <c r="C1857" s="4"/>
      <c r="D1857" s="7" t="s">
        <v>322</v>
      </c>
      <c r="E1857" s="4" t="s">
        <v>16</v>
      </c>
      <c r="F1857" s="8">
        <v>20566</v>
      </c>
      <c r="G1857" s="7"/>
    </row>
    <row r="1858" hidden="1" spans="1:9">
      <c r="A1858" s="3" t="s">
        <v>118</v>
      </c>
      <c r="B1858" s="4" t="str">
        <f t="shared" ref="B1858:B1921" si="29">LEFT(D1858,4)</f>
        <v>2025</v>
      </c>
      <c r="C1858" s="4"/>
      <c r="D1858" s="7" t="s">
        <v>760</v>
      </c>
      <c r="E1858" s="4" t="s">
        <v>18</v>
      </c>
      <c r="F1858" s="8">
        <v>180461</v>
      </c>
      <c r="G1858" s="7"/>
      <c r="H1858" t="s">
        <v>1223</v>
      </c>
      <c r="I1858" s="10">
        <v>0.13</v>
      </c>
    </row>
    <row r="1859" hidden="1" spans="1:9">
      <c r="A1859" s="3" t="s">
        <v>118</v>
      </c>
      <c r="B1859" s="4" t="str">
        <f t="shared" si="29"/>
        <v>2025</v>
      </c>
      <c r="C1859" s="4"/>
      <c r="D1859" s="7" t="s">
        <v>566</v>
      </c>
      <c r="E1859" s="4" t="s">
        <v>16</v>
      </c>
      <c r="F1859" s="8">
        <v>180461</v>
      </c>
      <c r="G1859" s="7"/>
    </row>
    <row r="1860" hidden="1" spans="1:9">
      <c r="A1860" s="3" t="s">
        <v>118</v>
      </c>
      <c r="B1860" s="4" t="str">
        <f t="shared" si="29"/>
        <v>2025</v>
      </c>
      <c r="C1860" s="4"/>
      <c r="D1860" s="7" t="s">
        <v>321</v>
      </c>
      <c r="E1860" s="4" t="s">
        <v>18</v>
      </c>
      <c r="F1860" s="8">
        <v>130176</v>
      </c>
      <c r="G1860" s="7"/>
      <c r="H1860" t="s">
        <v>1224</v>
      </c>
      <c r="I1860" s="10">
        <v>0.13</v>
      </c>
    </row>
    <row r="1861" hidden="1" spans="1:9">
      <c r="A1861" s="3" t="s">
        <v>118</v>
      </c>
      <c r="B1861" s="4" t="str">
        <f t="shared" si="29"/>
        <v>2025</v>
      </c>
      <c r="C1861" s="4"/>
      <c r="D1861" s="7" t="s">
        <v>553</v>
      </c>
      <c r="E1861" s="4" t="s">
        <v>16</v>
      </c>
      <c r="F1861" s="8">
        <v>130176</v>
      </c>
      <c r="G1861" s="7"/>
    </row>
    <row r="1862" hidden="1" spans="1:9">
      <c r="A1862" s="3" t="s">
        <v>118</v>
      </c>
      <c r="B1862" s="4" t="str">
        <f t="shared" si="29"/>
        <v>2025</v>
      </c>
      <c r="C1862" s="4"/>
      <c r="D1862" s="7" t="s">
        <v>562</v>
      </c>
      <c r="E1862" s="4" t="s">
        <v>18</v>
      </c>
      <c r="F1862" s="8">
        <v>4011.5</v>
      </c>
      <c r="G1862" s="7"/>
      <c r="H1862" t="s">
        <v>1216</v>
      </c>
      <c r="I1862" s="10">
        <v>0.13</v>
      </c>
    </row>
    <row r="1863" hidden="1" spans="1:9">
      <c r="A1863" s="3" t="s">
        <v>118</v>
      </c>
      <c r="B1863" s="4" t="str">
        <f t="shared" si="29"/>
        <v>2025</v>
      </c>
      <c r="C1863" s="4"/>
      <c r="D1863" s="7" t="s">
        <v>562</v>
      </c>
      <c r="E1863" s="4" t="s">
        <v>16</v>
      </c>
      <c r="F1863" s="8">
        <v>4011.5</v>
      </c>
      <c r="G1863" s="7"/>
    </row>
    <row r="1864" hidden="1" spans="1:9">
      <c r="A1864" s="3" t="s">
        <v>118</v>
      </c>
      <c r="B1864" s="4" t="str">
        <f t="shared" si="29"/>
        <v>2024</v>
      </c>
      <c r="C1864" s="4"/>
      <c r="D1864" s="7" t="s">
        <v>618</v>
      </c>
      <c r="E1864" s="4" t="s">
        <v>18</v>
      </c>
      <c r="F1864" s="8">
        <v>2778376.2</v>
      </c>
      <c r="G1864" s="7"/>
      <c r="H1864" t="s">
        <v>1225</v>
      </c>
      <c r="I1864" s="10">
        <v>0.13</v>
      </c>
    </row>
    <row r="1865" hidden="1" spans="1:9">
      <c r="A1865" s="3" t="s">
        <v>118</v>
      </c>
      <c r="B1865" s="4" t="str">
        <f t="shared" si="29"/>
        <v>2025</v>
      </c>
      <c r="C1865" s="4"/>
      <c r="D1865" s="7" t="s">
        <v>760</v>
      </c>
      <c r="E1865" s="4" t="s">
        <v>16</v>
      </c>
      <c r="F1865" s="8">
        <v>2778376.2</v>
      </c>
      <c r="G1865" s="7"/>
    </row>
    <row r="1866" hidden="1" spans="1:9">
      <c r="A1866" s="3" t="s">
        <v>118</v>
      </c>
      <c r="B1866" s="4" t="str">
        <f t="shared" si="29"/>
        <v>2025</v>
      </c>
      <c r="C1866" s="4"/>
      <c r="D1866" s="7" t="s">
        <v>556</v>
      </c>
      <c r="E1866" s="4" t="s">
        <v>18</v>
      </c>
      <c r="F1866" s="8">
        <v>667491</v>
      </c>
      <c r="G1866" s="7"/>
      <c r="H1866" t="s">
        <v>1225</v>
      </c>
      <c r="I1866" s="10">
        <v>0.13</v>
      </c>
    </row>
    <row r="1867" hidden="1" spans="1:9">
      <c r="A1867" s="3" t="s">
        <v>118</v>
      </c>
      <c r="B1867" s="4" t="str">
        <f t="shared" si="29"/>
        <v>2025</v>
      </c>
      <c r="C1867" s="4"/>
      <c r="D1867" s="7" t="s">
        <v>556</v>
      </c>
      <c r="E1867" s="4" t="s">
        <v>16</v>
      </c>
      <c r="F1867" s="8">
        <v>667491</v>
      </c>
      <c r="G1867" s="7"/>
    </row>
    <row r="1868" hidden="1" spans="1:9">
      <c r="A1868" s="3" t="s">
        <v>118</v>
      </c>
      <c r="B1868" s="4" t="str">
        <f t="shared" si="29"/>
        <v>2025</v>
      </c>
      <c r="C1868" s="4"/>
      <c r="D1868" s="7" t="s">
        <v>584</v>
      </c>
      <c r="E1868" s="4" t="s">
        <v>16</v>
      </c>
      <c r="F1868" s="8">
        <v>12399.49</v>
      </c>
      <c r="G1868" s="7"/>
    </row>
    <row r="1869" hidden="1" spans="1:9">
      <c r="A1869" s="3" t="s">
        <v>118</v>
      </c>
      <c r="B1869" s="4" t="str">
        <f t="shared" si="29"/>
        <v>2025</v>
      </c>
      <c r="C1869" s="4"/>
      <c r="D1869" s="7" t="s">
        <v>556</v>
      </c>
      <c r="E1869" s="4" t="s">
        <v>16</v>
      </c>
      <c r="F1869" s="8">
        <v>3000.15</v>
      </c>
      <c r="G1869" s="7"/>
    </row>
    <row r="1870" hidden="1" spans="1:9">
      <c r="A1870" s="3" t="s">
        <v>118</v>
      </c>
      <c r="B1870" s="4" t="str">
        <f t="shared" si="29"/>
        <v>2025</v>
      </c>
      <c r="C1870" s="4"/>
      <c r="D1870" s="7" t="s">
        <v>319</v>
      </c>
      <c r="E1870" s="4" t="s">
        <v>18</v>
      </c>
      <c r="F1870" s="8">
        <v>15399.64</v>
      </c>
      <c r="G1870" s="7"/>
      <c r="H1870" t="s">
        <v>1226</v>
      </c>
      <c r="I1870" s="10">
        <v>0.13</v>
      </c>
    </row>
    <row r="1871" hidden="1" spans="1:9">
      <c r="A1871" s="3" t="s">
        <v>118</v>
      </c>
      <c r="B1871" s="4" t="str">
        <f t="shared" si="29"/>
        <v>2025</v>
      </c>
      <c r="C1871" s="4"/>
      <c r="D1871" s="7" t="s">
        <v>556</v>
      </c>
      <c r="E1871" s="4" t="s">
        <v>16</v>
      </c>
      <c r="F1871" s="8">
        <v>13811.99</v>
      </c>
      <c r="G1871" s="7"/>
    </row>
    <row r="1872" hidden="1" spans="1:9">
      <c r="A1872" s="3" t="s">
        <v>118</v>
      </c>
      <c r="B1872" s="4" t="str">
        <f t="shared" si="29"/>
        <v>2025</v>
      </c>
      <c r="C1872" s="4"/>
      <c r="D1872" s="7" t="s">
        <v>319</v>
      </c>
      <c r="E1872" s="4" t="s">
        <v>18</v>
      </c>
      <c r="F1872" s="8">
        <v>13811.99</v>
      </c>
      <c r="G1872" s="7"/>
      <c r="H1872" t="s">
        <v>1227</v>
      </c>
      <c r="I1872" s="10">
        <v>0.13</v>
      </c>
    </row>
    <row r="1873" hidden="1" spans="1:9">
      <c r="A1873" s="3" t="s">
        <v>118</v>
      </c>
      <c r="B1873" s="4" t="str">
        <f t="shared" si="29"/>
        <v>2025</v>
      </c>
      <c r="C1873" s="4"/>
      <c r="D1873" s="7" t="s">
        <v>556</v>
      </c>
      <c r="E1873" s="4" t="s">
        <v>16</v>
      </c>
      <c r="F1873" s="8">
        <v>5424</v>
      </c>
      <c r="G1873" s="7"/>
    </row>
    <row r="1874" hidden="1" spans="1:9">
      <c r="A1874" s="3" t="s">
        <v>118</v>
      </c>
      <c r="B1874" s="4" t="str">
        <f t="shared" si="29"/>
        <v>2025</v>
      </c>
      <c r="C1874" s="4"/>
      <c r="D1874" s="7" t="s">
        <v>562</v>
      </c>
      <c r="E1874" s="4" t="s">
        <v>18</v>
      </c>
      <c r="F1874" s="8">
        <v>5424</v>
      </c>
      <c r="G1874" s="7"/>
      <c r="H1874" t="s">
        <v>1228</v>
      </c>
      <c r="I1874" s="10">
        <v>0.13</v>
      </c>
    </row>
    <row r="1875" hidden="1" spans="1:9">
      <c r="A1875" s="3" t="s">
        <v>118</v>
      </c>
      <c r="B1875" s="4" t="str">
        <f t="shared" si="29"/>
        <v>2025</v>
      </c>
      <c r="C1875" s="4"/>
      <c r="D1875" s="7" t="s">
        <v>322</v>
      </c>
      <c r="E1875" s="4" t="s">
        <v>16</v>
      </c>
      <c r="F1875" s="8">
        <v>73003.65</v>
      </c>
      <c r="G1875" s="7"/>
    </row>
    <row r="1876" hidden="1" spans="1:9">
      <c r="A1876" s="3" t="s">
        <v>118</v>
      </c>
      <c r="B1876" s="4" t="str">
        <f t="shared" si="29"/>
        <v>2025</v>
      </c>
      <c r="C1876" s="4"/>
      <c r="D1876" s="7" t="s">
        <v>321</v>
      </c>
      <c r="E1876" s="4" t="s">
        <v>18</v>
      </c>
      <c r="F1876" s="8">
        <v>73003.65</v>
      </c>
      <c r="G1876" s="7"/>
      <c r="H1876" t="s">
        <v>1229</v>
      </c>
      <c r="I1876" s="10">
        <v>0.13</v>
      </c>
    </row>
    <row r="1877" hidden="1" spans="1:9">
      <c r="A1877" s="3" t="s">
        <v>118</v>
      </c>
      <c r="B1877" s="4" t="str">
        <f t="shared" si="29"/>
        <v>2025</v>
      </c>
      <c r="C1877" s="4"/>
      <c r="D1877" s="7" t="s">
        <v>556</v>
      </c>
      <c r="E1877" s="4" t="s">
        <v>16</v>
      </c>
      <c r="F1877" s="8">
        <v>13334</v>
      </c>
      <c r="G1877" s="7"/>
    </row>
    <row r="1878" hidden="1" spans="1:9">
      <c r="A1878" s="3" t="s">
        <v>118</v>
      </c>
      <c r="B1878" s="4" t="str">
        <f t="shared" si="29"/>
        <v>2025</v>
      </c>
      <c r="C1878" s="4"/>
      <c r="D1878" s="7" t="s">
        <v>321</v>
      </c>
      <c r="E1878" s="4" t="s">
        <v>18</v>
      </c>
      <c r="F1878" s="8">
        <v>13334</v>
      </c>
      <c r="G1878" s="7"/>
      <c r="H1878" t="s">
        <v>1230</v>
      </c>
      <c r="I1878" s="10">
        <v>0.13</v>
      </c>
    </row>
    <row r="1879" hidden="1" spans="1:9">
      <c r="A1879" s="3" t="s">
        <v>118</v>
      </c>
      <c r="B1879" s="4" t="str">
        <f t="shared" si="29"/>
        <v>2025</v>
      </c>
      <c r="C1879" s="4"/>
      <c r="D1879" s="7" t="s">
        <v>556</v>
      </c>
      <c r="E1879" s="4" t="s">
        <v>16</v>
      </c>
      <c r="F1879" s="8">
        <v>27623.98</v>
      </c>
      <c r="G1879" s="7"/>
    </row>
    <row r="1880" hidden="1" spans="1:9">
      <c r="A1880" s="3" t="s">
        <v>118</v>
      </c>
      <c r="B1880" s="4" t="str">
        <f t="shared" si="29"/>
        <v>2025</v>
      </c>
      <c r="C1880" s="4"/>
      <c r="D1880" s="7" t="s">
        <v>319</v>
      </c>
      <c r="E1880" s="4" t="s">
        <v>18</v>
      </c>
      <c r="F1880" s="8">
        <v>27623.98</v>
      </c>
      <c r="G1880" s="7"/>
      <c r="H1880" t="s">
        <v>1231</v>
      </c>
      <c r="I1880" s="10">
        <v>0.13</v>
      </c>
    </row>
    <row r="1881" hidden="1" spans="1:9">
      <c r="A1881" s="3" t="s">
        <v>118</v>
      </c>
      <c r="B1881" s="4" t="str">
        <f t="shared" si="29"/>
        <v>2025</v>
      </c>
      <c r="C1881" s="4"/>
      <c r="D1881" s="7" t="s">
        <v>566</v>
      </c>
      <c r="E1881" s="4" t="s">
        <v>16</v>
      </c>
      <c r="F1881" s="8">
        <v>7458</v>
      </c>
      <c r="G1881" s="7"/>
    </row>
    <row r="1882" hidden="1" spans="1:9">
      <c r="A1882" s="3" t="s">
        <v>118</v>
      </c>
      <c r="B1882" s="4" t="str">
        <f t="shared" si="29"/>
        <v>2025</v>
      </c>
      <c r="C1882" s="4"/>
      <c r="D1882" s="7" t="s">
        <v>556</v>
      </c>
      <c r="E1882" s="4" t="s">
        <v>18</v>
      </c>
      <c r="F1882" s="8">
        <v>7458</v>
      </c>
      <c r="G1882" s="7"/>
      <c r="H1882" t="s">
        <v>1232</v>
      </c>
      <c r="I1882" s="10">
        <v>0.13</v>
      </c>
    </row>
    <row r="1883" hidden="1" spans="1:9">
      <c r="A1883" s="3" t="s">
        <v>118</v>
      </c>
      <c r="B1883" s="4" t="str">
        <f t="shared" si="29"/>
        <v>2025</v>
      </c>
      <c r="C1883" s="4"/>
      <c r="D1883" s="7" t="s">
        <v>566</v>
      </c>
      <c r="E1883" s="4" t="s">
        <v>16</v>
      </c>
      <c r="F1883" s="8">
        <v>16046</v>
      </c>
      <c r="G1883" s="7"/>
    </row>
    <row r="1884" hidden="1" spans="1:9">
      <c r="A1884" s="3" t="s">
        <v>118</v>
      </c>
      <c r="B1884" s="4" t="str">
        <f t="shared" si="29"/>
        <v>2025</v>
      </c>
      <c r="C1884" s="4"/>
      <c r="D1884" s="7" t="s">
        <v>562</v>
      </c>
      <c r="E1884" s="4" t="s">
        <v>18</v>
      </c>
      <c r="F1884" s="8">
        <v>16046</v>
      </c>
      <c r="G1884" s="7"/>
      <c r="H1884" t="s">
        <v>1233</v>
      </c>
      <c r="I1884" s="10">
        <v>0.13</v>
      </c>
    </row>
    <row r="1885" hidden="1" spans="1:9">
      <c r="A1885" s="3" t="s">
        <v>118</v>
      </c>
      <c r="B1885" s="4" t="str">
        <f t="shared" si="29"/>
        <v>2025</v>
      </c>
      <c r="C1885" s="4"/>
      <c r="D1885" s="7" t="s">
        <v>556</v>
      </c>
      <c r="E1885" s="4" t="s">
        <v>16</v>
      </c>
      <c r="F1885" s="8">
        <v>133019.08</v>
      </c>
      <c r="G1885" s="7"/>
    </row>
    <row r="1886" hidden="1" spans="1:9">
      <c r="A1886" s="3" t="s">
        <v>118</v>
      </c>
      <c r="B1886" s="4" t="str">
        <f t="shared" si="29"/>
        <v>2025</v>
      </c>
      <c r="C1886" s="4"/>
      <c r="D1886" s="7" t="s">
        <v>562</v>
      </c>
      <c r="E1886" s="4" t="s">
        <v>18</v>
      </c>
      <c r="F1886" s="8">
        <v>133019.08</v>
      </c>
      <c r="G1886" s="7"/>
      <c r="H1886" t="s">
        <v>1234</v>
      </c>
      <c r="I1886" s="10">
        <v>0.13</v>
      </c>
    </row>
    <row r="1887" hidden="1" spans="1:9">
      <c r="A1887" s="3" t="s">
        <v>118</v>
      </c>
      <c r="B1887" s="4" t="str">
        <f t="shared" si="29"/>
        <v>2025</v>
      </c>
      <c r="C1887" s="4"/>
      <c r="D1887" s="7" t="s">
        <v>321</v>
      </c>
      <c r="E1887" s="4" t="s">
        <v>16</v>
      </c>
      <c r="F1887" s="8">
        <v>89099.37</v>
      </c>
      <c r="G1887" s="7"/>
    </row>
    <row r="1888" hidden="1" spans="1:9">
      <c r="A1888" s="3" t="s">
        <v>118</v>
      </c>
      <c r="B1888" s="4" t="str">
        <f t="shared" si="29"/>
        <v>2025</v>
      </c>
      <c r="C1888" s="4"/>
      <c r="D1888" s="7" t="s">
        <v>763</v>
      </c>
      <c r="E1888" s="4" t="s">
        <v>18</v>
      </c>
      <c r="F1888" s="8">
        <v>89099.37</v>
      </c>
      <c r="G1888" s="7"/>
      <c r="H1888" t="s">
        <v>1235</v>
      </c>
      <c r="I1888" s="10">
        <v>0.13</v>
      </c>
    </row>
    <row r="1889" hidden="1" spans="1:9">
      <c r="A1889" s="3" t="s">
        <v>118</v>
      </c>
      <c r="B1889" s="4" t="str">
        <f t="shared" si="29"/>
        <v>2024</v>
      </c>
      <c r="C1889" s="4"/>
      <c r="D1889" s="7" t="s">
        <v>618</v>
      </c>
      <c r="E1889" s="4" t="s">
        <v>18</v>
      </c>
      <c r="F1889" s="8">
        <v>205660</v>
      </c>
      <c r="G1889" s="7"/>
      <c r="H1889" t="s">
        <v>1236</v>
      </c>
      <c r="I1889" s="10">
        <v>0.13</v>
      </c>
    </row>
    <row r="1890" hidden="1" spans="1:9">
      <c r="A1890" s="3" t="s">
        <v>118</v>
      </c>
      <c r="B1890" s="4" t="str">
        <f t="shared" si="29"/>
        <v>2025</v>
      </c>
      <c r="C1890" s="4"/>
      <c r="D1890" s="7" t="s">
        <v>553</v>
      </c>
      <c r="E1890" s="4" t="s">
        <v>16</v>
      </c>
      <c r="F1890" s="8">
        <v>205660</v>
      </c>
      <c r="G1890" s="7"/>
    </row>
    <row r="1891" hidden="1" spans="1:9">
      <c r="A1891" s="3" t="s">
        <v>118</v>
      </c>
      <c r="B1891" s="4" t="str">
        <f t="shared" si="29"/>
        <v>2024</v>
      </c>
      <c r="C1891" s="4"/>
      <c r="D1891" s="7" t="s">
        <v>618</v>
      </c>
      <c r="E1891" s="4" t="s">
        <v>18</v>
      </c>
      <c r="F1891" s="8">
        <v>82038</v>
      </c>
      <c r="G1891" s="7"/>
      <c r="H1891" t="s">
        <v>1237</v>
      </c>
      <c r="I1891" s="10">
        <v>0.13</v>
      </c>
    </row>
    <row r="1892" hidden="1" spans="1:9">
      <c r="A1892" s="3" t="s">
        <v>118</v>
      </c>
      <c r="B1892" s="4" t="str">
        <f t="shared" si="29"/>
        <v>2025</v>
      </c>
      <c r="C1892" s="4"/>
      <c r="D1892" s="7" t="s">
        <v>317</v>
      </c>
      <c r="E1892" s="4" t="s">
        <v>16</v>
      </c>
      <c r="F1892" s="8">
        <v>82038</v>
      </c>
      <c r="G1892" s="7"/>
    </row>
    <row r="1893" hidden="1" spans="1:9">
      <c r="A1893" s="3" t="s">
        <v>118</v>
      </c>
      <c r="B1893" s="4" t="str">
        <f t="shared" si="29"/>
        <v>2024</v>
      </c>
      <c r="C1893" s="4"/>
      <c r="D1893" s="7" t="s">
        <v>692</v>
      </c>
      <c r="E1893" s="4" t="s">
        <v>16</v>
      </c>
      <c r="F1893" s="8">
        <v>426100.4</v>
      </c>
      <c r="G1893" s="7"/>
    </row>
    <row r="1894" hidden="1" spans="1:9">
      <c r="A1894" s="3" t="s">
        <v>118</v>
      </c>
      <c r="B1894" s="4" t="str">
        <f t="shared" si="29"/>
        <v>2024</v>
      </c>
      <c r="C1894" s="4"/>
      <c r="D1894" s="7" t="s">
        <v>1082</v>
      </c>
      <c r="E1894" s="4" t="s">
        <v>18</v>
      </c>
      <c r="F1894" s="8">
        <v>426100.4</v>
      </c>
      <c r="G1894" s="7"/>
      <c r="H1894" t="s">
        <v>1238</v>
      </c>
      <c r="I1894" s="10">
        <v>0.13</v>
      </c>
    </row>
    <row r="1895" hidden="1" spans="1:9">
      <c r="A1895" s="3" t="s">
        <v>118</v>
      </c>
      <c r="B1895" s="4" t="str">
        <f t="shared" si="29"/>
        <v>2024</v>
      </c>
      <c r="C1895" s="4"/>
      <c r="D1895" s="7" t="s">
        <v>1082</v>
      </c>
      <c r="E1895" s="4" t="s">
        <v>18</v>
      </c>
      <c r="F1895" s="8">
        <v>372900</v>
      </c>
      <c r="G1895" s="7"/>
      <c r="H1895" t="s">
        <v>1238</v>
      </c>
      <c r="I1895" s="10">
        <v>0.13</v>
      </c>
    </row>
    <row r="1896" hidden="1" spans="1:9">
      <c r="A1896" s="3" t="s">
        <v>118</v>
      </c>
      <c r="B1896" s="4" t="str">
        <f t="shared" si="29"/>
        <v>2024</v>
      </c>
      <c r="C1896" s="4"/>
      <c r="D1896" s="7" t="s">
        <v>692</v>
      </c>
      <c r="E1896" s="4" t="s">
        <v>16</v>
      </c>
      <c r="F1896" s="8">
        <v>372900</v>
      </c>
      <c r="G1896" s="7"/>
    </row>
    <row r="1897" hidden="1" spans="1:9">
      <c r="A1897" s="3" t="s">
        <v>118</v>
      </c>
      <c r="B1897" s="4" t="str">
        <f t="shared" si="29"/>
        <v>2024</v>
      </c>
      <c r="C1897" s="4"/>
      <c r="D1897" s="7" t="s">
        <v>692</v>
      </c>
      <c r="E1897" s="4" t="s">
        <v>16</v>
      </c>
      <c r="F1897" s="8">
        <v>68800.05</v>
      </c>
      <c r="G1897" s="7"/>
    </row>
    <row r="1898" hidden="1" spans="1:9">
      <c r="A1898" s="3" t="s">
        <v>118</v>
      </c>
      <c r="B1898" s="4" t="str">
        <f t="shared" si="29"/>
        <v>2024</v>
      </c>
      <c r="C1898" s="4"/>
      <c r="D1898" s="7" t="s">
        <v>691</v>
      </c>
      <c r="E1898" s="4" t="s">
        <v>18</v>
      </c>
      <c r="F1898" s="8">
        <v>68800.05</v>
      </c>
      <c r="G1898" s="7"/>
      <c r="H1898" t="s">
        <v>1239</v>
      </c>
      <c r="I1898" s="10">
        <v>0.13</v>
      </c>
    </row>
    <row r="1899" hidden="1" spans="1:9">
      <c r="A1899" s="3" t="s">
        <v>118</v>
      </c>
      <c r="B1899" s="4" t="str">
        <f t="shared" si="29"/>
        <v>2025</v>
      </c>
      <c r="C1899" s="4"/>
      <c r="D1899" s="7" t="s">
        <v>321</v>
      </c>
      <c r="E1899" s="4" t="s">
        <v>16</v>
      </c>
      <c r="F1899" s="8">
        <v>8134881.3</v>
      </c>
      <c r="G1899" s="7"/>
    </row>
    <row r="1900" hidden="1" spans="1:9">
      <c r="A1900" s="3" t="s">
        <v>118</v>
      </c>
      <c r="B1900" s="4" t="str">
        <f t="shared" si="29"/>
        <v>2024</v>
      </c>
      <c r="C1900" s="4"/>
      <c r="D1900" s="7" t="s">
        <v>691</v>
      </c>
      <c r="E1900" s="4" t="s">
        <v>18</v>
      </c>
      <c r="F1900" s="8">
        <v>8134881.3</v>
      </c>
      <c r="G1900" s="7"/>
      <c r="H1900" t="s">
        <v>1240</v>
      </c>
      <c r="I1900" s="10">
        <v>0.13</v>
      </c>
    </row>
    <row r="1901" hidden="1" spans="1:9">
      <c r="A1901" s="3" t="s">
        <v>118</v>
      </c>
      <c r="B1901" s="4" t="str">
        <f t="shared" si="29"/>
        <v>2024</v>
      </c>
      <c r="C1901" s="4"/>
      <c r="D1901" s="7" t="s">
        <v>618</v>
      </c>
      <c r="E1901" s="4" t="s">
        <v>16</v>
      </c>
      <c r="F1901" s="8">
        <v>67122</v>
      </c>
      <c r="G1901" s="7"/>
    </row>
    <row r="1902" hidden="1" spans="1:9">
      <c r="A1902" s="3" t="s">
        <v>118</v>
      </c>
      <c r="B1902" s="4" t="str">
        <f t="shared" si="29"/>
        <v>2024</v>
      </c>
      <c r="C1902" s="4"/>
      <c r="D1902" s="7" t="s">
        <v>1241</v>
      </c>
      <c r="E1902" s="4" t="s">
        <v>18</v>
      </c>
      <c r="F1902" s="8">
        <v>67122</v>
      </c>
      <c r="G1902" s="7"/>
      <c r="H1902" t="s">
        <v>1242</v>
      </c>
      <c r="I1902" s="10">
        <v>0.13</v>
      </c>
    </row>
    <row r="1903" hidden="1" spans="1:9">
      <c r="A1903" s="3" t="s">
        <v>118</v>
      </c>
      <c r="B1903" s="4" t="str">
        <f t="shared" si="29"/>
        <v>2025</v>
      </c>
      <c r="C1903" s="4"/>
      <c r="D1903" s="7" t="s">
        <v>556</v>
      </c>
      <c r="E1903" s="4" t="s">
        <v>18</v>
      </c>
      <c r="F1903" s="8">
        <v>5730456</v>
      </c>
      <c r="G1903" s="7"/>
      <c r="H1903" t="s">
        <v>1243</v>
      </c>
      <c r="I1903" s="10">
        <v>0.13</v>
      </c>
    </row>
    <row r="1904" hidden="1" spans="1:9">
      <c r="A1904" s="3" t="s">
        <v>118</v>
      </c>
      <c r="B1904" s="4" t="str">
        <f t="shared" si="29"/>
        <v>2025</v>
      </c>
      <c r="C1904" s="4"/>
      <c r="D1904" s="7" t="s">
        <v>566</v>
      </c>
      <c r="E1904" s="4" t="s">
        <v>16</v>
      </c>
      <c r="F1904" s="8">
        <v>5730456</v>
      </c>
      <c r="G1904" s="7"/>
    </row>
    <row r="1905" hidden="1" spans="1:10">
      <c r="A1905" s="3" t="s">
        <v>118</v>
      </c>
      <c r="B1905" s="4" t="str">
        <f t="shared" si="29"/>
        <v>2024</v>
      </c>
      <c r="C1905" s="4"/>
      <c r="D1905" s="7" t="s">
        <v>791</v>
      </c>
      <c r="E1905" s="4" t="s">
        <v>16</v>
      </c>
      <c r="G1905" s="7"/>
      <c r="J1905" s="8">
        <v>141837.6</v>
      </c>
    </row>
    <row r="1906" hidden="1" spans="1:10">
      <c r="A1906" s="3" t="s">
        <v>118</v>
      </c>
      <c r="B1906" s="4" t="str">
        <f t="shared" si="29"/>
        <v>2024</v>
      </c>
      <c r="C1906" s="4"/>
      <c r="D1906" s="7" t="s">
        <v>1089</v>
      </c>
      <c r="E1906" s="4" t="s">
        <v>18</v>
      </c>
      <c r="F1906" s="8">
        <v>50850</v>
      </c>
      <c r="G1906" s="7"/>
      <c r="H1906" t="s">
        <v>1244</v>
      </c>
      <c r="I1906" s="10">
        <v>0.13</v>
      </c>
    </row>
    <row r="1907" hidden="1" spans="1:10">
      <c r="A1907" s="3" t="s">
        <v>118</v>
      </c>
      <c r="B1907" s="4" t="str">
        <f t="shared" si="29"/>
        <v>2024</v>
      </c>
      <c r="C1907" s="4"/>
      <c r="D1907" s="7" t="s">
        <v>1089</v>
      </c>
      <c r="E1907" s="4" t="s">
        <v>16</v>
      </c>
      <c r="F1907" s="8">
        <v>50850</v>
      </c>
      <c r="G1907" s="7"/>
    </row>
    <row r="1908" hidden="1" spans="1:10">
      <c r="A1908" s="3" t="s">
        <v>118</v>
      </c>
      <c r="B1908" s="4" t="str">
        <f t="shared" si="29"/>
        <v>2024</v>
      </c>
      <c r="C1908" s="4"/>
      <c r="D1908" s="7" t="s">
        <v>1134</v>
      </c>
      <c r="E1908" s="4" t="s">
        <v>16</v>
      </c>
      <c r="G1908" s="7"/>
      <c r="J1908" s="8">
        <v>124187</v>
      </c>
    </row>
    <row r="1909" hidden="1" spans="1:10">
      <c r="A1909" s="3" t="s">
        <v>122</v>
      </c>
      <c r="B1909" s="4" t="str">
        <f t="shared" si="29"/>
        <v>2024</v>
      </c>
      <c r="C1909" s="4"/>
      <c r="D1909" s="7" t="s">
        <v>791</v>
      </c>
      <c r="E1909" s="4" t="s">
        <v>18</v>
      </c>
      <c r="F1909" s="8">
        <v>3549998.96</v>
      </c>
      <c r="G1909" s="7"/>
      <c r="H1909" t="s">
        <v>1245</v>
      </c>
      <c r="I1909" s="10">
        <v>0.13</v>
      </c>
    </row>
    <row r="1910" hidden="1" spans="1:10">
      <c r="A1910" s="3" t="s">
        <v>122</v>
      </c>
      <c r="B1910" s="4" t="str">
        <f t="shared" si="29"/>
        <v>2024</v>
      </c>
      <c r="C1910" s="4"/>
      <c r="D1910" s="7" t="s">
        <v>1082</v>
      </c>
      <c r="E1910" s="4" t="s">
        <v>16</v>
      </c>
      <c r="F1910" s="8">
        <v>3549998.96</v>
      </c>
      <c r="G1910" s="7"/>
    </row>
    <row r="1911" hidden="1" spans="1:10">
      <c r="A1911" s="3" t="s">
        <v>122</v>
      </c>
      <c r="B1911" s="4" t="str">
        <f t="shared" si="29"/>
        <v>2025</v>
      </c>
      <c r="C1911" s="4"/>
      <c r="D1911" s="7" t="s">
        <v>319</v>
      </c>
      <c r="E1911" s="4" t="s">
        <v>17</v>
      </c>
      <c r="F1911" s="8">
        <v>500000</v>
      </c>
      <c r="G1911" s="7"/>
    </row>
    <row r="1912" hidden="1" spans="1:10">
      <c r="A1912" s="3" t="s">
        <v>122</v>
      </c>
      <c r="B1912" s="4" t="str">
        <f t="shared" si="29"/>
        <v>2025</v>
      </c>
      <c r="C1912" s="4"/>
      <c r="D1912" s="7" t="s">
        <v>556</v>
      </c>
      <c r="E1912" s="4" t="s">
        <v>17</v>
      </c>
      <c r="F1912" s="8">
        <v>500000</v>
      </c>
      <c r="G1912" s="7"/>
    </row>
    <row r="1913" hidden="1" spans="1:10">
      <c r="A1913" s="3" t="s">
        <v>122</v>
      </c>
      <c r="B1913" s="4" t="str">
        <f t="shared" si="29"/>
        <v>2024</v>
      </c>
      <c r="C1913" s="4"/>
      <c r="D1913" s="7" t="s">
        <v>1089</v>
      </c>
      <c r="E1913" s="4" t="s">
        <v>18</v>
      </c>
      <c r="F1913" s="8">
        <v>1062200</v>
      </c>
      <c r="G1913" s="7"/>
      <c r="H1913" t="s">
        <v>1246</v>
      </c>
      <c r="I1913" s="10">
        <v>0.13</v>
      </c>
    </row>
    <row r="1914" hidden="1" spans="1:10">
      <c r="A1914" s="3" t="s">
        <v>122</v>
      </c>
      <c r="B1914" s="4" t="str">
        <f t="shared" si="29"/>
        <v>2024</v>
      </c>
      <c r="C1914" s="4"/>
      <c r="D1914" s="7" t="s">
        <v>692</v>
      </c>
      <c r="E1914" s="4" t="s">
        <v>16</v>
      </c>
      <c r="F1914" s="8">
        <v>1062200</v>
      </c>
      <c r="G1914" s="7"/>
    </row>
    <row r="1915" hidden="1" spans="1:10">
      <c r="A1915" s="3" t="s">
        <v>122</v>
      </c>
      <c r="B1915" s="4" t="str">
        <f t="shared" si="29"/>
        <v>2025</v>
      </c>
      <c r="C1915" s="4"/>
      <c r="D1915" s="7" t="s">
        <v>556</v>
      </c>
      <c r="E1915" s="4" t="s">
        <v>18</v>
      </c>
      <c r="F1915" s="8">
        <v>12594641</v>
      </c>
      <c r="G1915" s="7"/>
      <c r="H1915" t="s">
        <v>1247</v>
      </c>
      <c r="I1915" s="10">
        <v>0.13</v>
      </c>
    </row>
    <row r="1916" hidden="1" spans="1:10">
      <c r="A1916" s="3" t="s">
        <v>122</v>
      </c>
      <c r="B1916" s="4" t="str">
        <f t="shared" si="29"/>
        <v>2025</v>
      </c>
      <c r="C1916" s="4"/>
      <c r="D1916" s="7" t="s">
        <v>566</v>
      </c>
      <c r="E1916" s="4" t="s">
        <v>16</v>
      </c>
      <c r="F1916" s="8">
        <v>10075712.8</v>
      </c>
      <c r="G1916" s="7"/>
    </row>
    <row r="1917" hidden="1" spans="1:10">
      <c r="A1917" s="3" t="s">
        <v>122</v>
      </c>
      <c r="B1917" s="4" t="str">
        <f t="shared" si="29"/>
        <v>2024</v>
      </c>
      <c r="C1917" s="4"/>
      <c r="D1917" s="7" t="s">
        <v>692</v>
      </c>
      <c r="E1917" s="4" t="s">
        <v>18</v>
      </c>
      <c r="F1917" s="8">
        <v>753710</v>
      </c>
      <c r="G1917" s="7"/>
      <c r="H1917" t="s">
        <v>1248</v>
      </c>
      <c r="I1917" s="10">
        <v>0.13</v>
      </c>
    </row>
    <row r="1918" hidden="1" spans="1:10">
      <c r="A1918" s="3" t="s">
        <v>122</v>
      </c>
      <c r="B1918" s="4" t="str">
        <f t="shared" si="29"/>
        <v>2024</v>
      </c>
      <c r="C1918" s="4"/>
      <c r="D1918" s="7" t="s">
        <v>618</v>
      </c>
      <c r="E1918" s="4" t="s">
        <v>18</v>
      </c>
      <c r="F1918" s="8">
        <v>494940</v>
      </c>
      <c r="G1918" s="7"/>
      <c r="H1918" t="s">
        <v>1249</v>
      </c>
      <c r="I1918" s="10">
        <v>0.13</v>
      </c>
    </row>
    <row r="1919" hidden="1" spans="1:10">
      <c r="A1919" s="3" t="s">
        <v>122</v>
      </c>
      <c r="B1919" s="4" t="str">
        <f t="shared" si="29"/>
        <v>2025</v>
      </c>
      <c r="C1919" s="4"/>
      <c r="D1919" s="7" t="s">
        <v>553</v>
      </c>
      <c r="E1919" s="4" t="s">
        <v>16</v>
      </c>
      <c r="F1919" s="8">
        <v>753710</v>
      </c>
      <c r="G1919" s="7"/>
    </row>
    <row r="1920" hidden="1" spans="1:10">
      <c r="A1920" s="3" t="s">
        <v>122</v>
      </c>
      <c r="B1920" s="4" t="str">
        <f t="shared" si="29"/>
        <v>2025</v>
      </c>
      <c r="C1920" s="4"/>
      <c r="D1920" s="7" t="s">
        <v>760</v>
      </c>
      <c r="E1920" s="4" t="s">
        <v>16</v>
      </c>
      <c r="F1920" s="8">
        <v>494940</v>
      </c>
      <c r="G1920" s="7"/>
    </row>
    <row r="1921" hidden="1" spans="1:9">
      <c r="A1921" s="3" t="s">
        <v>122</v>
      </c>
      <c r="B1921" s="4" t="str">
        <f t="shared" si="29"/>
        <v>2025</v>
      </c>
      <c r="C1921" s="4"/>
      <c r="D1921" s="7" t="s">
        <v>553</v>
      </c>
      <c r="E1921" s="4" t="s">
        <v>18</v>
      </c>
      <c r="F1921" s="8">
        <v>324310</v>
      </c>
      <c r="G1921" s="7"/>
      <c r="H1921" t="s">
        <v>1250</v>
      </c>
      <c r="I1921" s="10">
        <v>0.13</v>
      </c>
    </row>
    <row r="1922" hidden="1" spans="1:9">
      <c r="A1922" s="3" t="s">
        <v>122</v>
      </c>
      <c r="B1922" s="4" t="str">
        <f t="shared" ref="B1922:B1985" si="30">LEFT(D1922,4)</f>
        <v>2025</v>
      </c>
      <c r="C1922" s="4"/>
      <c r="D1922" s="7" t="s">
        <v>317</v>
      </c>
      <c r="E1922" s="4" t="s">
        <v>18</v>
      </c>
      <c r="F1922" s="8">
        <v>575938.4</v>
      </c>
      <c r="G1922" s="7"/>
      <c r="H1922" t="s">
        <v>1250</v>
      </c>
      <c r="I1922" s="10">
        <v>0.13</v>
      </c>
    </row>
    <row r="1923" hidden="1" spans="1:9">
      <c r="A1923" s="3" t="s">
        <v>122</v>
      </c>
      <c r="B1923" s="4" t="str">
        <f t="shared" si="30"/>
        <v>2025</v>
      </c>
      <c r="C1923" s="4"/>
      <c r="D1923" s="7" t="s">
        <v>763</v>
      </c>
      <c r="E1923" s="4" t="s">
        <v>18</v>
      </c>
      <c r="F1923" s="8">
        <v>2734261</v>
      </c>
      <c r="G1923" s="7"/>
      <c r="H1923" t="s">
        <v>1250</v>
      </c>
      <c r="I1923" s="10">
        <v>0.13</v>
      </c>
    </row>
    <row r="1924" hidden="1" spans="1:9">
      <c r="A1924" s="3" t="s">
        <v>122</v>
      </c>
      <c r="B1924" s="4" t="str">
        <f t="shared" si="30"/>
        <v>2025</v>
      </c>
      <c r="C1924" s="4"/>
      <c r="D1924" s="7" t="s">
        <v>322</v>
      </c>
      <c r="E1924" s="4" t="s">
        <v>16</v>
      </c>
      <c r="F1924" s="8">
        <v>2734261</v>
      </c>
      <c r="G1924" s="7"/>
    </row>
    <row r="1925" hidden="1" spans="1:9">
      <c r="A1925" s="3" t="s">
        <v>122</v>
      </c>
      <c r="B1925" s="4" t="str">
        <f t="shared" si="30"/>
        <v>2025</v>
      </c>
      <c r="C1925" s="4"/>
      <c r="D1925" s="7" t="s">
        <v>562</v>
      </c>
      <c r="E1925" s="4" t="s">
        <v>16</v>
      </c>
      <c r="F1925" s="8">
        <v>575938.4</v>
      </c>
      <c r="G1925" s="7"/>
    </row>
    <row r="1926" hidden="1" spans="1:9">
      <c r="A1926" s="3" t="s">
        <v>122</v>
      </c>
      <c r="B1926" s="4" t="str">
        <f t="shared" si="30"/>
        <v>2025</v>
      </c>
      <c r="C1926" s="4"/>
      <c r="D1926" s="7" t="s">
        <v>562</v>
      </c>
      <c r="E1926" s="4" t="s">
        <v>16</v>
      </c>
      <c r="F1926" s="8">
        <v>324310</v>
      </c>
      <c r="G1926" s="7"/>
    </row>
    <row r="1927" hidden="1" spans="1:9">
      <c r="A1927" s="3" t="s">
        <v>122</v>
      </c>
      <c r="B1927" s="4" t="str">
        <f t="shared" si="30"/>
        <v>2024</v>
      </c>
      <c r="C1927" s="4"/>
      <c r="D1927" s="7" t="s">
        <v>1082</v>
      </c>
      <c r="E1927" s="4" t="s">
        <v>18</v>
      </c>
      <c r="F1927" s="8">
        <v>4068000</v>
      </c>
      <c r="G1927" s="7"/>
      <c r="H1927" t="s">
        <v>1251</v>
      </c>
      <c r="I1927" s="10">
        <v>0.13</v>
      </c>
    </row>
    <row r="1928" hidden="1" spans="1:9">
      <c r="A1928" s="3" t="s">
        <v>122</v>
      </c>
      <c r="B1928" s="4" t="str">
        <f t="shared" si="30"/>
        <v>2025</v>
      </c>
      <c r="C1928" s="4"/>
      <c r="D1928" s="7" t="s">
        <v>763</v>
      </c>
      <c r="E1928" s="4" t="s">
        <v>16</v>
      </c>
      <c r="F1928" s="8">
        <v>1017000</v>
      </c>
      <c r="G1928" s="7"/>
    </row>
    <row r="1929" hidden="1" spans="1:9">
      <c r="A1929" s="3" t="s">
        <v>122</v>
      </c>
      <c r="B1929" s="4" t="str">
        <f t="shared" si="30"/>
        <v>2025</v>
      </c>
      <c r="C1929" s="4"/>
      <c r="D1929" s="7" t="s">
        <v>763</v>
      </c>
      <c r="E1929" s="4" t="s">
        <v>16</v>
      </c>
      <c r="F1929" s="8">
        <v>1017000</v>
      </c>
      <c r="G1929" s="7"/>
    </row>
    <row r="1930" hidden="1" spans="1:9">
      <c r="A1930" s="3" t="s">
        <v>122</v>
      </c>
      <c r="B1930" s="4" t="str">
        <f t="shared" si="30"/>
        <v>2025</v>
      </c>
      <c r="C1930" s="4"/>
      <c r="D1930" s="7" t="s">
        <v>763</v>
      </c>
      <c r="E1930" s="4" t="s">
        <v>16</v>
      </c>
      <c r="F1930" s="8">
        <v>1017000</v>
      </c>
      <c r="G1930" s="7"/>
    </row>
    <row r="1931" hidden="1" spans="1:9">
      <c r="A1931" s="3" t="s">
        <v>122</v>
      </c>
      <c r="B1931" s="4" t="str">
        <f t="shared" si="30"/>
        <v>2025</v>
      </c>
      <c r="C1931" s="4"/>
      <c r="D1931" s="7" t="s">
        <v>763</v>
      </c>
      <c r="E1931" s="4" t="s">
        <v>16</v>
      </c>
      <c r="F1931" s="8">
        <v>1017000</v>
      </c>
      <c r="G1931" s="7"/>
    </row>
    <row r="1932" hidden="1" spans="1:9">
      <c r="A1932" s="3" t="s">
        <v>122</v>
      </c>
      <c r="B1932" s="4" t="str">
        <f t="shared" si="30"/>
        <v>2024</v>
      </c>
      <c r="C1932" s="4"/>
      <c r="D1932" s="7" t="s">
        <v>1082</v>
      </c>
      <c r="E1932" s="4" t="s">
        <v>18</v>
      </c>
      <c r="F1932" s="8">
        <v>4068000</v>
      </c>
      <c r="G1932" s="7"/>
      <c r="H1932" t="s">
        <v>1252</v>
      </c>
      <c r="I1932" s="10">
        <v>0.13</v>
      </c>
    </row>
    <row r="1933" hidden="1" spans="1:9">
      <c r="A1933" s="3" t="s">
        <v>122</v>
      </c>
      <c r="B1933" s="4" t="str">
        <f t="shared" si="30"/>
        <v>2025</v>
      </c>
      <c r="C1933" s="4"/>
      <c r="D1933" s="7" t="s">
        <v>562</v>
      </c>
      <c r="E1933" s="4" t="s">
        <v>16</v>
      </c>
      <c r="F1933" s="8">
        <v>1017000</v>
      </c>
      <c r="G1933" s="7"/>
    </row>
    <row r="1934" hidden="1" spans="1:9">
      <c r="A1934" s="3" t="s">
        <v>122</v>
      </c>
      <c r="B1934" s="4" t="str">
        <f t="shared" si="30"/>
        <v>2025</v>
      </c>
      <c r="C1934" s="4"/>
      <c r="D1934" s="7" t="s">
        <v>562</v>
      </c>
      <c r="E1934" s="4" t="s">
        <v>16</v>
      </c>
      <c r="F1934" s="8">
        <v>1017000</v>
      </c>
      <c r="G1934" s="7"/>
    </row>
    <row r="1935" hidden="1" spans="1:9">
      <c r="A1935" s="3" t="s">
        <v>122</v>
      </c>
      <c r="B1935" s="4" t="str">
        <f t="shared" si="30"/>
        <v>2025</v>
      </c>
      <c r="C1935" s="4"/>
      <c r="D1935" s="7" t="s">
        <v>562</v>
      </c>
      <c r="E1935" s="4" t="s">
        <v>16</v>
      </c>
      <c r="F1935" s="8">
        <v>1017000</v>
      </c>
      <c r="G1935" s="7"/>
    </row>
    <row r="1936" hidden="1" spans="1:9">
      <c r="A1936" s="3" t="s">
        <v>122</v>
      </c>
      <c r="B1936" s="4" t="str">
        <f t="shared" si="30"/>
        <v>2025</v>
      </c>
      <c r="C1936" s="4"/>
      <c r="D1936" s="7" t="s">
        <v>562</v>
      </c>
      <c r="E1936" s="4" t="s">
        <v>16</v>
      </c>
      <c r="F1936" s="8">
        <v>1017000</v>
      </c>
      <c r="G1936" s="7"/>
    </row>
    <row r="1937" hidden="1" spans="1:9">
      <c r="A1937" s="3" t="s">
        <v>122</v>
      </c>
      <c r="B1937" s="4" t="str">
        <f t="shared" si="30"/>
        <v>2024</v>
      </c>
      <c r="C1937" s="4"/>
      <c r="D1937" s="7" t="s">
        <v>618</v>
      </c>
      <c r="E1937" s="4" t="s">
        <v>18</v>
      </c>
      <c r="F1937" s="8">
        <v>1615608.46</v>
      </c>
      <c r="G1937" s="7"/>
      <c r="H1937" t="s">
        <v>1253</v>
      </c>
      <c r="I1937" s="10">
        <v>0.13</v>
      </c>
    </row>
    <row r="1938" hidden="1" spans="1:9">
      <c r="A1938" s="3" t="s">
        <v>122</v>
      </c>
      <c r="B1938" s="4" t="str">
        <f t="shared" si="30"/>
        <v>2025</v>
      </c>
      <c r="C1938" s="4"/>
      <c r="D1938" s="7" t="s">
        <v>760</v>
      </c>
      <c r="E1938" s="4" t="s">
        <v>16</v>
      </c>
      <c r="F1938" s="8">
        <v>1615608.46</v>
      </c>
      <c r="G1938" s="7"/>
    </row>
    <row r="1939" hidden="1" spans="1:9">
      <c r="A1939" s="3" t="s">
        <v>122</v>
      </c>
      <c r="B1939" s="4" t="str">
        <f t="shared" si="30"/>
        <v>2025</v>
      </c>
      <c r="C1939" s="4"/>
      <c r="D1939" s="7" t="s">
        <v>562</v>
      </c>
      <c r="E1939" s="4" t="s">
        <v>18</v>
      </c>
      <c r="F1939" s="8">
        <v>3674760</v>
      </c>
      <c r="G1939" s="7"/>
      <c r="H1939" t="s">
        <v>1254</v>
      </c>
      <c r="I1939" s="10">
        <v>0.13</v>
      </c>
    </row>
    <row r="1940" hidden="1" spans="1:9">
      <c r="A1940" s="3" t="s">
        <v>124</v>
      </c>
      <c r="B1940" s="4" t="str">
        <f t="shared" si="30"/>
        <v>2024</v>
      </c>
      <c r="C1940" s="4"/>
      <c r="D1940" s="5" t="s">
        <v>688</v>
      </c>
      <c r="E1940" s="4" t="s">
        <v>18</v>
      </c>
      <c r="F1940" s="8">
        <v>3179933</v>
      </c>
      <c r="G1940" s="7"/>
      <c r="H1940" t="s">
        <v>1255</v>
      </c>
      <c r="I1940" s="10">
        <v>0.13</v>
      </c>
    </row>
    <row r="1941" hidden="1" spans="1:9">
      <c r="A1941" s="3" t="s">
        <v>124</v>
      </c>
      <c r="B1941" s="4" t="str">
        <f t="shared" si="30"/>
        <v>2025</v>
      </c>
      <c r="C1941" s="4"/>
      <c r="D1941" s="7" t="s">
        <v>322</v>
      </c>
      <c r="E1941" s="4" t="s">
        <v>16</v>
      </c>
      <c r="F1941" s="8">
        <v>635986.6</v>
      </c>
      <c r="G1941" s="7"/>
    </row>
    <row r="1942" hidden="1" spans="1:9">
      <c r="A1942" s="3" t="s">
        <v>124</v>
      </c>
      <c r="B1942" s="4" t="str">
        <f t="shared" si="30"/>
        <v>2024</v>
      </c>
      <c r="C1942" s="4"/>
      <c r="D1942" s="7" t="s">
        <v>1082</v>
      </c>
      <c r="E1942" s="4" t="s">
        <v>16</v>
      </c>
      <c r="F1942" s="8">
        <v>2543946.4</v>
      </c>
      <c r="G1942" s="7"/>
    </row>
    <row r="1943" hidden="1" spans="1:9">
      <c r="A1943" s="3" t="s">
        <v>124</v>
      </c>
      <c r="B1943" s="4" t="str">
        <f t="shared" si="30"/>
        <v>2025</v>
      </c>
      <c r="C1943" s="4"/>
      <c r="D1943" s="5" t="s">
        <v>760</v>
      </c>
      <c r="E1943" s="4" t="s">
        <v>18</v>
      </c>
      <c r="F1943" s="8">
        <v>229390</v>
      </c>
      <c r="G1943" s="7"/>
      <c r="H1943" t="s">
        <v>1256</v>
      </c>
      <c r="I1943" s="10">
        <v>0.13</v>
      </c>
    </row>
    <row r="1944" hidden="1" spans="1:9">
      <c r="A1944" s="3" t="s">
        <v>124</v>
      </c>
      <c r="B1944" s="4" t="str">
        <f t="shared" si="30"/>
        <v>2024</v>
      </c>
      <c r="C1944" s="4"/>
      <c r="D1944" s="5" t="s">
        <v>791</v>
      </c>
      <c r="E1944" s="4" t="s">
        <v>18</v>
      </c>
      <c r="F1944" s="8">
        <v>266800.05</v>
      </c>
      <c r="G1944" s="7"/>
      <c r="H1944" t="s">
        <v>1257</v>
      </c>
      <c r="I1944" s="10">
        <v>0.13</v>
      </c>
    </row>
    <row r="1945" hidden="1" spans="1:9">
      <c r="A1945" s="3" t="s">
        <v>124</v>
      </c>
      <c r="B1945" s="4" t="str">
        <f t="shared" si="30"/>
        <v>2024</v>
      </c>
      <c r="C1945" s="4"/>
      <c r="D1945" s="5" t="s">
        <v>791</v>
      </c>
      <c r="E1945" s="4" t="s">
        <v>18</v>
      </c>
      <c r="F1945" s="8">
        <v>470403.18</v>
      </c>
      <c r="G1945" s="7"/>
      <c r="H1945" t="s">
        <v>1258</v>
      </c>
      <c r="I1945" s="10">
        <v>0.13</v>
      </c>
    </row>
    <row r="1946" hidden="1" spans="1:9">
      <c r="A1946" s="3" t="s">
        <v>124</v>
      </c>
      <c r="B1946" s="4" t="str">
        <f t="shared" si="30"/>
        <v>2024</v>
      </c>
      <c r="C1946" s="4"/>
      <c r="D1946" s="5" t="s">
        <v>688</v>
      </c>
      <c r="E1946" s="4" t="s">
        <v>18</v>
      </c>
      <c r="F1946" s="8">
        <v>6437949</v>
      </c>
      <c r="G1946" s="7"/>
      <c r="H1946" t="s">
        <v>1259</v>
      </c>
      <c r="I1946" s="10">
        <v>0.13</v>
      </c>
    </row>
    <row r="1947" hidden="1" spans="1:9">
      <c r="A1947" s="3" t="s">
        <v>124</v>
      </c>
      <c r="B1947" s="4" t="str">
        <f t="shared" si="30"/>
        <v>2024</v>
      </c>
      <c r="C1947" s="4"/>
      <c r="D1947" s="7" t="s">
        <v>1082</v>
      </c>
      <c r="E1947" s="4" t="s">
        <v>16</v>
      </c>
      <c r="F1947" s="8">
        <v>3218974.5</v>
      </c>
      <c r="G1947" s="7"/>
    </row>
    <row r="1948" hidden="1" spans="1:9">
      <c r="A1948" s="3" t="s">
        <v>124</v>
      </c>
      <c r="B1948" s="4" t="str">
        <f t="shared" si="30"/>
        <v>2025</v>
      </c>
      <c r="C1948" s="4"/>
      <c r="D1948" s="7" t="s">
        <v>322</v>
      </c>
      <c r="E1948" s="4" t="s">
        <v>16</v>
      </c>
      <c r="F1948" s="8">
        <v>3218974.5</v>
      </c>
      <c r="G1948" s="7"/>
    </row>
    <row r="1949" hidden="1" spans="1:9">
      <c r="A1949" s="3" t="s">
        <v>124</v>
      </c>
      <c r="B1949" s="4" t="str">
        <f t="shared" si="30"/>
        <v>2024</v>
      </c>
      <c r="C1949" s="4"/>
      <c r="D1949" s="7" t="s">
        <v>1082</v>
      </c>
      <c r="E1949" s="4" t="s">
        <v>16</v>
      </c>
      <c r="F1949" s="8">
        <v>470403.18</v>
      </c>
      <c r="G1949" s="7"/>
    </row>
    <row r="1950" hidden="1" spans="1:9">
      <c r="A1950" s="3" t="s">
        <v>124</v>
      </c>
      <c r="B1950" s="4" t="str">
        <f t="shared" si="30"/>
        <v>2024</v>
      </c>
      <c r="C1950" s="4"/>
      <c r="D1950" s="7" t="s">
        <v>1082</v>
      </c>
      <c r="E1950" s="4" t="s">
        <v>16</v>
      </c>
      <c r="F1950" s="8">
        <v>266800.05</v>
      </c>
      <c r="G1950" s="7"/>
    </row>
    <row r="1951" hidden="1" spans="1:9">
      <c r="A1951" s="3" t="s">
        <v>124</v>
      </c>
      <c r="B1951" s="4" t="str">
        <f t="shared" si="30"/>
        <v>2025</v>
      </c>
      <c r="C1951" s="4"/>
      <c r="D1951" s="7" t="s">
        <v>1260</v>
      </c>
      <c r="E1951" s="4" t="s">
        <v>16</v>
      </c>
      <c r="F1951" s="8">
        <v>229390</v>
      </c>
      <c r="G1951" s="7"/>
    </row>
    <row r="1952" hidden="1" spans="1:9">
      <c r="A1952" s="3" t="s">
        <v>124</v>
      </c>
      <c r="B1952" s="4" t="str">
        <f t="shared" si="30"/>
        <v>2025</v>
      </c>
      <c r="C1952" s="4"/>
      <c r="D1952" s="5" t="s">
        <v>763</v>
      </c>
      <c r="E1952" s="4" t="s">
        <v>18</v>
      </c>
      <c r="F1952" s="8">
        <v>507008.4</v>
      </c>
      <c r="G1952" s="7"/>
      <c r="H1952" t="s">
        <v>1261</v>
      </c>
      <c r="I1952" s="10">
        <v>0.13</v>
      </c>
    </row>
    <row r="1953" hidden="1" spans="1:9">
      <c r="A1953" s="3" t="s">
        <v>124</v>
      </c>
      <c r="B1953" s="4" t="str">
        <f t="shared" si="30"/>
        <v>2025</v>
      </c>
      <c r="C1953" s="4"/>
      <c r="D1953" s="7" t="s">
        <v>322</v>
      </c>
      <c r="E1953" s="4" t="s">
        <v>16</v>
      </c>
      <c r="F1953" s="8">
        <v>101401.68</v>
      </c>
      <c r="G1953" s="7"/>
    </row>
    <row r="1954" hidden="1" spans="1:9">
      <c r="A1954" s="3" t="s">
        <v>124</v>
      </c>
      <c r="B1954" s="4" t="str">
        <f t="shared" si="30"/>
        <v>2025</v>
      </c>
      <c r="C1954" s="4"/>
      <c r="D1954" s="7" t="s">
        <v>317</v>
      </c>
      <c r="E1954" s="4" t="s">
        <v>16</v>
      </c>
      <c r="F1954" s="8">
        <v>405606.72</v>
      </c>
      <c r="G1954" s="7"/>
    </row>
    <row r="1955" hidden="1" spans="1:9">
      <c r="A1955" s="3" t="s">
        <v>124</v>
      </c>
      <c r="B1955" s="4" t="str">
        <f t="shared" si="30"/>
        <v>2024</v>
      </c>
      <c r="C1955" s="4"/>
      <c r="D1955" s="5" t="s">
        <v>691</v>
      </c>
      <c r="E1955" s="4" t="s">
        <v>18</v>
      </c>
      <c r="F1955" s="8">
        <v>1331140</v>
      </c>
      <c r="G1955" s="7"/>
      <c r="H1955" t="s">
        <v>1261</v>
      </c>
      <c r="I1955" s="10">
        <v>0.13</v>
      </c>
    </row>
    <row r="1956" hidden="1" spans="1:9">
      <c r="A1956" s="3" t="s">
        <v>124</v>
      </c>
      <c r="B1956" s="4" t="str">
        <f t="shared" si="30"/>
        <v>2025</v>
      </c>
      <c r="C1956" s="4"/>
      <c r="D1956" s="7" t="s">
        <v>317</v>
      </c>
      <c r="E1956" s="4" t="s">
        <v>16</v>
      </c>
      <c r="F1956" s="8">
        <v>1064912</v>
      </c>
      <c r="G1956" s="7"/>
    </row>
    <row r="1957" hidden="1" spans="1:9">
      <c r="A1957" s="3" t="s">
        <v>124</v>
      </c>
      <c r="B1957" s="4" t="str">
        <f t="shared" si="30"/>
        <v>2025</v>
      </c>
      <c r="C1957" s="4"/>
      <c r="D1957" s="7" t="s">
        <v>322</v>
      </c>
      <c r="E1957" s="4" t="s">
        <v>16</v>
      </c>
      <c r="F1957" s="8">
        <v>266228</v>
      </c>
      <c r="G1957" s="7"/>
    </row>
    <row r="1958" hidden="1" spans="1:9">
      <c r="A1958" s="3" t="s">
        <v>124</v>
      </c>
      <c r="B1958" s="4" t="str">
        <f t="shared" si="30"/>
        <v>2025</v>
      </c>
      <c r="C1958" s="4"/>
      <c r="D1958" s="5" t="s">
        <v>319</v>
      </c>
      <c r="E1958" s="4" t="s">
        <v>18</v>
      </c>
      <c r="F1958" s="8">
        <v>615737</v>
      </c>
      <c r="G1958" s="7"/>
      <c r="H1958" t="s">
        <v>1262</v>
      </c>
      <c r="I1958" s="10">
        <v>0.13</v>
      </c>
    </row>
    <row r="1959" hidden="1" spans="1:9">
      <c r="A1959" s="3" t="s">
        <v>124</v>
      </c>
      <c r="B1959" s="4" t="str">
        <f t="shared" si="30"/>
        <v>2025</v>
      </c>
      <c r="C1959" s="4"/>
      <c r="D1959" s="7" t="s">
        <v>556</v>
      </c>
      <c r="E1959" s="4" t="s">
        <v>16</v>
      </c>
      <c r="F1959" s="8">
        <v>615737</v>
      </c>
      <c r="G1959" s="7"/>
    </row>
    <row r="1960" hidden="1" spans="1:9">
      <c r="A1960" s="3" t="s">
        <v>124</v>
      </c>
      <c r="B1960" s="4" t="str">
        <f t="shared" si="30"/>
        <v>2025</v>
      </c>
      <c r="C1960" s="4"/>
      <c r="D1960" s="7" t="s">
        <v>760</v>
      </c>
      <c r="E1960" s="4" t="s">
        <v>16</v>
      </c>
      <c r="F1960" s="8">
        <v>4176093.54</v>
      </c>
      <c r="G1960" s="7"/>
    </row>
    <row r="1961" hidden="1" spans="1:9">
      <c r="A1961" s="3" t="s">
        <v>124</v>
      </c>
      <c r="B1961" s="4" t="str">
        <f t="shared" si="30"/>
        <v>2024</v>
      </c>
      <c r="C1961" s="4"/>
      <c r="D1961" s="5" t="s">
        <v>1089</v>
      </c>
      <c r="E1961" s="4" t="s">
        <v>18</v>
      </c>
      <c r="F1961" s="8">
        <v>4176093.54</v>
      </c>
      <c r="G1961" s="7"/>
      <c r="H1961" t="s">
        <v>1262</v>
      </c>
      <c r="I1961" s="10">
        <v>0.13</v>
      </c>
    </row>
    <row r="1962" hidden="1" spans="1:9">
      <c r="A1962" s="3" t="s">
        <v>124</v>
      </c>
      <c r="B1962" s="4" t="str">
        <f t="shared" si="30"/>
        <v>2024</v>
      </c>
      <c r="C1962" s="4"/>
      <c r="D1962" s="5" t="s">
        <v>791</v>
      </c>
      <c r="E1962" s="4" t="s">
        <v>18</v>
      </c>
      <c r="F1962" s="8">
        <v>1768450</v>
      </c>
      <c r="G1962" s="7"/>
      <c r="H1962" t="s">
        <v>1263</v>
      </c>
      <c r="I1962" s="10">
        <v>0.13</v>
      </c>
    </row>
    <row r="1963" hidden="1" spans="1:9">
      <c r="A1963" s="3" t="s">
        <v>124</v>
      </c>
      <c r="B1963" s="4" t="str">
        <f t="shared" si="30"/>
        <v>2024</v>
      </c>
      <c r="C1963" s="4"/>
      <c r="D1963" s="7" t="s">
        <v>691</v>
      </c>
      <c r="E1963" s="4" t="s">
        <v>16</v>
      </c>
      <c r="F1963" s="8">
        <v>884225</v>
      </c>
      <c r="G1963" s="7"/>
    </row>
    <row r="1964" hidden="1" spans="1:9">
      <c r="A1964" s="3" t="s">
        <v>124</v>
      </c>
      <c r="B1964" s="4" t="str">
        <f t="shared" si="30"/>
        <v>2024</v>
      </c>
      <c r="C1964" s="4"/>
      <c r="D1964" s="7" t="s">
        <v>788</v>
      </c>
      <c r="E1964" s="4" t="s">
        <v>16</v>
      </c>
      <c r="F1964" s="8">
        <v>530535</v>
      </c>
      <c r="G1964" s="7"/>
    </row>
    <row r="1965" hidden="1" spans="1:9">
      <c r="A1965" s="3" t="s">
        <v>124</v>
      </c>
      <c r="B1965" s="4" t="str">
        <f t="shared" si="30"/>
        <v>2024</v>
      </c>
      <c r="C1965" s="4"/>
      <c r="D1965" s="7" t="s">
        <v>692</v>
      </c>
      <c r="E1965" s="4" t="s">
        <v>17</v>
      </c>
      <c r="F1965" s="8">
        <v>424428</v>
      </c>
      <c r="G1965" s="7"/>
    </row>
    <row r="1966" hidden="1" spans="1:9">
      <c r="A1966" s="3" t="s">
        <v>124</v>
      </c>
      <c r="B1966" s="4" t="str">
        <f t="shared" si="30"/>
        <v>2025</v>
      </c>
      <c r="C1966" s="4"/>
      <c r="D1966" s="7" t="s">
        <v>321</v>
      </c>
      <c r="E1966" s="4" t="s">
        <v>17</v>
      </c>
      <c r="F1966" s="8">
        <v>707380</v>
      </c>
      <c r="G1966" s="7"/>
    </row>
    <row r="1967" hidden="1" spans="1:9">
      <c r="A1967" s="3" t="s">
        <v>124</v>
      </c>
      <c r="B1967" s="4" t="str">
        <f t="shared" si="30"/>
        <v>2024</v>
      </c>
      <c r="C1967" s="4"/>
      <c r="D1967" s="5" t="s">
        <v>1089</v>
      </c>
      <c r="E1967" s="4" t="s">
        <v>18</v>
      </c>
      <c r="F1967" s="8">
        <v>796650</v>
      </c>
      <c r="G1967" s="7"/>
      <c r="H1967" t="s">
        <v>1264</v>
      </c>
      <c r="I1967" s="10">
        <v>0.13</v>
      </c>
    </row>
    <row r="1968" hidden="1" spans="1:9">
      <c r="A1968" s="3" t="s">
        <v>124</v>
      </c>
      <c r="B1968" s="4" t="str">
        <f t="shared" si="30"/>
        <v>2025</v>
      </c>
      <c r="C1968" s="4"/>
      <c r="D1968" s="7" t="s">
        <v>322</v>
      </c>
      <c r="E1968" s="4" t="s">
        <v>16</v>
      </c>
      <c r="F1968" s="8">
        <v>557655</v>
      </c>
      <c r="G1968" s="7"/>
    </row>
    <row r="1969" hidden="1" spans="1:9">
      <c r="A1969" s="3" t="s">
        <v>124</v>
      </c>
      <c r="B1969" s="4" t="str">
        <f t="shared" si="30"/>
        <v>2025</v>
      </c>
      <c r="C1969" s="4"/>
      <c r="D1969" s="7" t="s">
        <v>763</v>
      </c>
      <c r="E1969" s="4" t="s">
        <v>16</v>
      </c>
      <c r="F1969" s="8">
        <v>238995</v>
      </c>
      <c r="G1969" s="7"/>
    </row>
    <row r="1970" hidden="1" spans="1:9">
      <c r="A1970" s="3" t="s">
        <v>124</v>
      </c>
      <c r="B1970" s="4" t="str">
        <f t="shared" si="30"/>
        <v>2024</v>
      </c>
      <c r="C1970" s="4"/>
      <c r="D1970" s="5" t="s">
        <v>791</v>
      </c>
      <c r="E1970" s="4" t="s">
        <v>18</v>
      </c>
      <c r="F1970" s="8">
        <v>2102930</v>
      </c>
      <c r="G1970" s="7"/>
      <c r="H1970" t="s">
        <v>1265</v>
      </c>
      <c r="I1970" s="10">
        <v>0.13</v>
      </c>
    </row>
    <row r="1971" hidden="1" spans="1:9">
      <c r="A1971" s="3" t="s">
        <v>124</v>
      </c>
      <c r="B1971" s="4" t="str">
        <f t="shared" si="30"/>
        <v>2024</v>
      </c>
      <c r="C1971" s="4"/>
      <c r="D1971" s="7" t="s">
        <v>691</v>
      </c>
      <c r="E1971" s="4" t="s">
        <v>16</v>
      </c>
      <c r="F1971" s="8">
        <v>1051465</v>
      </c>
      <c r="G1971" s="7"/>
    </row>
    <row r="1972" hidden="1" spans="1:9">
      <c r="A1972" s="3" t="s">
        <v>124</v>
      </c>
      <c r="B1972" s="4" t="str">
        <f t="shared" si="30"/>
        <v>2024</v>
      </c>
      <c r="C1972" s="4"/>
      <c r="D1972" s="7" t="s">
        <v>691</v>
      </c>
      <c r="E1972" s="4" t="s">
        <v>16</v>
      </c>
      <c r="F1972" s="8">
        <v>630879</v>
      </c>
      <c r="G1972" s="7"/>
    </row>
    <row r="1973" hidden="1" spans="1:9">
      <c r="A1973" s="3" t="s">
        <v>124</v>
      </c>
      <c r="B1973" s="4" t="str">
        <f t="shared" si="30"/>
        <v>2024</v>
      </c>
      <c r="C1973" s="4"/>
      <c r="D1973" s="5" t="s">
        <v>1089</v>
      </c>
      <c r="E1973" s="4" t="s">
        <v>18</v>
      </c>
      <c r="F1973" s="8">
        <v>3562517.1</v>
      </c>
      <c r="G1973" s="7"/>
      <c r="H1973" t="s">
        <v>1266</v>
      </c>
      <c r="I1973" s="10">
        <v>0.13</v>
      </c>
    </row>
    <row r="1974" hidden="1" spans="1:9">
      <c r="A1974" s="3" t="s">
        <v>124</v>
      </c>
      <c r="B1974" s="4" t="str">
        <f t="shared" si="30"/>
        <v>2025</v>
      </c>
      <c r="C1974" s="4"/>
      <c r="D1974" s="7" t="s">
        <v>566</v>
      </c>
      <c r="E1974" s="4" t="s">
        <v>16</v>
      </c>
      <c r="F1974" s="8">
        <v>356251.71</v>
      </c>
      <c r="G1974" s="7"/>
    </row>
    <row r="1975" hidden="1" spans="1:9">
      <c r="A1975" s="3" t="s">
        <v>124</v>
      </c>
      <c r="B1975" s="4" t="str">
        <f t="shared" si="30"/>
        <v>2025</v>
      </c>
      <c r="C1975" s="4"/>
      <c r="D1975" s="7" t="s">
        <v>321</v>
      </c>
      <c r="E1975" s="4" t="s">
        <v>16</v>
      </c>
      <c r="F1975" s="8">
        <v>3206265.39</v>
      </c>
      <c r="G1975" s="7"/>
    </row>
    <row r="1976" hidden="1" spans="1:9">
      <c r="A1976" s="3" t="s">
        <v>124</v>
      </c>
      <c r="B1976" s="4" t="str">
        <f t="shared" si="30"/>
        <v>2024</v>
      </c>
      <c r="C1976" s="4"/>
      <c r="D1976" s="5" t="s">
        <v>791</v>
      </c>
      <c r="E1976" s="4" t="s">
        <v>18</v>
      </c>
      <c r="F1976" s="8">
        <v>2175250</v>
      </c>
      <c r="G1976" s="7"/>
      <c r="H1976" t="s">
        <v>1267</v>
      </c>
      <c r="I1976" s="10">
        <v>0.13</v>
      </c>
    </row>
    <row r="1977" hidden="1" spans="1:9">
      <c r="A1977" s="3" t="s">
        <v>124</v>
      </c>
      <c r="B1977" s="4" t="str">
        <f t="shared" si="30"/>
        <v>2024</v>
      </c>
      <c r="C1977" s="4"/>
      <c r="D1977" s="7" t="s">
        <v>788</v>
      </c>
      <c r="E1977" s="4" t="s">
        <v>16</v>
      </c>
      <c r="F1977" s="8">
        <v>652575</v>
      </c>
      <c r="G1977" s="7"/>
    </row>
    <row r="1978" hidden="1" spans="1:9">
      <c r="A1978" s="3" t="s">
        <v>124</v>
      </c>
      <c r="B1978" s="4" t="str">
        <f t="shared" si="30"/>
        <v>2024</v>
      </c>
      <c r="C1978" s="4"/>
      <c r="D1978" s="7" t="s">
        <v>691</v>
      </c>
      <c r="E1978" s="4" t="s">
        <v>16</v>
      </c>
      <c r="F1978" s="8">
        <v>1087625</v>
      </c>
      <c r="G1978" s="7"/>
    </row>
    <row r="1979" hidden="1" spans="1:9">
      <c r="A1979" s="3" t="s">
        <v>124</v>
      </c>
      <c r="B1979" s="4" t="str">
        <f t="shared" si="30"/>
        <v>2025</v>
      </c>
      <c r="C1979" s="4"/>
      <c r="D1979" s="7" t="s">
        <v>321</v>
      </c>
      <c r="E1979" s="4" t="s">
        <v>17</v>
      </c>
      <c r="F1979" s="8">
        <v>870100</v>
      </c>
      <c r="G1979" s="7"/>
    </row>
    <row r="1980" hidden="1" spans="1:9">
      <c r="A1980" s="3" t="s">
        <v>124</v>
      </c>
      <c r="B1980" s="4" t="str">
        <f t="shared" si="30"/>
        <v>2024</v>
      </c>
      <c r="C1980" s="4"/>
      <c r="D1980" s="7" t="s">
        <v>692</v>
      </c>
      <c r="E1980" s="4" t="s">
        <v>17</v>
      </c>
      <c r="F1980" s="8">
        <v>522060</v>
      </c>
      <c r="G1980" s="7"/>
    </row>
    <row r="1981" hidden="1" spans="1:9">
      <c r="A1981" s="3" t="s">
        <v>124</v>
      </c>
      <c r="B1981" s="4" t="str">
        <f t="shared" si="30"/>
        <v>2025</v>
      </c>
      <c r="C1981" s="4"/>
      <c r="D1981" s="5" t="s">
        <v>760</v>
      </c>
      <c r="E1981" s="4" t="s">
        <v>18</v>
      </c>
      <c r="F1981" s="8">
        <v>2195719.95</v>
      </c>
      <c r="G1981" s="7"/>
      <c r="H1981" t="s">
        <v>1268</v>
      </c>
      <c r="I1981" s="10">
        <v>0.13</v>
      </c>
    </row>
    <row r="1982" hidden="1" spans="1:9">
      <c r="A1982" s="3" t="s">
        <v>124</v>
      </c>
      <c r="B1982" s="4" t="str">
        <f t="shared" si="30"/>
        <v>2025</v>
      </c>
      <c r="C1982" s="4"/>
      <c r="D1982" s="7" t="s">
        <v>556</v>
      </c>
      <c r="E1982" s="4" t="s">
        <v>16</v>
      </c>
      <c r="F1982" s="8">
        <v>2195719.95</v>
      </c>
      <c r="G1982" s="7"/>
    </row>
    <row r="1983" hidden="1" spans="1:9">
      <c r="A1983" s="3" t="s">
        <v>128</v>
      </c>
      <c r="B1983" s="4" t="str">
        <f t="shared" si="30"/>
        <v>2024</v>
      </c>
      <c r="C1983" s="4"/>
      <c r="D1983" s="7" t="s">
        <v>692</v>
      </c>
      <c r="E1983" s="4" t="s">
        <v>18</v>
      </c>
      <c r="F1983" s="8">
        <v>8552000</v>
      </c>
      <c r="G1983" s="7"/>
    </row>
    <row r="1984" hidden="1" spans="1:9">
      <c r="A1984" s="3" t="s">
        <v>128</v>
      </c>
      <c r="B1984" s="4" t="str">
        <f t="shared" si="30"/>
        <v>2025</v>
      </c>
      <c r="C1984" s="4"/>
      <c r="D1984" s="7" t="s">
        <v>562</v>
      </c>
      <c r="E1984" s="4" t="s">
        <v>18</v>
      </c>
      <c r="F1984" s="8">
        <v>3255200</v>
      </c>
      <c r="G1984" s="7"/>
    </row>
    <row r="1985" hidden="1" spans="1:7">
      <c r="A1985" s="3" t="s">
        <v>128</v>
      </c>
      <c r="B1985" s="4" t="str">
        <f t="shared" si="30"/>
        <v>2025</v>
      </c>
      <c r="C1985" s="4"/>
      <c r="D1985" s="7" t="s">
        <v>556</v>
      </c>
      <c r="E1985" s="4" t="s">
        <v>18</v>
      </c>
      <c r="F1985" s="8">
        <v>69000</v>
      </c>
      <c r="G1985" s="7"/>
    </row>
    <row r="1986" hidden="1" spans="1:7">
      <c r="A1986" s="3" t="s">
        <v>128</v>
      </c>
      <c r="B1986" s="4" t="str">
        <f t="shared" ref="B1986:B2049" si="31">LEFT(D1986,4)</f>
        <v>2025</v>
      </c>
      <c r="C1986" s="4"/>
      <c r="D1986" s="7" t="s">
        <v>553</v>
      </c>
      <c r="E1986" s="4" t="s">
        <v>18</v>
      </c>
      <c r="F1986" s="8">
        <v>71868</v>
      </c>
      <c r="G1986" s="7" t="s">
        <v>1269</v>
      </c>
    </row>
    <row r="1987" hidden="1" spans="1:7">
      <c r="A1987" s="3" t="s">
        <v>128</v>
      </c>
      <c r="B1987" s="4" t="str">
        <f t="shared" si="31"/>
        <v>2025</v>
      </c>
      <c r="C1987" s="4"/>
      <c r="D1987" s="7" t="s">
        <v>322</v>
      </c>
      <c r="E1987" s="4" t="s">
        <v>16</v>
      </c>
      <c r="F1987" s="8">
        <v>71868</v>
      </c>
      <c r="G1987" s="7" t="s">
        <v>1269</v>
      </c>
    </row>
    <row r="1988" hidden="1" spans="1:7">
      <c r="A1988" s="3" t="s">
        <v>128</v>
      </c>
      <c r="B1988" s="4" t="str">
        <f t="shared" si="31"/>
        <v>2025</v>
      </c>
      <c r="C1988" s="4"/>
      <c r="D1988" s="7" t="s">
        <v>760</v>
      </c>
      <c r="E1988" s="4" t="s">
        <v>18</v>
      </c>
      <c r="F1988" s="8">
        <v>219785</v>
      </c>
      <c r="G1988" s="7" t="s">
        <v>1270</v>
      </c>
    </row>
    <row r="1989" hidden="1" spans="1:7">
      <c r="A1989" s="3" t="s">
        <v>128</v>
      </c>
      <c r="B1989" s="4" t="str">
        <f t="shared" si="31"/>
        <v>2025</v>
      </c>
      <c r="C1989" s="4"/>
      <c r="D1989" s="7" t="s">
        <v>317</v>
      </c>
      <c r="E1989" s="4" t="s">
        <v>16</v>
      </c>
      <c r="F1989" s="8">
        <v>219785</v>
      </c>
      <c r="G1989" s="7" t="s">
        <v>1270</v>
      </c>
    </row>
    <row r="1990" hidden="1" spans="1:7">
      <c r="A1990" s="3" t="s">
        <v>128</v>
      </c>
      <c r="B1990" s="4" t="str">
        <f t="shared" si="31"/>
        <v>2025</v>
      </c>
      <c r="C1990" s="4"/>
      <c r="D1990" s="7" t="s">
        <v>553</v>
      </c>
      <c r="E1990" s="4" t="s">
        <v>18</v>
      </c>
      <c r="F1990" s="8">
        <v>51980</v>
      </c>
      <c r="G1990" s="7"/>
    </row>
    <row r="1991" hidden="1" spans="1:7">
      <c r="A1991" s="3" t="s">
        <v>128</v>
      </c>
      <c r="B1991" s="4" t="str">
        <f t="shared" si="31"/>
        <v>2025</v>
      </c>
      <c r="C1991" s="4"/>
      <c r="D1991" s="7" t="s">
        <v>322</v>
      </c>
      <c r="E1991" s="4" t="s">
        <v>16</v>
      </c>
      <c r="F1991" s="8">
        <v>51980</v>
      </c>
      <c r="G1991" s="7"/>
    </row>
    <row r="1992" hidden="1" spans="1:7">
      <c r="A1992" s="3" t="s">
        <v>128</v>
      </c>
      <c r="B1992" s="4" t="str">
        <f t="shared" si="31"/>
        <v>2024</v>
      </c>
      <c r="C1992" s="4"/>
      <c r="D1992" s="7" t="s">
        <v>791</v>
      </c>
      <c r="E1992" s="4" t="s">
        <v>17</v>
      </c>
      <c r="F1992" s="8">
        <v>5361.5</v>
      </c>
      <c r="G1992" s="7" t="s">
        <v>184</v>
      </c>
    </row>
    <row r="1993" hidden="1" spans="1:7">
      <c r="A1993" s="3" t="s">
        <v>128</v>
      </c>
      <c r="B1993" s="4" t="str">
        <f t="shared" si="31"/>
        <v>2025</v>
      </c>
      <c r="C1993" s="4"/>
      <c r="D1993" s="7" t="s">
        <v>556</v>
      </c>
      <c r="E1993" s="4" t="s">
        <v>17</v>
      </c>
      <c r="F1993" s="8">
        <v>68308.5</v>
      </c>
      <c r="G1993" s="7" t="s">
        <v>184</v>
      </c>
    </row>
    <row r="1994" hidden="1" spans="1:7">
      <c r="A1994" s="3" t="s">
        <v>128</v>
      </c>
      <c r="B1994" s="4" t="str">
        <f t="shared" si="31"/>
        <v>2025</v>
      </c>
      <c r="C1994" s="4"/>
      <c r="D1994" s="7" t="s">
        <v>566</v>
      </c>
      <c r="E1994" s="4" t="s">
        <v>18</v>
      </c>
      <c r="F1994" s="8">
        <v>62150</v>
      </c>
      <c r="G1994" s="7"/>
    </row>
    <row r="1995" hidden="1" spans="1:7">
      <c r="A1995" s="3" t="s">
        <v>128</v>
      </c>
      <c r="B1995" s="4" t="str">
        <f t="shared" si="31"/>
        <v>2025</v>
      </c>
      <c r="C1995" s="4"/>
      <c r="D1995" s="7" t="s">
        <v>763</v>
      </c>
      <c r="E1995" s="4" t="s">
        <v>18</v>
      </c>
      <c r="F1995" s="8">
        <v>8840100</v>
      </c>
      <c r="G1995" s="7"/>
    </row>
    <row r="1996" hidden="1" spans="1:7">
      <c r="A1996" s="3" t="s">
        <v>128</v>
      </c>
      <c r="B1996" s="4" t="str">
        <f t="shared" si="31"/>
        <v>2025</v>
      </c>
      <c r="C1996" s="4"/>
      <c r="D1996" s="7" t="s">
        <v>566</v>
      </c>
      <c r="E1996" s="4" t="s">
        <v>18</v>
      </c>
      <c r="F1996" s="8">
        <v>423750</v>
      </c>
      <c r="G1996" s="7"/>
    </row>
    <row r="1997" hidden="1" spans="1:7">
      <c r="A1997" s="3" t="s">
        <v>128</v>
      </c>
      <c r="B1997" s="4" t="str">
        <f t="shared" si="31"/>
        <v>2025</v>
      </c>
      <c r="C1997" s="4"/>
      <c r="D1997" s="7" t="s">
        <v>566</v>
      </c>
      <c r="E1997" s="4" t="s">
        <v>18</v>
      </c>
      <c r="F1997" s="8">
        <v>210180</v>
      </c>
      <c r="G1997" s="7"/>
    </row>
    <row r="1998" hidden="1" spans="1:7">
      <c r="A1998" s="3" t="s">
        <v>128</v>
      </c>
      <c r="B1998" s="4" t="str">
        <f t="shared" si="31"/>
        <v>2025</v>
      </c>
      <c r="C1998" s="4"/>
      <c r="D1998" s="7" t="s">
        <v>566</v>
      </c>
      <c r="E1998" s="4" t="s">
        <v>18</v>
      </c>
      <c r="F1998" s="8">
        <v>124300</v>
      </c>
      <c r="G1998" s="7"/>
    </row>
    <row r="1999" hidden="1" spans="1:7">
      <c r="A1999" s="3" t="s">
        <v>128</v>
      </c>
      <c r="B1999" s="4" t="str">
        <f t="shared" si="31"/>
        <v>2025</v>
      </c>
      <c r="C1999" s="4"/>
      <c r="D1999" s="7" t="s">
        <v>319</v>
      </c>
      <c r="E1999" s="4" t="s">
        <v>18</v>
      </c>
      <c r="F1999" s="8">
        <v>10802.8</v>
      </c>
      <c r="G1999" s="7"/>
    </row>
    <row r="2000" hidden="1" spans="1:7">
      <c r="A2000" s="3" t="s">
        <v>128</v>
      </c>
      <c r="B2000" s="4" t="str">
        <f t="shared" si="31"/>
        <v>2025</v>
      </c>
      <c r="C2000" s="4"/>
      <c r="D2000" s="7" t="s">
        <v>556</v>
      </c>
      <c r="E2000" s="4" t="s">
        <v>16</v>
      </c>
      <c r="F2000" s="8">
        <v>10802.8</v>
      </c>
      <c r="G2000" s="7"/>
    </row>
    <row r="2001" hidden="1" spans="1:7">
      <c r="A2001" s="3" t="s">
        <v>128</v>
      </c>
      <c r="B2001" s="4" t="str">
        <f t="shared" si="31"/>
        <v>2025</v>
      </c>
      <c r="C2001" s="4"/>
      <c r="D2001" s="7" t="s">
        <v>566</v>
      </c>
      <c r="E2001" s="4" t="s">
        <v>18</v>
      </c>
      <c r="F2001" s="8">
        <v>17628</v>
      </c>
      <c r="G2001" s="7"/>
    </row>
    <row r="2002" hidden="1" spans="1:7">
      <c r="A2002" s="3" t="s">
        <v>128</v>
      </c>
      <c r="B2002" s="4" t="str">
        <f t="shared" si="31"/>
        <v>2025</v>
      </c>
      <c r="C2002" s="4"/>
      <c r="D2002" s="7" t="s">
        <v>321</v>
      </c>
      <c r="E2002" s="4" t="s">
        <v>16</v>
      </c>
      <c r="F2002" s="8">
        <v>1288430</v>
      </c>
      <c r="G2002" s="7"/>
    </row>
    <row r="2003" hidden="1" spans="1:7">
      <c r="A2003" s="3" t="s">
        <v>128</v>
      </c>
      <c r="B2003" s="4" t="str">
        <f t="shared" si="31"/>
        <v>2024</v>
      </c>
      <c r="C2003" s="4"/>
      <c r="D2003" s="7" t="s">
        <v>691</v>
      </c>
      <c r="E2003" s="4" t="s">
        <v>18</v>
      </c>
      <c r="F2003" s="8">
        <v>1288430</v>
      </c>
      <c r="G2003" s="7"/>
    </row>
    <row r="2004" hidden="1" spans="1:7">
      <c r="A2004" s="3" t="s">
        <v>128</v>
      </c>
      <c r="B2004" s="4" t="str">
        <f t="shared" si="31"/>
        <v>2025</v>
      </c>
      <c r="C2004" s="4"/>
      <c r="D2004" s="7" t="s">
        <v>760</v>
      </c>
      <c r="E2004" s="4" t="s">
        <v>16</v>
      </c>
      <c r="F2004" s="8">
        <v>23391</v>
      </c>
      <c r="G2004" s="7"/>
    </row>
    <row r="2005" hidden="1" spans="1:7">
      <c r="A2005" s="3" t="s">
        <v>128</v>
      </c>
      <c r="B2005" s="4" t="str">
        <f t="shared" si="31"/>
        <v>2024</v>
      </c>
      <c r="C2005" s="4"/>
      <c r="D2005" s="7" t="s">
        <v>692</v>
      </c>
      <c r="E2005" s="4" t="s">
        <v>18</v>
      </c>
      <c r="F2005" s="8">
        <v>23391</v>
      </c>
      <c r="G2005" s="7"/>
    </row>
    <row r="2006" hidden="1" spans="1:7">
      <c r="A2006" s="3" t="s">
        <v>128</v>
      </c>
      <c r="B2006" s="4" t="str">
        <f t="shared" si="31"/>
        <v>2024</v>
      </c>
      <c r="C2006" s="4"/>
      <c r="D2006" s="7" t="s">
        <v>618</v>
      </c>
      <c r="E2006" s="4" t="s">
        <v>18</v>
      </c>
      <c r="F2006" s="8">
        <v>72094</v>
      </c>
      <c r="G2006" s="7"/>
    </row>
    <row r="2007" hidden="1" spans="1:7">
      <c r="A2007" s="3" t="s">
        <v>128</v>
      </c>
      <c r="B2007" s="4" t="str">
        <f t="shared" si="31"/>
        <v>2025</v>
      </c>
      <c r="C2007" s="4"/>
      <c r="D2007" s="7" t="s">
        <v>1271</v>
      </c>
      <c r="E2007" s="4" t="s">
        <v>16</v>
      </c>
      <c r="F2007" s="8">
        <v>72094</v>
      </c>
      <c r="G2007" s="7"/>
    </row>
    <row r="2008" hidden="1" spans="1:7">
      <c r="A2008" s="3" t="s">
        <v>128</v>
      </c>
      <c r="B2008" s="4" t="str">
        <f t="shared" si="31"/>
        <v>2024</v>
      </c>
      <c r="C2008" s="4"/>
      <c r="D2008" s="7" t="s">
        <v>692</v>
      </c>
      <c r="E2008" s="4" t="s">
        <v>18</v>
      </c>
      <c r="F2008" s="8">
        <v>54240</v>
      </c>
      <c r="G2008" s="7"/>
    </row>
    <row r="2009" hidden="1" spans="1:7">
      <c r="A2009" s="3" t="s">
        <v>128</v>
      </c>
      <c r="B2009" s="4" t="str">
        <f t="shared" si="31"/>
        <v>2025</v>
      </c>
      <c r="C2009" s="4"/>
      <c r="D2009" s="7" t="s">
        <v>760</v>
      </c>
      <c r="E2009" s="4" t="s">
        <v>16</v>
      </c>
      <c r="F2009" s="8">
        <v>54240</v>
      </c>
      <c r="G2009" s="7"/>
    </row>
    <row r="2010" hidden="1" spans="1:7">
      <c r="A2010" s="3" t="s">
        <v>128</v>
      </c>
      <c r="B2010" s="4" t="str">
        <f t="shared" si="31"/>
        <v>2024</v>
      </c>
      <c r="C2010" s="4"/>
      <c r="D2010" s="7" t="s">
        <v>691</v>
      </c>
      <c r="E2010" s="4" t="s">
        <v>18</v>
      </c>
      <c r="F2010" s="8">
        <v>200499</v>
      </c>
      <c r="G2010" s="7"/>
    </row>
    <row r="2011" hidden="1" spans="1:7">
      <c r="A2011" s="3" t="s">
        <v>128</v>
      </c>
      <c r="B2011" s="4" t="str">
        <f t="shared" si="31"/>
        <v>2025</v>
      </c>
      <c r="C2011" s="4"/>
      <c r="D2011" s="7" t="s">
        <v>321</v>
      </c>
      <c r="E2011" s="4" t="s">
        <v>16</v>
      </c>
      <c r="F2011" s="8">
        <v>200499</v>
      </c>
      <c r="G2011" s="7"/>
    </row>
    <row r="2012" hidden="1" spans="1:7">
      <c r="A2012" s="3" t="s">
        <v>128</v>
      </c>
      <c r="B2012" s="4" t="str">
        <f t="shared" si="31"/>
        <v>2025</v>
      </c>
      <c r="C2012" s="4"/>
      <c r="D2012" s="7" t="s">
        <v>763</v>
      </c>
      <c r="E2012" s="4" t="s">
        <v>18</v>
      </c>
      <c r="F2012" s="8">
        <v>3537326</v>
      </c>
      <c r="G2012" s="7"/>
    </row>
    <row r="2013" hidden="1" spans="1:7">
      <c r="A2013" s="3" t="s">
        <v>128</v>
      </c>
      <c r="B2013" s="4" t="str">
        <f t="shared" si="31"/>
        <v>2025</v>
      </c>
      <c r="C2013" s="4"/>
      <c r="D2013" s="7" t="s">
        <v>584</v>
      </c>
      <c r="E2013" s="4" t="s">
        <v>16</v>
      </c>
      <c r="F2013" s="8">
        <v>2090500</v>
      </c>
      <c r="G2013" s="7"/>
    </row>
    <row r="2014" hidden="1" spans="1:7">
      <c r="A2014" s="3" t="s">
        <v>128</v>
      </c>
      <c r="B2014" s="4" t="str">
        <f t="shared" si="31"/>
        <v>2025</v>
      </c>
      <c r="C2014" s="4"/>
      <c r="D2014" s="7" t="s">
        <v>763</v>
      </c>
      <c r="E2014" s="4" t="s">
        <v>18</v>
      </c>
      <c r="F2014" s="8">
        <v>2090500</v>
      </c>
      <c r="G2014" s="7"/>
    </row>
    <row r="2015" hidden="1" spans="1:7">
      <c r="A2015" s="3" t="s">
        <v>128</v>
      </c>
      <c r="B2015" s="4" t="str">
        <f t="shared" si="31"/>
        <v>2024</v>
      </c>
      <c r="C2015" s="4"/>
      <c r="D2015" s="7" t="s">
        <v>692</v>
      </c>
      <c r="E2015" s="4" t="s">
        <v>18</v>
      </c>
      <c r="F2015" s="8">
        <v>1394960</v>
      </c>
      <c r="G2015" s="7"/>
    </row>
    <row r="2016" hidden="1" spans="1:7">
      <c r="A2016" s="3" t="s">
        <v>128</v>
      </c>
      <c r="B2016" s="4" t="str">
        <f t="shared" si="31"/>
        <v>2025</v>
      </c>
      <c r="C2016" s="4"/>
      <c r="D2016" s="7" t="s">
        <v>553</v>
      </c>
      <c r="E2016" s="4" t="s">
        <v>16</v>
      </c>
      <c r="F2016" s="8">
        <v>278992</v>
      </c>
      <c r="G2016" s="7"/>
    </row>
    <row r="2017" hidden="1" spans="1:7">
      <c r="A2017" s="3" t="s">
        <v>128</v>
      </c>
      <c r="B2017" s="4" t="str">
        <f t="shared" si="31"/>
        <v>2025</v>
      </c>
      <c r="C2017" s="4"/>
      <c r="D2017" s="7" t="s">
        <v>317</v>
      </c>
      <c r="E2017" s="4" t="s">
        <v>16</v>
      </c>
      <c r="F2017" s="8">
        <v>697480</v>
      </c>
      <c r="G2017" s="7"/>
    </row>
    <row r="2018" hidden="1" spans="1:7">
      <c r="A2018" s="3" t="s">
        <v>128</v>
      </c>
      <c r="B2018" s="4" t="str">
        <f t="shared" si="31"/>
        <v>2025</v>
      </c>
      <c r="C2018" s="4"/>
      <c r="D2018" s="7" t="s">
        <v>760</v>
      </c>
      <c r="E2018" s="4" t="s">
        <v>16</v>
      </c>
      <c r="F2018" s="8">
        <v>139496</v>
      </c>
      <c r="G2018" s="7"/>
    </row>
    <row r="2019" hidden="1" spans="1:7">
      <c r="A2019" s="3" t="s">
        <v>128</v>
      </c>
      <c r="B2019" s="4" t="str">
        <f t="shared" si="31"/>
        <v>2024</v>
      </c>
      <c r="C2019" s="4"/>
      <c r="D2019" s="7" t="s">
        <v>618</v>
      </c>
      <c r="E2019" s="4" t="s">
        <v>16</v>
      </c>
      <c r="F2019" s="8">
        <v>278992</v>
      </c>
      <c r="G2019" s="7"/>
    </row>
    <row r="2020" hidden="1" spans="1:7">
      <c r="A2020" s="3" t="s">
        <v>128</v>
      </c>
      <c r="B2020" s="4" t="str">
        <f t="shared" si="31"/>
        <v>2025</v>
      </c>
      <c r="C2020" s="4"/>
      <c r="D2020" s="7" t="s">
        <v>562</v>
      </c>
      <c r="E2020" s="4" t="s">
        <v>17</v>
      </c>
      <c r="F2020" s="8">
        <v>265042.4</v>
      </c>
      <c r="G2020" s="7"/>
    </row>
    <row r="2021" hidden="1" spans="1:7">
      <c r="A2021" s="3" t="s">
        <v>128</v>
      </c>
      <c r="B2021" s="4" t="str">
        <f t="shared" si="31"/>
        <v>2025</v>
      </c>
      <c r="C2021" s="4"/>
      <c r="D2021" s="7" t="s">
        <v>322</v>
      </c>
      <c r="E2021" s="4" t="s">
        <v>17</v>
      </c>
      <c r="F2021" s="8">
        <v>132521.2</v>
      </c>
      <c r="G2021" s="7"/>
    </row>
    <row r="2022" hidden="1" spans="1:7">
      <c r="A2022" s="3" t="s">
        <v>128</v>
      </c>
      <c r="B2022" s="4" t="str">
        <f t="shared" si="31"/>
        <v>2024</v>
      </c>
      <c r="C2022" s="4"/>
      <c r="D2022" s="7" t="s">
        <v>1082</v>
      </c>
      <c r="E2022" s="4" t="s">
        <v>18</v>
      </c>
      <c r="F2022" s="8">
        <v>2133440</v>
      </c>
      <c r="G2022" s="7"/>
    </row>
    <row r="2023" hidden="1" spans="1:7">
      <c r="A2023" s="3" t="s">
        <v>128</v>
      </c>
      <c r="B2023" s="4" t="str">
        <f t="shared" si="31"/>
        <v>2025</v>
      </c>
      <c r="C2023" s="4"/>
      <c r="D2023" s="7" t="s">
        <v>553</v>
      </c>
      <c r="E2023" s="4" t="s">
        <v>16</v>
      </c>
      <c r="F2023" s="8">
        <v>292825</v>
      </c>
      <c r="G2023" s="7"/>
    </row>
    <row r="2024" hidden="1" spans="1:7">
      <c r="A2024" s="3" t="s">
        <v>128</v>
      </c>
      <c r="B2024" s="4" t="str">
        <f t="shared" si="31"/>
        <v>2024</v>
      </c>
      <c r="C2024" s="4"/>
      <c r="D2024" s="7" t="s">
        <v>788</v>
      </c>
      <c r="E2024" s="4" t="s">
        <v>18</v>
      </c>
      <c r="F2024" s="8">
        <v>434727.54</v>
      </c>
      <c r="G2024" s="7"/>
    </row>
    <row r="2025" hidden="1" spans="1:7">
      <c r="A2025" s="3" t="s">
        <v>128</v>
      </c>
      <c r="B2025" s="4" t="str">
        <f t="shared" si="31"/>
        <v>2025</v>
      </c>
      <c r="C2025" s="4"/>
      <c r="D2025" s="7" t="s">
        <v>763</v>
      </c>
      <c r="E2025" s="4" t="s">
        <v>18</v>
      </c>
      <c r="F2025" s="8">
        <v>36160</v>
      </c>
      <c r="G2025" s="7"/>
    </row>
    <row r="2026" hidden="1" spans="1:7">
      <c r="A2026" s="3" t="s">
        <v>128</v>
      </c>
      <c r="B2026" s="4" t="str">
        <f t="shared" si="31"/>
        <v>2025</v>
      </c>
      <c r="C2026" s="4"/>
      <c r="D2026" s="7" t="s">
        <v>317</v>
      </c>
      <c r="E2026" s="4" t="s">
        <v>16</v>
      </c>
      <c r="F2026" s="8">
        <v>36160</v>
      </c>
      <c r="G2026" s="7"/>
    </row>
    <row r="2027" hidden="1" spans="1:7">
      <c r="A2027" s="3" t="s">
        <v>128</v>
      </c>
      <c r="B2027" s="4" t="str">
        <f t="shared" si="31"/>
        <v>2025</v>
      </c>
      <c r="C2027" s="4"/>
      <c r="D2027" s="7" t="s">
        <v>566</v>
      </c>
      <c r="E2027" s="4" t="s">
        <v>17</v>
      </c>
      <c r="F2027" s="8">
        <v>36160</v>
      </c>
      <c r="G2027" s="7"/>
    </row>
    <row r="2028" hidden="1" spans="1:7">
      <c r="A2028" s="3" t="s">
        <v>128</v>
      </c>
      <c r="B2028" s="4" t="str">
        <f t="shared" si="31"/>
        <v>2025</v>
      </c>
      <c r="C2028" s="4"/>
      <c r="D2028" s="7" t="s">
        <v>763</v>
      </c>
      <c r="E2028" s="4" t="s">
        <v>18</v>
      </c>
      <c r="F2028" s="8">
        <v>101135</v>
      </c>
      <c r="G2028" s="7"/>
    </row>
    <row r="2029" hidden="1" spans="1:7">
      <c r="A2029" s="3" t="s">
        <v>128</v>
      </c>
      <c r="B2029" s="4" t="str">
        <f t="shared" si="31"/>
        <v>2025</v>
      </c>
      <c r="C2029" s="4"/>
      <c r="D2029" s="7" t="s">
        <v>321</v>
      </c>
      <c r="E2029" s="4" t="s">
        <v>16</v>
      </c>
      <c r="F2029" s="8">
        <v>101135</v>
      </c>
      <c r="G2029" s="7"/>
    </row>
    <row r="2030" hidden="1" spans="1:7">
      <c r="A2030" s="3" t="s">
        <v>128</v>
      </c>
      <c r="B2030" s="4" t="str">
        <f t="shared" si="31"/>
        <v>2025</v>
      </c>
      <c r="C2030" s="4"/>
      <c r="D2030" s="7" t="s">
        <v>566</v>
      </c>
      <c r="E2030" s="4" t="s">
        <v>17</v>
      </c>
      <c r="F2030" s="8">
        <v>101135</v>
      </c>
      <c r="G2030" s="7"/>
    </row>
    <row r="2031" hidden="1" spans="1:7">
      <c r="A2031" s="3" t="s">
        <v>128</v>
      </c>
      <c r="B2031" s="4" t="str">
        <f t="shared" si="31"/>
        <v>2025</v>
      </c>
      <c r="C2031" s="4"/>
      <c r="D2031" s="7" t="s">
        <v>763</v>
      </c>
      <c r="E2031" s="4" t="s">
        <v>18</v>
      </c>
      <c r="F2031" s="8">
        <v>12995</v>
      </c>
      <c r="G2031" s="7"/>
    </row>
    <row r="2032" hidden="1" spans="1:7">
      <c r="A2032" s="3" t="s">
        <v>128</v>
      </c>
      <c r="B2032" s="4" t="str">
        <f t="shared" si="31"/>
        <v>2025</v>
      </c>
      <c r="C2032" s="4"/>
      <c r="D2032" s="7" t="s">
        <v>321</v>
      </c>
      <c r="E2032" s="4" t="s">
        <v>16</v>
      </c>
      <c r="F2032" s="8">
        <v>12995</v>
      </c>
      <c r="G2032" s="7"/>
    </row>
    <row r="2033" hidden="1" spans="1:9">
      <c r="A2033" s="3" t="s">
        <v>128</v>
      </c>
      <c r="B2033" s="4" t="str">
        <f t="shared" si="31"/>
        <v>2025</v>
      </c>
      <c r="C2033" s="4"/>
      <c r="D2033" s="7" t="s">
        <v>566</v>
      </c>
      <c r="E2033" s="4" t="s">
        <v>17</v>
      </c>
      <c r="F2033" s="8">
        <v>12995</v>
      </c>
      <c r="G2033" s="7"/>
    </row>
    <row r="2034" hidden="1" spans="1:9">
      <c r="A2034" s="3" t="s">
        <v>128</v>
      </c>
      <c r="B2034" s="4" t="str">
        <f t="shared" si="31"/>
        <v>2024</v>
      </c>
      <c r="C2034" s="4"/>
      <c r="D2034" s="7" t="s">
        <v>691</v>
      </c>
      <c r="E2034" s="4" t="s">
        <v>18</v>
      </c>
      <c r="F2034" s="8">
        <v>895011</v>
      </c>
      <c r="G2034" s="7"/>
    </row>
    <row r="2035" hidden="1" spans="1:9">
      <c r="A2035" s="3" t="s">
        <v>128</v>
      </c>
      <c r="B2035" s="4" t="str">
        <f t="shared" si="31"/>
        <v>2025</v>
      </c>
      <c r="C2035" s="4"/>
      <c r="D2035" s="7" t="s">
        <v>553</v>
      </c>
      <c r="E2035" s="4" t="s">
        <v>16</v>
      </c>
      <c r="F2035" s="8">
        <v>895011</v>
      </c>
      <c r="G2035" s="7"/>
    </row>
    <row r="2036" hidden="1" spans="1:9">
      <c r="A2036" s="3" t="s">
        <v>128</v>
      </c>
      <c r="B2036" s="4" t="str">
        <f t="shared" si="31"/>
        <v>2025</v>
      </c>
      <c r="C2036" s="4"/>
      <c r="D2036" s="7" t="s">
        <v>763</v>
      </c>
      <c r="E2036" s="4" t="s">
        <v>18</v>
      </c>
      <c r="F2036" s="8">
        <v>66250</v>
      </c>
      <c r="G2036" s="7"/>
    </row>
    <row r="2037" hidden="1" spans="1:9">
      <c r="A2037" s="3" t="s">
        <v>128</v>
      </c>
      <c r="B2037" s="4" t="str">
        <f t="shared" si="31"/>
        <v>2025</v>
      </c>
      <c r="C2037" s="4"/>
      <c r="D2037" s="7" t="s">
        <v>322</v>
      </c>
      <c r="E2037" s="4" t="s">
        <v>16</v>
      </c>
      <c r="F2037" s="8">
        <v>66250</v>
      </c>
      <c r="G2037" s="7"/>
    </row>
    <row r="2038" hidden="1" spans="1:9">
      <c r="A2038" s="3" t="s">
        <v>128</v>
      </c>
      <c r="B2038" s="4" t="str">
        <f t="shared" si="31"/>
        <v>2024</v>
      </c>
      <c r="C2038" s="4"/>
      <c r="D2038" s="7" t="s">
        <v>618</v>
      </c>
      <c r="E2038" s="4" t="s">
        <v>18</v>
      </c>
      <c r="F2038" s="8">
        <v>2488558.32</v>
      </c>
      <c r="G2038" s="7"/>
    </row>
    <row r="2039" hidden="1" spans="1:9">
      <c r="A2039" s="3" t="s">
        <v>128</v>
      </c>
      <c r="B2039" s="4" t="str">
        <f t="shared" si="31"/>
        <v>2025</v>
      </c>
      <c r="C2039" s="4"/>
      <c r="D2039" s="7" t="s">
        <v>321</v>
      </c>
      <c r="E2039" s="4" t="s">
        <v>16</v>
      </c>
      <c r="F2039" s="8">
        <v>2488558.32</v>
      </c>
      <c r="G2039" s="7"/>
    </row>
    <row r="2040" hidden="1" spans="1:9">
      <c r="A2040" s="3" t="s">
        <v>128</v>
      </c>
      <c r="B2040" s="4" t="str">
        <f t="shared" si="31"/>
        <v>2024</v>
      </c>
      <c r="C2040" s="4"/>
      <c r="D2040" s="7" t="s">
        <v>791</v>
      </c>
      <c r="E2040" s="4" t="s">
        <v>18</v>
      </c>
      <c r="F2040" s="8">
        <v>732407</v>
      </c>
      <c r="G2040" s="7"/>
    </row>
    <row r="2041" hidden="1" spans="1:9">
      <c r="A2041" s="3" t="s">
        <v>128</v>
      </c>
      <c r="B2041" s="4" t="str">
        <f t="shared" si="31"/>
        <v>2025</v>
      </c>
      <c r="C2041" s="4"/>
      <c r="D2041" s="7" t="s">
        <v>760</v>
      </c>
      <c r="E2041" s="4" t="s">
        <v>16</v>
      </c>
      <c r="F2041" s="8">
        <v>732407</v>
      </c>
      <c r="G2041" s="7"/>
    </row>
    <row r="2042" hidden="1" spans="1:9">
      <c r="A2042" s="3" t="s">
        <v>131</v>
      </c>
      <c r="B2042" s="4" t="str">
        <f t="shared" si="31"/>
        <v>2024</v>
      </c>
      <c r="C2042" s="4"/>
      <c r="D2042" s="7" t="s">
        <v>1134</v>
      </c>
      <c r="E2042" s="4" t="s">
        <v>18</v>
      </c>
      <c r="F2042" s="8">
        <v>15092042.7</v>
      </c>
      <c r="G2042" s="7"/>
      <c r="H2042" t="s">
        <v>1272</v>
      </c>
      <c r="I2042" s="10">
        <v>0.13</v>
      </c>
    </row>
    <row r="2043" hidden="1" spans="1:9">
      <c r="A2043" s="3" t="s">
        <v>131</v>
      </c>
      <c r="B2043" s="4" t="str">
        <f t="shared" si="31"/>
        <v>2025</v>
      </c>
      <c r="C2043" s="4"/>
      <c r="D2043" s="7" t="s">
        <v>553</v>
      </c>
      <c r="E2043" s="4" t="s">
        <v>16</v>
      </c>
      <c r="F2043" s="8">
        <v>12073634.16</v>
      </c>
      <c r="G2043" s="7"/>
    </row>
    <row r="2044" hidden="1" spans="1:9">
      <c r="A2044" s="3" t="s">
        <v>131</v>
      </c>
      <c r="B2044" s="4" t="str">
        <f t="shared" si="31"/>
        <v>2025</v>
      </c>
      <c r="C2044" s="4"/>
      <c r="D2044" s="7" t="s">
        <v>319</v>
      </c>
      <c r="E2044" s="4" t="s">
        <v>18</v>
      </c>
      <c r="F2044" s="8">
        <v>1000800</v>
      </c>
      <c r="G2044" s="7" t="s">
        <v>1273</v>
      </c>
      <c r="H2044" t="s">
        <v>1274</v>
      </c>
      <c r="I2044" s="10" t="s">
        <v>1275</v>
      </c>
    </row>
    <row r="2045" hidden="1" spans="1:9">
      <c r="A2045" s="3" t="s">
        <v>131</v>
      </c>
      <c r="B2045" s="4" t="str">
        <f t="shared" si="31"/>
        <v>2024</v>
      </c>
      <c r="C2045" s="4"/>
      <c r="D2045" s="7" t="s">
        <v>1082</v>
      </c>
      <c r="E2045" s="4" t="s">
        <v>18</v>
      </c>
      <c r="F2045" s="8">
        <v>1100000</v>
      </c>
      <c r="G2045" s="7" t="s">
        <v>1273</v>
      </c>
      <c r="H2045" t="s">
        <v>1274</v>
      </c>
      <c r="I2045" s="10" t="s">
        <v>1275</v>
      </c>
    </row>
    <row r="2046" hidden="1" spans="1:9">
      <c r="A2046" s="3" t="s">
        <v>131</v>
      </c>
      <c r="B2046" s="4" t="str">
        <f t="shared" si="31"/>
        <v>2024</v>
      </c>
      <c r="C2046" s="4"/>
      <c r="D2046" s="7" t="s">
        <v>618</v>
      </c>
      <c r="E2046" s="4" t="s">
        <v>18</v>
      </c>
      <c r="F2046" s="8">
        <v>2555888.24</v>
      </c>
      <c r="G2046" s="7"/>
      <c r="H2046" t="s">
        <v>1274</v>
      </c>
      <c r="I2046" s="10" t="s">
        <v>1276</v>
      </c>
    </row>
    <row r="2047" hidden="1" spans="1:9">
      <c r="A2047" s="3" t="s">
        <v>131</v>
      </c>
      <c r="B2047" s="4" t="str">
        <f t="shared" si="31"/>
        <v>2025</v>
      </c>
      <c r="C2047" s="4"/>
      <c r="D2047" s="7" t="s">
        <v>760</v>
      </c>
      <c r="E2047" s="4" t="s">
        <v>16</v>
      </c>
      <c r="F2047" s="8">
        <v>2555888.24</v>
      </c>
      <c r="G2047" s="7"/>
    </row>
    <row r="2048" hidden="1" spans="1:9">
      <c r="A2048" s="3" t="s">
        <v>131</v>
      </c>
      <c r="B2048" s="4" t="str">
        <f t="shared" si="31"/>
        <v>2025</v>
      </c>
      <c r="C2048" s="4"/>
      <c r="D2048" s="7" t="s">
        <v>553</v>
      </c>
      <c r="E2048" s="4" t="s">
        <v>16</v>
      </c>
      <c r="F2048" s="8">
        <v>2300299.42</v>
      </c>
      <c r="G2048" s="7"/>
    </row>
    <row r="2049" hidden="1" spans="1:9">
      <c r="A2049" s="3" t="s">
        <v>131</v>
      </c>
      <c r="B2049" s="4" t="str">
        <f t="shared" si="31"/>
        <v>2024</v>
      </c>
      <c r="C2049" s="4"/>
      <c r="D2049" s="7" t="s">
        <v>691</v>
      </c>
      <c r="E2049" s="4" t="s">
        <v>18</v>
      </c>
      <c r="F2049" s="8">
        <v>3217562</v>
      </c>
      <c r="G2049" s="7"/>
      <c r="H2049" t="s">
        <v>1277</v>
      </c>
      <c r="I2049" s="10">
        <v>0.13</v>
      </c>
    </row>
    <row r="2050" hidden="1" spans="1:9">
      <c r="A2050" s="3" t="s">
        <v>131</v>
      </c>
      <c r="B2050" s="4" t="str">
        <f t="shared" ref="B2050:B2113" si="32">LEFT(D2050,4)</f>
        <v>2024</v>
      </c>
      <c r="C2050" s="4"/>
      <c r="D2050" s="7" t="s">
        <v>618</v>
      </c>
      <c r="E2050" s="4" t="s">
        <v>16</v>
      </c>
      <c r="F2050" s="8">
        <v>1608781</v>
      </c>
      <c r="G2050" s="7"/>
    </row>
    <row r="2051" hidden="1" spans="1:9">
      <c r="A2051" s="3" t="s">
        <v>131</v>
      </c>
      <c r="B2051" s="4" t="str">
        <f t="shared" si="32"/>
        <v>2025</v>
      </c>
      <c r="C2051" s="4"/>
      <c r="D2051" s="7" t="s">
        <v>321</v>
      </c>
      <c r="E2051" s="4" t="s">
        <v>17</v>
      </c>
      <c r="F2051" s="8">
        <v>917005.17</v>
      </c>
      <c r="G2051" s="7"/>
    </row>
    <row r="2052" hidden="1" spans="1:9">
      <c r="A2052" s="3" t="s">
        <v>131</v>
      </c>
      <c r="B2052" s="4" t="str">
        <f t="shared" si="32"/>
        <v>2024</v>
      </c>
      <c r="C2052" s="4"/>
      <c r="D2052" s="7" t="s">
        <v>692</v>
      </c>
      <c r="E2052" s="4" t="s">
        <v>16</v>
      </c>
      <c r="F2052" s="8">
        <v>965268.6</v>
      </c>
      <c r="G2052" s="7"/>
    </row>
    <row r="2053" hidden="1" spans="1:9">
      <c r="A2053" s="3" t="s">
        <v>131</v>
      </c>
      <c r="B2053" s="4" t="str">
        <f t="shared" si="32"/>
        <v>2025</v>
      </c>
      <c r="C2053" s="4"/>
      <c r="D2053" s="7" t="s">
        <v>322</v>
      </c>
      <c r="E2053" s="4" t="s">
        <v>16</v>
      </c>
      <c r="F2053" s="8">
        <v>643512.4</v>
      </c>
      <c r="G2053" s="7"/>
    </row>
    <row r="2054" hidden="1" spans="1:9">
      <c r="A2054" s="3" t="s">
        <v>131</v>
      </c>
      <c r="B2054" s="4" t="str">
        <f t="shared" si="32"/>
        <v>2024</v>
      </c>
      <c r="C2054" s="4"/>
      <c r="D2054" s="7" t="s">
        <v>691</v>
      </c>
      <c r="E2054" s="4" t="s">
        <v>18</v>
      </c>
      <c r="F2054" s="8">
        <v>1469000</v>
      </c>
      <c r="G2054" s="7"/>
      <c r="H2054" t="s">
        <v>1278</v>
      </c>
      <c r="I2054" s="10">
        <v>0.13</v>
      </c>
    </row>
    <row r="2055" hidden="1" spans="1:9">
      <c r="A2055" s="3" t="s">
        <v>131</v>
      </c>
      <c r="B2055" s="4" t="str">
        <f t="shared" si="32"/>
        <v>2025</v>
      </c>
      <c r="C2055" s="4"/>
      <c r="D2055" s="7" t="s">
        <v>322</v>
      </c>
      <c r="E2055" s="4" t="s">
        <v>16</v>
      </c>
      <c r="F2055" s="8">
        <v>293800</v>
      </c>
      <c r="G2055" s="7"/>
    </row>
    <row r="2056" hidden="1" spans="1:9">
      <c r="A2056" s="3" t="s">
        <v>131</v>
      </c>
      <c r="B2056" s="4" t="str">
        <f t="shared" si="32"/>
        <v>2024</v>
      </c>
      <c r="C2056" s="4"/>
      <c r="D2056" s="7" t="s">
        <v>692</v>
      </c>
      <c r="E2056" s="4" t="s">
        <v>16</v>
      </c>
      <c r="F2056" s="8">
        <v>440700</v>
      </c>
      <c r="G2056" s="7"/>
    </row>
    <row r="2057" hidden="1" spans="1:9">
      <c r="A2057" s="3" t="s">
        <v>131</v>
      </c>
      <c r="B2057" s="4" t="str">
        <f t="shared" si="32"/>
        <v>2025</v>
      </c>
      <c r="C2057" s="4"/>
      <c r="D2057" s="7" t="s">
        <v>556</v>
      </c>
      <c r="E2057" s="4" t="s">
        <v>17</v>
      </c>
      <c r="F2057" s="8">
        <v>418665</v>
      </c>
      <c r="G2057" s="7"/>
    </row>
    <row r="2058" hidden="1" spans="1:9">
      <c r="A2058" s="3" t="s">
        <v>131</v>
      </c>
      <c r="B2058" s="4" t="str">
        <f t="shared" si="32"/>
        <v>2024</v>
      </c>
      <c r="C2058" s="4"/>
      <c r="D2058" s="7" t="s">
        <v>618</v>
      </c>
      <c r="E2058" s="4" t="s">
        <v>16</v>
      </c>
      <c r="F2058" s="8">
        <v>734500</v>
      </c>
      <c r="G2058" s="7"/>
    </row>
    <row r="2059" hidden="1" spans="1:9">
      <c r="A2059" s="3" t="s">
        <v>131</v>
      </c>
      <c r="B2059" s="4" t="str">
        <f t="shared" si="32"/>
        <v>2025</v>
      </c>
      <c r="C2059" s="4"/>
      <c r="D2059" s="7" t="s">
        <v>553</v>
      </c>
      <c r="E2059" s="4" t="s">
        <v>17</v>
      </c>
      <c r="F2059" s="8">
        <v>697775</v>
      </c>
      <c r="G2059" s="7"/>
    </row>
    <row r="2060" hidden="1" spans="1:9">
      <c r="A2060" s="3" t="s">
        <v>131</v>
      </c>
      <c r="B2060" s="4" t="str">
        <f t="shared" si="32"/>
        <v>2024</v>
      </c>
      <c r="C2060" s="4"/>
      <c r="D2060" s="7" t="s">
        <v>691</v>
      </c>
      <c r="E2060" s="4" t="s">
        <v>18</v>
      </c>
      <c r="F2060" s="8">
        <v>2471310</v>
      </c>
      <c r="G2060" s="7"/>
      <c r="H2060" t="s">
        <v>1279</v>
      </c>
      <c r="I2060" s="10">
        <v>0.13</v>
      </c>
    </row>
    <row r="2061" hidden="1" spans="1:9">
      <c r="A2061" s="3" t="s">
        <v>131</v>
      </c>
      <c r="B2061" s="4" t="str">
        <f t="shared" si="32"/>
        <v>2024</v>
      </c>
      <c r="C2061" s="4"/>
      <c r="D2061" s="7" t="s">
        <v>618</v>
      </c>
      <c r="E2061" s="4" t="s">
        <v>16</v>
      </c>
      <c r="F2061" s="8">
        <v>1235655</v>
      </c>
      <c r="G2061" s="7"/>
    </row>
    <row r="2062" hidden="1" spans="1:9">
      <c r="A2062" s="3" t="s">
        <v>131</v>
      </c>
      <c r="B2062" s="4" t="str">
        <f t="shared" si="32"/>
        <v>2024</v>
      </c>
      <c r="C2062" s="4"/>
      <c r="D2062" s="7" t="s">
        <v>692</v>
      </c>
      <c r="E2062" s="4" t="s">
        <v>16</v>
      </c>
      <c r="F2062" s="8">
        <v>741393</v>
      </c>
      <c r="G2062" s="7"/>
    </row>
    <row r="2063" hidden="1" spans="1:9">
      <c r="A2063" s="3" t="s">
        <v>131</v>
      </c>
      <c r="B2063" s="4" t="str">
        <f t="shared" si="32"/>
        <v>2025</v>
      </c>
      <c r="C2063" s="4"/>
      <c r="D2063" s="7" t="s">
        <v>321</v>
      </c>
      <c r="E2063" s="4" t="s">
        <v>17</v>
      </c>
      <c r="F2063" s="8">
        <v>704323.35</v>
      </c>
      <c r="G2063" s="7"/>
    </row>
    <row r="2064" hidden="1" spans="1:9">
      <c r="A2064" s="3" t="s">
        <v>131</v>
      </c>
      <c r="B2064" s="4" t="str">
        <f t="shared" si="32"/>
        <v>2025</v>
      </c>
      <c r="C2064" s="4"/>
      <c r="D2064" s="7" t="s">
        <v>322</v>
      </c>
      <c r="E2064" s="4" t="s">
        <v>16</v>
      </c>
      <c r="F2064" s="8">
        <v>494262</v>
      </c>
      <c r="G2064" s="7"/>
    </row>
    <row r="2065" hidden="1" spans="1:9">
      <c r="A2065" s="3" t="s">
        <v>131</v>
      </c>
      <c r="B2065" s="4" t="str">
        <f t="shared" si="32"/>
        <v>2024</v>
      </c>
      <c r="C2065" s="4"/>
      <c r="D2065" s="7" t="s">
        <v>691</v>
      </c>
      <c r="E2065" s="4" t="s">
        <v>18</v>
      </c>
      <c r="F2065" s="8">
        <v>2121010</v>
      </c>
      <c r="G2065" s="7"/>
      <c r="H2065" t="s">
        <v>1280</v>
      </c>
      <c r="I2065" s="10">
        <v>0.13</v>
      </c>
    </row>
    <row r="2066" hidden="1" spans="1:9">
      <c r="A2066" s="3" t="s">
        <v>131</v>
      </c>
      <c r="B2066" s="4" t="str">
        <f t="shared" si="32"/>
        <v>2024</v>
      </c>
      <c r="C2066" s="4"/>
      <c r="D2066" s="7" t="s">
        <v>692</v>
      </c>
      <c r="E2066" s="4" t="s">
        <v>16</v>
      </c>
      <c r="F2066" s="8">
        <v>636303</v>
      </c>
      <c r="G2066" s="7"/>
    </row>
    <row r="2067" hidden="1" spans="1:9">
      <c r="A2067" s="3" t="s">
        <v>131</v>
      </c>
      <c r="B2067" s="4" t="str">
        <f t="shared" si="32"/>
        <v>2025</v>
      </c>
      <c r="C2067" s="4"/>
      <c r="D2067" s="7" t="s">
        <v>556</v>
      </c>
      <c r="E2067" s="4" t="s">
        <v>17</v>
      </c>
      <c r="F2067" s="8">
        <v>604487.85</v>
      </c>
      <c r="G2067" s="7"/>
    </row>
    <row r="2068" hidden="1" spans="1:9">
      <c r="A2068" s="3" t="s">
        <v>131</v>
      </c>
      <c r="B2068" s="4" t="str">
        <f t="shared" si="32"/>
        <v>2024</v>
      </c>
      <c r="C2068" s="4"/>
      <c r="D2068" s="7" t="s">
        <v>618</v>
      </c>
      <c r="E2068" s="4" t="s">
        <v>16</v>
      </c>
      <c r="F2068" s="8">
        <v>1060505</v>
      </c>
      <c r="G2068" s="7"/>
    </row>
    <row r="2069" hidden="1" spans="1:9">
      <c r="A2069" s="3" t="s">
        <v>131</v>
      </c>
      <c r="B2069" s="4" t="str">
        <f t="shared" si="32"/>
        <v>2024</v>
      </c>
      <c r="C2069" s="4"/>
      <c r="D2069" s="7" t="s">
        <v>1121</v>
      </c>
      <c r="E2069" s="4" t="s">
        <v>17</v>
      </c>
      <c r="F2069" s="8">
        <v>1007479.75</v>
      </c>
      <c r="G2069" s="7"/>
    </row>
    <row r="2070" hidden="1" spans="1:9">
      <c r="A2070" s="3" t="s">
        <v>131</v>
      </c>
      <c r="B2070" s="4" t="str">
        <f t="shared" si="32"/>
        <v>2025</v>
      </c>
      <c r="C2070" s="4"/>
      <c r="D2070" s="7" t="s">
        <v>322</v>
      </c>
      <c r="E2070" s="4" t="s">
        <v>16</v>
      </c>
      <c r="F2070" s="8">
        <v>424202</v>
      </c>
      <c r="G2070" s="7"/>
    </row>
    <row r="2071" hidden="1" spans="1:9">
      <c r="A2071" s="3" t="s">
        <v>131</v>
      </c>
      <c r="B2071" s="4" t="str">
        <f t="shared" si="32"/>
        <v>2024</v>
      </c>
      <c r="C2071" s="4"/>
      <c r="D2071" s="7" t="s">
        <v>691</v>
      </c>
      <c r="E2071" s="4" t="s">
        <v>18</v>
      </c>
      <c r="F2071" s="8">
        <v>1442671</v>
      </c>
      <c r="G2071" s="7"/>
      <c r="H2071" t="s">
        <v>1281</v>
      </c>
      <c r="I2071" s="10">
        <v>0.13</v>
      </c>
    </row>
    <row r="2072" hidden="1" spans="1:9">
      <c r="A2072" s="3" t="s">
        <v>131</v>
      </c>
      <c r="B2072" s="4" t="str">
        <f t="shared" si="32"/>
        <v>2024</v>
      </c>
      <c r="C2072" s="4"/>
      <c r="D2072" s="7" t="s">
        <v>618</v>
      </c>
      <c r="E2072" s="4" t="s">
        <v>16</v>
      </c>
      <c r="F2072" s="8">
        <v>721335.5</v>
      </c>
      <c r="G2072" s="7"/>
    </row>
    <row r="2073" hidden="1" spans="1:9">
      <c r="A2073" s="3" t="s">
        <v>131</v>
      </c>
      <c r="B2073" s="4" t="str">
        <f t="shared" si="32"/>
        <v>2025</v>
      </c>
      <c r="C2073" s="4"/>
      <c r="D2073" s="7" t="s">
        <v>556</v>
      </c>
      <c r="E2073" s="4" t="s">
        <v>17</v>
      </c>
      <c r="F2073" s="8">
        <v>685268.72</v>
      </c>
      <c r="G2073" s="7"/>
    </row>
    <row r="2074" hidden="1" spans="1:9">
      <c r="A2074" s="3" t="s">
        <v>131</v>
      </c>
      <c r="B2074" s="4" t="str">
        <f t="shared" si="32"/>
        <v>2024</v>
      </c>
      <c r="C2074" s="4"/>
      <c r="D2074" s="7" t="s">
        <v>692</v>
      </c>
      <c r="E2074" s="4" t="s">
        <v>16</v>
      </c>
      <c r="F2074" s="8">
        <v>432801.3</v>
      </c>
      <c r="G2074" s="7"/>
    </row>
    <row r="2075" hidden="1" spans="1:9">
      <c r="A2075" s="3" t="s">
        <v>131</v>
      </c>
      <c r="B2075" s="4" t="str">
        <f t="shared" si="32"/>
        <v>2025</v>
      </c>
      <c r="C2075" s="4"/>
      <c r="D2075" s="7" t="s">
        <v>556</v>
      </c>
      <c r="E2075" s="4" t="s">
        <v>17</v>
      </c>
      <c r="F2075" s="8">
        <v>411161.24</v>
      </c>
      <c r="G2075" s="7"/>
    </row>
    <row r="2076" hidden="1" spans="1:9">
      <c r="A2076" s="3" t="s">
        <v>131</v>
      </c>
      <c r="B2076" s="4" t="str">
        <f t="shared" si="32"/>
        <v>2025</v>
      </c>
      <c r="C2076" s="4"/>
      <c r="D2076" s="7" t="s">
        <v>322</v>
      </c>
      <c r="E2076" s="4" t="s">
        <v>16</v>
      </c>
      <c r="F2076" s="8">
        <v>288534.2</v>
      </c>
      <c r="G2076" s="7"/>
    </row>
    <row r="2077" hidden="1" spans="1:9">
      <c r="A2077" s="3" t="s">
        <v>131</v>
      </c>
      <c r="B2077" s="4" t="str">
        <f t="shared" si="32"/>
        <v>2024</v>
      </c>
      <c r="C2077" s="4"/>
      <c r="D2077" s="7" t="s">
        <v>691</v>
      </c>
      <c r="E2077" s="4" t="s">
        <v>18</v>
      </c>
      <c r="F2077" s="8">
        <v>2938000</v>
      </c>
      <c r="G2077" s="7"/>
      <c r="H2077" t="s">
        <v>1282</v>
      </c>
      <c r="I2077" s="10">
        <v>0.13</v>
      </c>
    </row>
    <row r="2078" hidden="1" spans="1:9">
      <c r="A2078" s="3" t="s">
        <v>131</v>
      </c>
      <c r="B2078" s="4" t="str">
        <f t="shared" si="32"/>
        <v>2024</v>
      </c>
      <c r="C2078" s="4"/>
      <c r="D2078" s="7" t="s">
        <v>692</v>
      </c>
      <c r="E2078" s="4" t="s">
        <v>16</v>
      </c>
      <c r="F2078" s="8">
        <v>881400</v>
      </c>
      <c r="G2078" s="7"/>
    </row>
    <row r="2079" hidden="1" spans="1:9">
      <c r="A2079" s="3" t="s">
        <v>131</v>
      </c>
      <c r="B2079" s="4" t="str">
        <f t="shared" si="32"/>
        <v>2025</v>
      </c>
      <c r="C2079" s="4"/>
      <c r="D2079" s="7" t="s">
        <v>556</v>
      </c>
      <c r="E2079" s="4" t="s">
        <v>17</v>
      </c>
      <c r="F2079" s="8">
        <v>837330</v>
      </c>
      <c r="G2079" s="7"/>
    </row>
    <row r="2080" hidden="1" spans="1:9">
      <c r="A2080" s="3" t="s">
        <v>131</v>
      </c>
      <c r="B2080" s="4" t="str">
        <f t="shared" si="32"/>
        <v>2024</v>
      </c>
      <c r="C2080" s="4"/>
      <c r="D2080" s="7" t="s">
        <v>618</v>
      </c>
      <c r="E2080" s="4" t="s">
        <v>16</v>
      </c>
      <c r="F2080" s="8">
        <v>1469000</v>
      </c>
      <c r="G2080" s="7"/>
    </row>
    <row r="2081" hidden="1" spans="1:9">
      <c r="A2081" s="3" t="s">
        <v>131</v>
      </c>
      <c r="B2081" s="4" t="str">
        <f t="shared" si="32"/>
        <v>2025</v>
      </c>
      <c r="C2081" s="4"/>
      <c r="D2081" s="7" t="s">
        <v>321</v>
      </c>
      <c r="E2081" s="4" t="s">
        <v>17</v>
      </c>
      <c r="F2081" s="8">
        <v>1395550</v>
      </c>
      <c r="G2081" s="7"/>
    </row>
    <row r="2082" hidden="1" spans="1:9">
      <c r="A2082" s="3" t="s">
        <v>131</v>
      </c>
      <c r="B2082" s="4" t="str">
        <f t="shared" si="32"/>
        <v>2025</v>
      </c>
      <c r="C2082" s="4"/>
      <c r="D2082" s="7" t="s">
        <v>322</v>
      </c>
      <c r="E2082" s="4" t="s">
        <v>16</v>
      </c>
      <c r="F2082" s="8">
        <v>587600</v>
      </c>
      <c r="G2082" s="7"/>
    </row>
    <row r="2083" hidden="1" spans="1:9">
      <c r="A2083" s="3" t="s">
        <v>88</v>
      </c>
      <c r="B2083" s="4" t="str">
        <f t="shared" si="32"/>
        <v>2025</v>
      </c>
      <c r="D2083" s="23" t="s">
        <v>342</v>
      </c>
      <c r="E2083" s="24" t="s">
        <v>16</v>
      </c>
      <c r="F2083" s="11">
        <v>4976088</v>
      </c>
    </row>
    <row r="2084" hidden="1" spans="1:9">
      <c r="A2084" s="3" t="s">
        <v>88</v>
      </c>
      <c r="B2084" s="4" t="str">
        <f t="shared" si="32"/>
        <v>2025</v>
      </c>
      <c r="D2084" s="23" t="s">
        <v>317</v>
      </c>
      <c r="E2084" s="24" t="s">
        <v>16</v>
      </c>
      <c r="F2084" s="11">
        <v>20639450</v>
      </c>
    </row>
    <row r="2085" hidden="1" spans="1:9">
      <c r="A2085" s="3" t="s">
        <v>88</v>
      </c>
      <c r="B2085" s="4" t="str">
        <f t="shared" si="32"/>
        <v>2025</v>
      </c>
      <c r="D2085" s="23" t="s">
        <v>760</v>
      </c>
      <c r="E2085" s="24" t="s">
        <v>16</v>
      </c>
      <c r="F2085" s="11">
        <v>16537324</v>
      </c>
    </row>
    <row r="2086" hidden="1" spans="1:9">
      <c r="A2086" s="3" t="s">
        <v>88</v>
      </c>
      <c r="B2086" s="4" t="str">
        <f t="shared" si="32"/>
        <v>2025</v>
      </c>
      <c r="D2086" s="23" t="s">
        <v>553</v>
      </c>
      <c r="E2086" s="24" t="s">
        <v>16</v>
      </c>
      <c r="F2086" s="11">
        <v>31005346.8</v>
      </c>
    </row>
    <row r="2087" hidden="1" spans="1:9">
      <c r="A2087" s="3" t="s">
        <v>36</v>
      </c>
      <c r="B2087" s="4" t="str">
        <f t="shared" si="32"/>
        <v>2024</v>
      </c>
      <c r="C2087" s="4" t="s">
        <v>346</v>
      </c>
      <c r="D2087" s="23" t="s">
        <v>691</v>
      </c>
      <c r="E2087" s="24" t="s">
        <v>16</v>
      </c>
      <c r="F2087" s="11">
        <v>819015</v>
      </c>
      <c r="G2087" s="7" t="s">
        <v>164</v>
      </c>
      <c r="I2087" s="9">
        <v>0.09</v>
      </c>
    </row>
    <row r="2088" hidden="1" spans="1:9">
      <c r="A2088" s="3" t="s">
        <v>36</v>
      </c>
      <c r="B2088" s="4" t="str">
        <f t="shared" si="32"/>
        <v>2025</v>
      </c>
      <c r="C2088" s="4" t="s">
        <v>346</v>
      </c>
      <c r="D2088" s="23" t="s">
        <v>760</v>
      </c>
      <c r="E2088" s="24" t="s">
        <v>16</v>
      </c>
      <c r="F2088" s="11">
        <v>326507</v>
      </c>
      <c r="G2088" s="7" t="s">
        <v>165</v>
      </c>
      <c r="I2088" s="9">
        <v>0.09</v>
      </c>
    </row>
    <row r="2089" hidden="1" spans="1:9">
      <c r="A2089" s="3" t="s">
        <v>36</v>
      </c>
      <c r="B2089" s="4" t="str">
        <f t="shared" si="32"/>
        <v>2025</v>
      </c>
      <c r="C2089" s="4" t="s">
        <v>346</v>
      </c>
      <c r="D2089" s="23" t="s">
        <v>321</v>
      </c>
      <c r="E2089" s="24" t="s">
        <v>16</v>
      </c>
      <c r="F2089" s="11">
        <v>142903.57</v>
      </c>
      <c r="G2089" s="7" t="s">
        <v>165</v>
      </c>
      <c r="I2089" s="9">
        <v>0.09</v>
      </c>
    </row>
    <row r="2090" hidden="1" spans="1:9">
      <c r="A2090" s="3" t="s">
        <v>36</v>
      </c>
      <c r="B2090" s="4" t="str">
        <f t="shared" si="32"/>
        <v>2025</v>
      </c>
      <c r="C2090" s="4" t="s">
        <v>346</v>
      </c>
      <c r="D2090" s="23" t="s">
        <v>760</v>
      </c>
      <c r="E2090" s="24" t="s">
        <v>16</v>
      </c>
      <c r="F2090" s="11">
        <v>1816204.56</v>
      </c>
      <c r="G2090" s="23" t="s">
        <v>163</v>
      </c>
      <c r="H2090" s="4" t="s">
        <v>1283</v>
      </c>
      <c r="I2090" s="10">
        <v>0.09</v>
      </c>
    </row>
    <row r="2091" hidden="1" spans="1:9">
      <c r="A2091" s="3" t="s">
        <v>36</v>
      </c>
      <c r="B2091" s="4" t="str">
        <f t="shared" si="32"/>
        <v>2024</v>
      </c>
      <c r="C2091" s="4" t="s">
        <v>184</v>
      </c>
      <c r="D2091" s="23" t="s">
        <v>349</v>
      </c>
      <c r="E2091" s="24" t="s">
        <v>16</v>
      </c>
      <c r="F2091" s="11">
        <v>457308.52</v>
      </c>
      <c r="G2091" s="23" t="s">
        <v>160</v>
      </c>
      <c r="I2091" s="10">
        <v>0.09</v>
      </c>
    </row>
    <row r="2092" hidden="1" spans="1:9">
      <c r="A2092" s="3" t="s">
        <v>36</v>
      </c>
      <c r="B2092" s="4" t="str">
        <f t="shared" si="32"/>
        <v>2024</v>
      </c>
      <c r="C2092" s="4" t="s">
        <v>184</v>
      </c>
      <c r="D2092" s="23" t="s">
        <v>1082</v>
      </c>
      <c r="E2092" s="24" t="s">
        <v>16</v>
      </c>
      <c r="F2092" s="11">
        <v>342944.56</v>
      </c>
      <c r="G2092" s="23" t="s">
        <v>160</v>
      </c>
      <c r="I2092" s="10">
        <v>0.09</v>
      </c>
    </row>
    <row r="2093" hidden="1" spans="1:9">
      <c r="A2093" s="3" t="s">
        <v>36</v>
      </c>
      <c r="B2093" s="4" t="str">
        <f t="shared" si="32"/>
        <v>2024</v>
      </c>
      <c r="C2093" s="4" t="s">
        <v>184</v>
      </c>
      <c r="D2093" s="23" t="s">
        <v>1082</v>
      </c>
      <c r="E2093" s="24" t="s">
        <v>16</v>
      </c>
      <c r="F2093" s="11">
        <v>893241.6</v>
      </c>
      <c r="G2093" s="23" t="s">
        <v>160</v>
      </c>
      <c r="I2093" s="10">
        <v>0.09</v>
      </c>
    </row>
    <row r="2094" hidden="1" spans="1:9">
      <c r="A2094" s="3" t="s">
        <v>36</v>
      </c>
      <c r="B2094" s="4" t="str">
        <f t="shared" si="32"/>
        <v>2025</v>
      </c>
      <c r="C2094" s="4"/>
      <c r="D2094" s="23" t="s">
        <v>317</v>
      </c>
      <c r="E2094" s="24" t="s">
        <v>16</v>
      </c>
      <c r="F2094" s="11">
        <v>8044068.96</v>
      </c>
      <c r="G2094" s="23" t="s">
        <v>159</v>
      </c>
      <c r="I2094" s="10">
        <v>0.13</v>
      </c>
    </row>
    <row r="2095" customFormat="1" hidden="1" spans="1:9">
      <c r="A2095" s="3" t="s">
        <v>36</v>
      </c>
      <c r="B2095" s="4" t="str">
        <f t="shared" si="32"/>
        <v>2024</v>
      </c>
      <c r="C2095" s="4" t="s">
        <v>184</v>
      </c>
      <c r="D2095" s="23" t="s">
        <v>692</v>
      </c>
      <c r="E2095" s="24" t="s">
        <v>16</v>
      </c>
      <c r="F2095" s="11">
        <v>13077324.72</v>
      </c>
      <c r="G2095" s="23" t="s">
        <v>159</v>
      </c>
      <c r="I2095" s="10">
        <v>0.13</v>
      </c>
    </row>
    <row r="2096" customFormat="1" hidden="1" spans="1:9">
      <c r="A2096" s="3" t="s">
        <v>36</v>
      </c>
      <c r="B2096" s="4" t="str">
        <f t="shared" si="32"/>
        <v>2025</v>
      </c>
      <c r="C2096" s="4"/>
      <c r="D2096" s="23" t="s">
        <v>317</v>
      </c>
      <c r="E2096" s="24" t="s">
        <v>16</v>
      </c>
      <c r="F2096" s="11">
        <v>913955.6</v>
      </c>
      <c r="G2096" s="23" t="s">
        <v>160</v>
      </c>
      <c r="I2096" s="10">
        <v>0.09</v>
      </c>
    </row>
    <row r="2097" hidden="1" spans="1:9">
      <c r="A2097" s="3" t="s">
        <v>36</v>
      </c>
      <c r="B2097" s="4" t="str">
        <f t="shared" si="32"/>
        <v>2024</v>
      </c>
      <c r="C2097" s="4" t="s">
        <v>184</v>
      </c>
      <c r="D2097" s="23" t="s">
        <v>791</v>
      </c>
      <c r="E2097" s="24" t="s">
        <v>16</v>
      </c>
      <c r="F2097" s="11">
        <v>1365480</v>
      </c>
      <c r="G2097" s="23" t="s">
        <v>160</v>
      </c>
      <c r="I2097" s="10">
        <v>0.09</v>
      </c>
    </row>
    <row r="2098" hidden="1" spans="1:9">
      <c r="A2098" s="3" t="s">
        <v>36</v>
      </c>
      <c r="B2098" s="4" t="str">
        <f t="shared" si="32"/>
        <v>2024</v>
      </c>
      <c r="C2098" s="4" t="s">
        <v>184</v>
      </c>
      <c r="D2098" s="23" t="s">
        <v>791</v>
      </c>
      <c r="E2098" s="24" t="s">
        <v>16</v>
      </c>
      <c r="F2098" s="11">
        <v>2166076.98</v>
      </c>
      <c r="G2098" s="23" t="s">
        <v>160</v>
      </c>
      <c r="I2098" s="10">
        <v>0.09</v>
      </c>
    </row>
    <row r="2099" hidden="1" spans="1:9">
      <c r="A2099" s="3" t="s">
        <v>36</v>
      </c>
      <c r="B2099" s="4" t="str">
        <f t="shared" si="32"/>
        <v>2025</v>
      </c>
      <c r="C2099" s="4"/>
      <c r="D2099" s="23" t="s">
        <v>1042</v>
      </c>
      <c r="E2099" s="24" t="s">
        <v>16</v>
      </c>
      <c r="F2099" s="11">
        <v>1248153.17</v>
      </c>
      <c r="G2099" s="23" t="s">
        <v>160</v>
      </c>
      <c r="I2099" s="10">
        <v>0.09</v>
      </c>
    </row>
    <row r="2100" hidden="1" spans="1:9">
      <c r="A2100" s="3" t="s">
        <v>36</v>
      </c>
      <c r="B2100" s="4" t="str">
        <f t="shared" si="32"/>
        <v>2025</v>
      </c>
      <c r="C2100" s="4"/>
      <c r="D2100" s="23" t="s">
        <v>562</v>
      </c>
      <c r="E2100" s="24" t="s">
        <v>17</v>
      </c>
      <c r="F2100" s="11">
        <v>4366</v>
      </c>
      <c r="G2100" s="23" t="s">
        <v>167</v>
      </c>
    </row>
    <row r="2101" hidden="1" spans="1:9">
      <c r="A2101" s="3" t="s">
        <v>36</v>
      </c>
      <c r="B2101" s="4" t="str">
        <f t="shared" si="32"/>
        <v>2024</v>
      </c>
      <c r="C2101" s="4" t="s">
        <v>184</v>
      </c>
      <c r="D2101" s="23" t="s">
        <v>1089</v>
      </c>
      <c r="E2101" s="24" t="s">
        <v>17</v>
      </c>
      <c r="F2101" s="11">
        <v>1292840</v>
      </c>
      <c r="G2101" s="23" t="s">
        <v>167</v>
      </c>
    </row>
    <row r="2102" hidden="1" spans="1:9">
      <c r="A2102" s="3" t="s">
        <v>36</v>
      </c>
      <c r="B2102" s="4" t="str">
        <f t="shared" si="32"/>
        <v>2024</v>
      </c>
      <c r="C2102" s="4" t="s">
        <v>184</v>
      </c>
      <c r="D2102" s="23" t="s">
        <v>1089</v>
      </c>
      <c r="E2102" s="24" t="s">
        <v>17</v>
      </c>
      <c r="F2102" s="11">
        <v>128546.4</v>
      </c>
      <c r="G2102" s="23" t="s">
        <v>167</v>
      </c>
    </row>
    <row r="2103" hidden="1" spans="1:9">
      <c r="A2103" s="3" t="s">
        <v>36</v>
      </c>
      <c r="B2103" s="4" t="str">
        <f t="shared" si="32"/>
        <v>2024</v>
      </c>
      <c r="C2103" s="4" t="s">
        <v>184</v>
      </c>
      <c r="D2103" s="23" t="s">
        <v>1089</v>
      </c>
      <c r="E2103" s="24" t="s">
        <v>17</v>
      </c>
      <c r="F2103" s="11">
        <v>1387707.46</v>
      </c>
      <c r="G2103" s="23" t="s">
        <v>167</v>
      </c>
    </row>
    <row r="2104" hidden="1" spans="1:9">
      <c r="A2104" s="3" t="s">
        <v>36</v>
      </c>
      <c r="B2104" s="4" t="str">
        <f t="shared" si="32"/>
        <v>2025</v>
      </c>
      <c r="C2104" s="4"/>
      <c r="D2104" s="23" t="s">
        <v>760</v>
      </c>
      <c r="E2104" s="24" t="s">
        <v>17</v>
      </c>
      <c r="F2104" s="11">
        <v>541519.24</v>
      </c>
      <c r="G2104" s="23" t="s">
        <v>167</v>
      </c>
    </row>
    <row r="2105" hidden="1" spans="1:9">
      <c r="A2105" s="3" t="s">
        <v>36</v>
      </c>
      <c r="B2105" s="4" t="str">
        <f t="shared" si="32"/>
        <v>2025</v>
      </c>
      <c r="C2105" s="4"/>
      <c r="D2105" s="23" t="s">
        <v>317</v>
      </c>
      <c r="E2105" s="24" t="s">
        <v>17</v>
      </c>
      <c r="F2105" s="11">
        <v>673698.61</v>
      </c>
      <c r="G2105" s="23" t="s">
        <v>167</v>
      </c>
    </row>
    <row r="2106" hidden="1" spans="1:9">
      <c r="A2106" s="3" t="s">
        <v>36</v>
      </c>
      <c r="B2106" s="4" t="str">
        <f t="shared" si="32"/>
        <v>2025</v>
      </c>
      <c r="C2106" s="4"/>
      <c r="D2106" s="23" t="s">
        <v>317</v>
      </c>
      <c r="E2106" s="24" t="s">
        <v>17</v>
      </c>
      <c r="F2106" s="11">
        <v>449863.4</v>
      </c>
      <c r="G2106" s="23" t="s">
        <v>167</v>
      </c>
    </row>
    <row r="2107" hidden="1" spans="1:9">
      <c r="A2107" s="3" t="s">
        <v>36</v>
      </c>
      <c r="B2107" s="4" t="str">
        <f t="shared" si="32"/>
        <v>2025</v>
      </c>
      <c r="C2107" s="4"/>
      <c r="D2107" s="23" t="s">
        <v>317</v>
      </c>
      <c r="E2107" s="24" t="s">
        <v>17</v>
      </c>
      <c r="F2107" s="11">
        <v>62183.5</v>
      </c>
      <c r="G2107" s="23" t="s">
        <v>167</v>
      </c>
    </row>
    <row r="2108" hidden="1" spans="1:9">
      <c r="A2108" s="3" t="s">
        <v>36</v>
      </c>
      <c r="B2108" s="4" t="str">
        <f t="shared" si="32"/>
        <v>2024</v>
      </c>
      <c r="C2108" s="4" t="s">
        <v>184</v>
      </c>
      <c r="D2108" s="23" t="s">
        <v>692</v>
      </c>
      <c r="E2108" s="24" t="s">
        <v>17</v>
      </c>
      <c r="F2108" s="11">
        <v>625269.12</v>
      </c>
      <c r="G2108" s="23" t="s">
        <v>167</v>
      </c>
    </row>
    <row r="2109" hidden="1" spans="1:9">
      <c r="A2109" s="3" t="s">
        <v>36</v>
      </c>
      <c r="B2109" s="4" t="str">
        <f t="shared" si="32"/>
        <v>2025</v>
      </c>
      <c r="C2109" s="4"/>
      <c r="D2109" s="23" t="s">
        <v>321</v>
      </c>
      <c r="E2109" s="24" t="s">
        <v>17</v>
      </c>
      <c r="F2109" s="11">
        <v>309046.54</v>
      </c>
      <c r="G2109" s="23" t="s">
        <v>167</v>
      </c>
    </row>
    <row r="2110" customFormat="1" hidden="1" spans="1:9">
      <c r="A2110" s="3" t="s">
        <v>36</v>
      </c>
      <c r="B2110" s="4" t="str">
        <f t="shared" si="32"/>
        <v>2024</v>
      </c>
      <c r="C2110" s="4" t="s">
        <v>184</v>
      </c>
      <c r="D2110" s="23" t="s">
        <v>1082</v>
      </c>
      <c r="E2110" s="24" t="s">
        <v>17</v>
      </c>
      <c r="F2110" s="11">
        <v>240061.19</v>
      </c>
      <c r="G2110" s="23" t="s">
        <v>167</v>
      </c>
    </row>
    <row r="2111" customFormat="1" hidden="1" spans="1:9">
      <c r="A2111" s="3" t="s">
        <v>36</v>
      </c>
      <c r="B2111" s="4" t="str">
        <f t="shared" si="32"/>
        <v>2024</v>
      </c>
      <c r="C2111" s="4" t="s">
        <v>184</v>
      </c>
      <c r="D2111" s="23" t="s">
        <v>788</v>
      </c>
      <c r="E2111" s="24" t="s">
        <v>17</v>
      </c>
      <c r="F2111" s="11">
        <v>434443.09</v>
      </c>
      <c r="G2111" s="23" t="s">
        <v>167</v>
      </c>
    </row>
    <row r="2112" hidden="1" spans="1:9">
      <c r="A2112" s="3" t="s">
        <v>36</v>
      </c>
      <c r="B2112" s="4" t="str">
        <f t="shared" si="32"/>
        <v>2025</v>
      </c>
      <c r="C2112" s="4"/>
      <c r="D2112" s="23" t="s">
        <v>317</v>
      </c>
      <c r="E2112" s="24" t="s">
        <v>17</v>
      </c>
      <c r="F2112" s="11">
        <v>868257.82</v>
      </c>
      <c r="G2112" s="23" t="s">
        <v>167</v>
      </c>
    </row>
    <row r="2113" hidden="1" spans="1:9">
      <c r="A2113" s="3" t="s">
        <v>36</v>
      </c>
      <c r="B2113" s="4" t="str">
        <f t="shared" si="32"/>
        <v>2025</v>
      </c>
      <c r="C2113" s="4" t="s">
        <v>346</v>
      </c>
      <c r="D2113" s="23" t="s">
        <v>760</v>
      </c>
      <c r="E2113" s="24" t="s">
        <v>17</v>
      </c>
      <c r="F2113" s="11">
        <v>659940.14</v>
      </c>
      <c r="G2113" s="23" t="s">
        <v>169</v>
      </c>
    </row>
    <row r="2114" hidden="1" spans="1:9">
      <c r="A2114" s="3" t="s">
        <v>36</v>
      </c>
      <c r="B2114" s="4" t="str">
        <f t="shared" ref="B2114:B2134" si="33">LEFT(D2114,4)</f>
        <v>2025</v>
      </c>
      <c r="C2114" s="4" t="s">
        <v>346</v>
      </c>
      <c r="D2114" s="23" t="s">
        <v>760</v>
      </c>
      <c r="E2114" s="24" t="s">
        <v>17</v>
      </c>
      <c r="F2114" s="11">
        <v>179602.06</v>
      </c>
      <c r="G2114" s="23" t="s">
        <v>169</v>
      </c>
    </row>
    <row r="2115" hidden="1" spans="1:9">
      <c r="A2115" s="3" t="s">
        <v>36</v>
      </c>
      <c r="B2115" s="4" t="str">
        <f t="shared" si="33"/>
        <v>2025</v>
      </c>
      <c r="C2115" s="4" t="s">
        <v>346</v>
      </c>
      <c r="D2115" s="23" t="s">
        <v>760</v>
      </c>
      <c r="E2115" s="24" t="s">
        <v>17</v>
      </c>
      <c r="F2115" s="11">
        <v>160457.8</v>
      </c>
      <c r="G2115" s="23" t="s">
        <v>169</v>
      </c>
    </row>
    <row r="2116" hidden="1" spans="1:9">
      <c r="A2116" s="3" t="s">
        <v>36</v>
      </c>
      <c r="B2116" s="4" t="str">
        <f t="shared" si="33"/>
        <v>2025</v>
      </c>
      <c r="C2116" s="4" t="s">
        <v>346</v>
      </c>
      <c r="D2116" s="23" t="s">
        <v>553</v>
      </c>
      <c r="E2116" s="24" t="s">
        <v>17</v>
      </c>
      <c r="F2116" s="11">
        <v>725394.33</v>
      </c>
      <c r="G2116" s="23" t="s">
        <v>169</v>
      </c>
    </row>
    <row r="2117" hidden="1" spans="1:9">
      <c r="A2117" s="3" t="s">
        <v>36</v>
      </c>
      <c r="B2117" s="4" t="str">
        <f t="shared" si="33"/>
        <v>2025</v>
      </c>
      <c r="C2117" s="4" t="s">
        <v>346</v>
      </c>
      <c r="D2117" s="23" t="s">
        <v>760</v>
      </c>
      <c r="E2117" s="24" t="s">
        <v>17</v>
      </c>
      <c r="F2117" s="11">
        <v>310181.65</v>
      </c>
      <c r="G2117" s="23" t="s">
        <v>168</v>
      </c>
    </row>
    <row r="2118" hidden="1" spans="1:9">
      <c r="A2118" s="3" t="s">
        <v>36</v>
      </c>
      <c r="B2118" s="4" t="str">
        <f t="shared" si="33"/>
        <v>2025</v>
      </c>
      <c r="C2118" s="4" t="s">
        <v>346</v>
      </c>
      <c r="D2118" s="23" t="s">
        <v>553</v>
      </c>
      <c r="E2118" s="24" t="s">
        <v>17</v>
      </c>
      <c r="F2118" s="11">
        <v>135758.39</v>
      </c>
      <c r="G2118" s="23" t="s">
        <v>168</v>
      </c>
    </row>
    <row r="2119" hidden="1" spans="1:9">
      <c r="A2119" s="3" t="s">
        <v>36</v>
      </c>
      <c r="B2119" s="4" t="str">
        <f t="shared" si="33"/>
        <v>2024</v>
      </c>
      <c r="C2119" s="4" t="s">
        <v>346</v>
      </c>
      <c r="D2119" s="23" t="s">
        <v>1082</v>
      </c>
      <c r="E2119" s="24" t="s">
        <v>17</v>
      </c>
      <c r="F2119" s="11">
        <v>140338.65</v>
      </c>
      <c r="G2119" s="23" t="s">
        <v>166</v>
      </c>
    </row>
    <row r="2120" hidden="1" spans="1:9">
      <c r="A2120" s="3" t="s">
        <v>36</v>
      </c>
      <c r="B2120" s="4" t="str">
        <f t="shared" si="33"/>
        <v>2024</v>
      </c>
      <c r="C2120" s="4" t="s">
        <v>346</v>
      </c>
      <c r="D2120" s="23" t="s">
        <v>1082</v>
      </c>
      <c r="E2120" s="24" t="s">
        <v>17</v>
      </c>
      <c r="F2120" s="11">
        <v>637725.6</v>
      </c>
      <c r="G2120" s="23" t="s">
        <v>166</v>
      </c>
    </row>
    <row r="2121" hidden="1" spans="1:9">
      <c r="A2121" s="3" t="s">
        <v>96</v>
      </c>
      <c r="B2121" s="4" t="str">
        <f t="shared" si="33"/>
        <v/>
      </c>
      <c r="C2121" s="4"/>
      <c r="D2121" s="7"/>
      <c r="E2121" s="4" t="s">
        <v>18</v>
      </c>
      <c r="G2121" t="s">
        <v>1101</v>
      </c>
      <c r="H2121" t="s">
        <v>1284</v>
      </c>
      <c r="I2121" s="10"/>
    </row>
    <row r="2122" hidden="1" spans="1:9">
      <c r="A2122" s="3" t="s">
        <v>122</v>
      </c>
      <c r="B2122" s="4" t="str">
        <f t="shared" si="33"/>
        <v>2024</v>
      </c>
      <c r="D2122" s="25">
        <v>2024.12</v>
      </c>
      <c r="E2122" s="4" t="s">
        <v>18</v>
      </c>
      <c r="F2122" s="2">
        <v>5071440</v>
      </c>
      <c r="H2122" t="s">
        <v>1285</v>
      </c>
      <c r="I2122" s="10">
        <v>0.13</v>
      </c>
    </row>
    <row r="2123" hidden="1" spans="1:9">
      <c r="A2123" s="3" t="s">
        <v>122</v>
      </c>
      <c r="B2123" s="4" t="str">
        <f t="shared" si="33"/>
        <v>2025</v>
      </c>
      <c r="D2123">
        <v>2025.2</v>
      </c>
      <c r="E2123" t="s">
        <v>16</v>
      </c>
      <c r="F2123" s="2">
        <v>5071440</v>
      </c>
    </row>
    <row r="2124" hidden="1" spans="1:9">
      <c r="A2124" s="3" t="s">
        <v>122</v>
      </c>
      <c r="B2124" s="4" t="str">
        <f t="shared" si="33"/>
        <v>2025</v>
      </c>
      <c r="D2124">
        <v>2025.8</v>
      </c>
      <c r="E2124" t="s">
        <v>17</v>
      </c>
      <c r="F2124" s="2">
        <v>1000000</v>
      </c>
    </row>
    <row r="2125" hidden="1" spans="1:9">
      <c r="A2125" s="3" t="s">
        <v>122</v>
      </c>
      <c r="B2125" s="4" t="str">
        <f t="shared" si="33"/>
        <v>2025</v>
      </c>
      <c r="D2125">
        <v>2025.1</v>
      </c>
      <c r="E2125" t="s">
        <v>17</v>
      </c>
      <c r="F2125" s="2">
        <v>300000</v>
      </c>
    </row>
    <row r="2126" hidden="1" spans="1:9">
      <c r="A2126" s="3" t="s">
        <v>118</v>
      </c>
      <c r="B2126" s="4" t="str">
        <f t="shared" si="33"/>
        <v>2024</v>
      </c>
      <c r="C2126" s="4"/>
      <c r="D2126" s="7" t="s">
        <v>618</v>
      </c>
      <c r="E2126" s="4" t="s">
        <v>18</v>
      </c>
      <c r="F2126" s="2">
        <v>113000</v>
      </c>
      <c r="H2126" t="s">
        <v>1286</v>
      </c>
      <c r="I2126" s="10">
        <v>0.13</v>
      </c>
    </row>
    <row r="2127" hidden="1" spans="1:9">
      <c r="A2127" s="3" t="s">
        <v>118</v>
      </c>
      <c r="B2127" s="4" t="str">
        <f t="shared" si="33"/>
        <v>2025</v>
      </c>
      <c r="C2127" s="4"/>
      <c r="D2127" s="7" t="s">
        <v>760</v>
      </c>
      <c r="E2127" s="4" t="s">
        <v>16</v>
      </c>
      <c r="F2127" s="2">
        <v>113000</v>
      </c>
      <c r="H2127" t="s">
        <v>1286</v>
      </c>
      <c r="I2127" s="10">
        <v>0.13</v>
      </c>
    </row>
    <row r="2128" hidden="1" spans="1:9">
      <c r="A2128" s="3" t="s">
        <v>124</v>
      </c>
      <c r="B2128" s="4" t="str">
        <f t="shared" si="33"/>
        <v>2024</v>
      </c>
      <c r="D2128" s="1">
        <v>2024.6</v>
      </c>
      <c r="E2128" s="4" t="s">
        <v>18</v>
      </c>
      <c r="F2128" s="2">
        <v>10334951.75</v>
      </c>
      <c r="H2128" t="s">
        <v>1287</v>
      </c>
    </row>
    <row r="2129" hidden="1" spans="1:7">
      <c r="A2129" s="3" t="s">
        <v>124</v>
      </c>
      <c r="B2129" s="4" t="str">
        <f t="shared" si="33"/>
        <v>2025</v>
      </c>
      <c r="D2129" s="1">
        <v>2025.5</v>
      </c>
      <c r="E2129" t="s">
        <v>16</v>
      </c>
      <c r="F2129" s="2">
        <v>2066990.35</v>
      </c>
    </row>
    <row r="2130" hidden="1" spans="1:7">
      <c r="A2130" s="3" t="s">
        <v>124</v>
      </c>
      <c r="B2130" s="4" t="str">
        <f t="shared" si="33"/>
        <v>2025</v>
      </c>
      <c r="D2130" s="1">
        <v>2025.1</v>
      </c>
      <c r="E2130" t="s">
        <v>16</v>
      </c>
      <c r="F2130" s="2">
        <v>5167475.88</v>
      </c>
    </row>
    <row r="2131" hidden="1" spans="1:7">
      <c r="A2131" s="3" t="s">
        <v>124</v>
      </c>
      <c r="B2131" s="4" t="str">
        <f t="shared" si="33"/>
        <v>2024</v>
      </c>
      <c r="C2131" s="4"/>
      <c r="D2131" s="1">
        <v>2024.9</v>
      </c>
      <c r="E2131" t="s">
        <v>16</v>
      </c>
      <c r="F2131" s="2">
        <v>3100485.53</v>
      </c>
    </row>
    <row r="2132" hidden="1" spans="1:7">
      <c r="A2132" s="3" t="s">
        <v>124</v>
      </c>
      <c r="B2132" s="4" t="str">
        <f t="shared" si="33"/>
        <v>2025</v>
      </c>
      <c r="D2132" s="1">
        <v>2025.4</v>
      </c>
      <c r="E2132" t="s">
        <v>17</v>
      </c>
      <c r="F2132" s="2">
        <v>2480388.42</v>
      </c>
    </row>
    <row r="2133" hidden="1" spans="1:7">
      <c r="A2133" s="3" t="s">
        <v>124</v>
      </c>
      <c r="B2133" s="4" t="str">
        <f t="shared" si="33"/>
        <v>2025</v>
      </c>
      <c r="D2133" s="1">
        <v>2025.4</v>
      </c>
      <c r="E2133" t="s">
        <v>17</v>
      </c>
      <c r="F2133" s="2">
        <v>1000000</v>
      </c>
    </row>
    <row r="2134" hidden="1" spans="1:7">
      <c r="A2134" s="3" t="s">
        <v>36</v>
      </c>
      <c r="B2134" s="4" t="str">
        <f t="shared" si="33"/>
        <v>2024</v>
      </c>
      <c r="C2134" s="4"/>
      <c r="D2134" s="23" t="s">
        <v>1134</v>
      </c>
      <c r="E2134" s="24" t="s">
        <v>18</v>
      </c>
      <c r="F2134" s="2">
        <v>553283.090000004</v>
      </c>
      <c r="G2134" t="s">
        <v>175</v>
      </c>
    </row>
  </sheetData>
  <autoFilter xmlns:etc="http://www.wps.cn/officeDocument/2017/etCustomData" ref="A1:I2134" etc:filterBottomFollowUsedRange="0">
    <filterColumn colId="0">
      <customFilters>
        <customFilter operator="equal" val="[审核明细表]13 科德"/>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测算补贴表</vt:lpstr>
      <vt:lpstr>汇报表</vt:lpstr>
      <vt:lpstr>备用1</vt:lpstr>
      <vt:lpstr>备用2</vt:lpstr>
      <vt:lpstr>备用3</vt:lpstr>
      <vt:lpstr>透视对比校验</vt:lpstr>
      <vt:lpstr>Sheet2</vt: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5590-DELL</dc:creator>
  <cp:lastModifiedBy>。</cp:lastModifiedBy>
  <dcterms:created xsi:type="dcterms:W3CDTF">2025-11-24T06:46:00Z</dcterms:created>
  <dcterms:modified xsi:type="dcterms:W3CDTF">2025-12-05T07:27:58Z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6AB6D44E4BCB424D90650C6EACB76303_13</vt:lpwstr>
  </property>
  <property fmtid="{D5CDD505-2E9C-101B-9397-08002B2CF9AE}" pid="3" name="KSOProductBuildVer">
    <vt:lpwstr>2052-12.1.0.23542</vt:lpwstr>
  </property>
  <property fmtid="{D5CDD505-2E9C-101B-9397-08002B2CF9AE}" pid="4" name="KSOReadingLayout">
    <vt:bool>true</vt:bool>
  </property>
</Properties>
</file>