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0月高龄补贴" sheetId="6" r:id="rId1"/>
  </sheets>
  <definedNames>
    <definedName name="_xlnm._FilterDatabase" localSheetId="0" hidden="1">'10月高龄补贴'!$A$1:$V$17</definedName>
  </definedNames>
  <calcPr calcId="144525"/>
</workbook>
</file>

<file path=xl/sharedStrings.xml><?xml version="1.0" encoding="utf-8"?>
<sst xmlns="http://schemas.openxmlformats.org/spreadsheetml/2006/main" count="43" uniqueCount="36">
  <si>
    <t>2023年10月高龄补贴发放明细</t>
  </si>
  <si>
    <t>单位：鞍山市铁东区民政局</t>
  </si>
  <si>
    <t>日期：2023年11月8日</t>
  </si>
  <si>
    <t>序
号</t>
  </si>
  <si>
    <t>街道</t>
  </si>
  <si>
    <t>正常</t>
  </si>
  <si>
    <t>（90-99）岁</t>
  </si>
  <si>
    <t>百岁以上</t>
  </si>
  <si>
    <t>总计金额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</si>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</sst>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7"/>
  <sheetViews>
    <sheetView tabSelected="1" workbookViewId="0">
      <selection activeCell="Y5" sqref="Y5"/>
    </sheetView>
  </sheetViews>
  <sheetFormatPr defaultColWidth="9" defaultRowHeight="14.25"/>
  <cols>
    <col min="1" max="1" width="3.50833333333333" style="1" customWidth="1"/>
    <col min="2" max="2" width="9.25833333333333" style="1" customWidth="1"/>
    <col min="3" max="3" width="8.125" style="1" customWidth="1"/>
    <col min="4" max="4" width="6.58333333333333" style="1" customWidth="1"/>
    <col min="5" max="5" width="5.125" style="1" customWidth="1"/>
    <col min="6" max="6" width="4" style="1" customWidth="1"/>
    <col min="7" max="7" width="7" style="1" hidden="1" customWidth="1"/>
    <col min="8" max="8" width="5.375" style="1" customWidth="1"/>
    <col min="9" max="9" width="5" style="1" customWidth="1"/>
    <col min="10" max="10" width="5.875" style="7" customWidth="1"/>
    <col min="11" max="11" width="7.75833333333333" style="7" customWidth="1"/>
    <col min="12" max="12" width="8.875" style="7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7.875" style="7" customWidth="1"/>
    <col min="22" max="22" width="12.625" style="7" customWidth="1"/>
    <col min="23" max="16384" width="9" style="1"/>
  </cols>
  <sheetData>
    <row r="1" s="1" customFormat="1" ht="54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18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17"/>
      <c r="K2" s="17"/>
      <c r="L2" s="18"/>
      <c r="M2" s="19"/>
      <c r="N2" s="19"/>
      <c r="O2" s="19"/>
      <c r="P2" s="19"/>
      <c r="Q2" s="19"/>
      <c r="R2" s="19"/>
      <c r="S2" s="19"/>
      <c r="T2" s="19"/>
      <c r="U2" s="34" t="s">
        <v>2</v>
      </c>
      <c r="V2" s="34"/>
    </row>
    <row r="3" s="3" customFormat="1" ht="32" customHeight="1" spans="1:22">
      <c r="A3" s="10" t="s">
        <v>3</v>
      </c>
      <c r="B3" s="11" t="s">
        <v>4</v>
      </c>
      <c r="C3" s="10" t="s">
        <v>5</v>
      </c>
      <c r="D3" s="12" t="s">
        <v>6</v>
      </c>
      <c r="E3" s="12"/>
      <c r="F3" s="12"/>
      <c r="G3" s="12"/>
      <c r="H3" s="12"/>
      <c r="I3" s="12"/>
      <c r="J3" s="12"/>
      <c r="K3" s="12"/>
      <c r="L3" s="20"/>
      <c r="M3" s="21" t="s">
        <v>7</v>
      </c>
      <c r="N3" s="22"/>
      <c r="O3" s="22"/>
      <c r="P3" s="22"/>
      <c r="Q3" s="22"/>
      <c r="R3" s="22"/>
      <c r="S3" s="22"/>
      <c r="T3" s="22"/>
      <c r="U3" s="22"/>
      <c r="V3" s="35" t="s">
        <v>8</v>
      </c>
    </row>
    <row r="4" s="3" customFormat="1" ht="32" customHeight="1" spans="1:22">
      <c r="A4" s="11"/>
      <c r="B4" s="11"/>
      <c r="C4" s="11" t="s">
        <v>9</v>
      </c>
      <c r="D4" s="10" t="s">
        <v>10</v>
      </c>
      <c r="E4" s="10" t="s">
        <v>11</v>
      </c>
      <c r="F4" s="11" t="s">
        <v>12</v>
      </c>
      <c r="G4" s="10" t="s">
        <v>13</v>
      </c>
      <c r="H4" s="11" t="s">
        <v>14</v>
      </c>
      <c r="I4" s="10" t="s">
        <v>15</v>
      </c>
      <c r="J4" s="23" t="s">
        <v>16</v>
      </c>
      <c r="K4" s="23" t="s">
        <v>17</v>
      </c>
      <c r="L4" s="24" t="s">
        <v>18</v>
      </c>
      <c r="M4" s="11" t="s">
        <v>19</v>
      </c>
      <c r="N4" s="10" t="s">
        <v>20</v>
      </c>
      <c r="O4" s="10" t="s">
        <v>11</v>
      </c>
      <c r="P4" s="11" t="s">
        <v>12</v>
      </c>
      <c r="Q4" s="11" t="s">
        <v>14</v>
      </c>
      <c r="R4" s="10" t="s">
        <v>15</v>
      </c>
      <c r="S4" s="23" t="s">
        <v>16</v>
      </c>
      <c r="T4" s="23" t="s">
        <v>17</v>
      </c>
      <c r="U4" s="24" t="s">
        <v>18</v>
      </c>
      <c r="V4" s="36"/>
    </row>
    <row r="5" s="4" customFormat="1" ht="32" customHeight="1" spans="1:22">
      <c r="A5" s="13">
        <v>1</v>
      </c>
      <c r="B5" s="14" t="s">
        <v>21</v>
      </c>
      <c r="C5" s="14">
        <v>589</v>
      </c>
      <c r="D5" s="14">
        <v>15</v>
      </c>
      <c r="E5" s="14">
        <v>7</v>
      </c>
      <c r="F5" s="14">
        <v>5</v>
      </c>
      <c r="G5" s="14"/>
      <c r="H5" s="14"/>
      <c r="I5" s="14">
        <f t="shared" ref="I5:I9" si="0">C5+D5+E5-F5</f>
        <v>606</v>
      </c>
      <c r="J5" s="25"/>
      <c r="K5" s="25">
        <f>I5*200</f>
        <v>121200</v>
      </c>
      <c r="L5" s="25">
        <f t="shared" ref="L5:L14" si="1">K5+J5</f>
        <v>121200</v>
      </c>
      <c r="M5" s="13">
        <v>11</v>
      </c>
      <c r="N5" s="26"/>
      <c r="O5" s="26"/>
      <c r="P5" s="26"/>
      <c r="Q5" s="26"/>
      <c r="R5" s="13">
        <f>M5+N5+O5-P5</f>
        <v>11</v>
      </c>
      <c r="S5" s="26"/>
      <c r="T5" s="14">
        <f>(M5+N5+O5-P5)*500</f>
        <v>5500</v>
      </c>
      <c r="U5" s="14">
        <f>(M5+N5+O5-P5+Q5)*500</f>
        <v>5500</v>
      </c>
      <c r="V5" s="25">
        <f>J5+K5+U5</f>
        <v>126700</v>
      </c>
    </row>
    <row r="6" s="5" customFormat="1" ht="32" customHeight="1" spans="1:22">
      <c r="A6" s="15">
        <v>2</v>
      </c>
      <c r="B6" s="15" t="s">
        <v>22</v>
      </c>
      <c r="C6" s="15">
        <v>440</v>
      </c>
      <c r="D6" s="15">
        <v>19</v>
      </c>
      <c r="E6" s="15">
        <v>2</v>
      </c>
      <c r="F6" s="15">
        <v>1</v>
      </c>
      <c r="G6" s="15"/>
      <c r="H6" s="15"/>
      <c r="I6" s="15">
        <f t="shared" si="0"/>
        <v>460</v>
      </c>
      <c r="J6" s="27"/>
      <c r="K6" s="27">
        <f t="shared" ref="K6:K14" si="2">(C6+D6+E6-F6)*200</f>
        <v>92000</v>
      </c>
      <c r="L6" s="27">
        <f t="shared" si="1"/>
        <v>92000</v>
      </c>
      <c r="M6" s="15">
        <v>4</v>
      </c>
      <c r="N6" s="28"/>
      <c r="O6" s="15">
        <v>1</v>
      </c>
      <c r="P6" s="28"/>
      <c r="Q6" s="28"/>
      <c r="R6" s="37">
        <f t="shared" ref="R6:R15" si="3">M6+N6+O6-P6</f>
        <v>5</v>
      </c>
      <c r="S6" s="28"/>
      <c r="T6" s="15">
        <f t="shared" ref="T6:T15" si="4">(M6+N6+O6-P6)*500</f>
        <v>2500</v>
      </c>
      <c r="U6" s="15">
        <f t="shared" ref="U6:U15" si="5">(M6+N6+O6-P6+Q6)*500</f>
        <v>2500</v>
      </c>
      <c r="V6" s="38">
        <f>J6+K6+U6</f>
        <v>94500</v>
      </c>
    </row>
    <row r="7" s="6" customFormat="1" ht="32" customHeight="1" spans="1:22">
      <c r="A7" s="14">
        <v>3</v>
      </c>
      <c r="B7" s="14" t="s">
        <v>23</v>
      </c>
      <c r="C7" s="14">
        <v>289</v>
      </c>
      <c r="D7" s="14">
        <v>10</v>
      </c>
      <c r="E7" s="14">
        <v>6</v>
      </c>
      <c r="F7" s="14">
        <v>6</v>
      </c>
      <c r="G7" s="14"/>
      <c r="H7" s="14">
        <v>1</v>
      </c>
      <c r="I7" s="14">
        <f t="shared" si="0"/>
        <v>299</v>
      </c>
      <c r="J7" s="29">
        <v>1200</v>
      </c>
      <c r="K7" s="29">
        <f t="shared" si="2"/>
        <v>59800</v>
      </c>
      <c r="L7" s="29">
        <f t="shared" si="1"/>
        <v>61000</v>
      </c>
      <c r="M7" s="14">
        <v>2</v>
      </c>
      <c r="N7" s="30"/>
      <c r="O7" s="14"/>
      <c r="P7" s="30"/>
      <c r="Q7" s="30"/>
      <c r="R7" s="13">
        <f t="shared" si="3"/>
        <v>2</v>
      </c>
      <c r="S7" s="30"/>
      <c r="T7" s="14">
        <f t="shared" si="4"/>
        <v>1000</v>
      </c>
      <c r="U7" s="14">
        <f t="shared" si="5"/>
        <v>1000</v>
      </c>
      <c r="V7" s="29">
        <f t="shared" ref="V5:V14" si="6">J7+K7+U7</f>
        <v>62000</v>
      </c>
    </row>
    <row r="8" s="4" customFormat="1" ht="32" customHeight="1" spans="1:22">
      <c r="A8" s="13">
        <v>4</v>
      </c>
      <c r="B8" s="14" t="s">
        <v>24</v>
      </c>
      <c r="C8" s="14">
        <v>341</v>
      </c>
      <c r="D8" s="14">
        <v>10</v>
      </c>
      <c r="E8" s="14">
        <v>8</v>
      </c>
      <c r="F8" s="14">
        <v>8</v>
      </c>
      <c r="G8" s="14"/>
      <c r="H8" s="14"/>
      <c r="I8" s="14">
        <f t="shared" si="0"/>
        <v>351</v>
      </c>
      <c r="J8" s="25"/>
      <c r="K8" s="25">
        <f t="shared" si="2"/>
        <v>70200</v>
      </c>
      <c r="L8" s="25">
        <f t="shared" si="1"/>
        <v>70200</v>
      </c>
      <c r="M8" s="13">
        <v>5</v>
      </c>
      <c r="N8" s="26"/>
      <c r="O8" s="26"/>
      <c r="P8" s="26"/>
      <c r="Q8" s="26"/>
      <c r="R8" s="13">
        <f t="shared" si="3"/>
        <v>5</v>
      </c>
      <c r="S8" s="26"/>
      <c r="T8" s="14">
        <f t="shared" si="4"/>
        <v>2500</v>
      </c>
      <c r="U8" s="14">
        <f t="shared" si="5"/>
        <v>2500</v>
      </c>
      <c r="V8" s="25">
        <f t="shared" si="6"/>
        <v>72700</v>
      </c>
    </row>
    <row r="9" s="4" customFormat="1" ht="32" customHeight="1" spans="1:22">
      <c r="A9" s="13">
        <v>5</v>
      </c>
      <c r="B9" s="14" t="s">
        <v>25</v>
      </c>
      <c r="C9" s="14">
        <v>424</v>
      </c>
      <c r="D9" s="14">
        <v>18</v>
      </c>
      <c r="E9" s="14">
        <v>5</v>
      </c>
      <c r="F9" s="14">
        <v>2</v>
      </c>
      <c r="G9" s="14"/>
      <c r="H9" s="14"/>
      <c r="I9" s="14">
        <f t="shared" si="0"/>
        <v>445</v>
      </c>
      <c r="J9" s="25"/>
      <c r="K9" s="25">
        <f t="shared" si="2"/>
        <v>89000</v>
      </c>
      <c r="L9" s="25">
        <f t="shared" si="1"/>
        <v>89000</v>
      </c>
      <c r="M9" s="13">
        <v>7</v>
      </c>
      <c r="N9" s="26"/>
      <c r="O9" s="26"/>
      <c r="P9" s="26"/>
      <c r="Q9" s="26"/>
      <c r="R9" s="13">
        <f t="shared" si="3"/>
        <v>7</v>
      </c>
      <c r="S9" s="26"/>
      <c r="T9" s="14">
        <f t="shared" si="4"/>
        <v>3500</v>
      </c>
      <c r="U9" s="14">
        <f t="shared" si="5"/>
        <v>3500</v>
      </c>
      <c r="V9" s="25">
        <f t="shared" si="6"/>
        <v>92500</v>
      </c>
    </row>
    <row r="10" s="4" customFormat="1" ht="31" customHeight="1" spans="1:22">
      <c r="A10" s="13">
        <v>6</v>
      </c>
      <c r="B10" s="14" t="s">
        <v>26</v>
      </c>
      <c r="C10" s="14">
        <v>64</v>
      </c>
      <c r="D10" s="14">
        <v>6</v>
      </c>
      <c r="E10" s="14">
        <v>2</v>
      </c>
      <c r="F10" s="14">
        <v>1</v>
      </c>
      <c r="G10" s="14"/>
      <c r="H10" s="14"/>
      <c r="I10" s="14">
        <f t="shared" ref="I9:I14" si="7">C10+D10+E10-F10</f>
        <v>71</v>
      </c>
      <c r="J10" s="25"/>
      <c r="K10" s="25">
        <f t="shared" si="2"/>
        <v>14200</v>
      </c>
      <c r="L10" s="25">
        <f t="shared" si="1"/>
        <v>14200</v>
      </c>
      <c r="M10" s="13"/>
      <c r="N10" s="30"/>
      <c r="O10" s="26"/>
      <c r="P10" s="26"/>
      <c r="Q10" s="26"/>
      <c r="R10" s="13"/>
      <c r="S10" s="26"/>
      <c r="T10" s="14"/>
      <c r="U10" s="14"/>
      <c r="V10" s="25">
        <f t="shared" si="6"/>
        <v>14200</v>
      </c>
    </row>
    <row r="11" s="6" customFormat="1" ht="32" customHeight="1" spans="1:16371">
      <c r="A11" s="14">
        <v>7</v>
      </c>
      <c r="B11" s="14" t="s">
        <v>27</v>
      </c>
      <c r="C11" s="14">
        <v>341</v>
      </c>
      <c r="D11" s="14">
        <v>12</v>
      </c>
      <c r="E11" s="14">
        <v>8</v>
      </c>
      <c r="F11" s="14">
        <v>5</v>
      </c>
      <c r="G11" s="14"/>
      <c r="H11" s="14"/>
      <c r="I11" s="14">
        <f t="shared" si="7"/>
        <v>356</v>
      </c>
      <c r="J11" s="29"/>
      <c r="K11" s="29">
        <f t="shared" si="2"/>
        <v>71200</v>
      </c>
      <c r="L11" s="29">
        <f t="shared" si="1"/>
        <v>71200</v>
      </c>
      <c r="M11" s="14">
        <v>5</v>
      </c>
      <c r="N11" s="30"/>
      <c r="O11" s="30"/>
      <c r="P11" s="30"/>
      <c r="Q11" s="30"/>
      <c r="R11" s="14">
        <f t="shared" si="3"/>
        <v>5</v>
      </c>
      <c r="S11" s="30"/>
      <c r="T11" s="14">
        <f t="shared" si="4"/>
        <v>2500</v>
      </c>
      <c r="U11" s="14">
        <f t="shared" si="5"/>
        <v>2500</v>
      </c>
      <c r="V11" s="29">
        <f t="shared" si="6"/>
        <v>73700</v>
      </c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</row>
    <row r="12" s="4" customFormat="1" ht="32" customHeight="1" spans="1:22">
      <c r="A12" s="13">
        <v>8</v>
      </c>
      <c r="B12" s="14" t="s">
        <v>28</v>
      </c>
      <c r="C12" s="14">
        <v>99</v>
      </c>
      <c r="D12" s="14">
        <v>6</v>
      </c>
      <c r="E12" s="14"/>
      <c r="F12" s="14"/>
      <c r="G12" s="14"/>
      <c r="H12" s="14"/>
      <c r="I12" s="14">
        <f t="shared" si="7"/>
        <v>105</v>
      </c>
      <c r="J12" s="25"/>
      <c r="K12" s="25">
        <f t="shared" si="2"/>
        <v>21000</v>
      </c>
      <c r="L12" s="25">
        <f t="shared" si="1"/>
        <v>21000</v>
      </c>
      <c r="M12" s="13">
        <v>2</v>
      </c>
      <c r="N12" s="26"/>
      <c r="O12" s="26"/>
      <c r="P12" s="26"/>
      <c r="Q12" s="26"/>
      <c r="R12" s="13">
        <f t="shared" si="3"/>
        <v>2</v>
      </c>
      <c r="S12" s="26"/>
      <c r="T12" s="14">
        <f t="shared" si="4"/>
        <v>1000</v>
      </c>
      <c r="U12" s="14">
        <f t="shared" si="5"/>
        <v>1000</v>
      </c>
      <c r="V12" s="25">
        <f t="shared" si="6"/>
        <v>22000</v>
      </c>
    </row>
    <row r="13" s="4" customFormat="1" ht="32" customHeight="1" spans="1:22">
      <c r="A13" s="13">
        <v>9</v>
      </c>
      <c r="B13" s="14" t="s">
        <v>29</v>
      </c>
      <c r="C13" s="14">
        <v>246</v>
      </c>
      <c r="D13" s="14">
        <v>5</v>
      </c>
      <c r="E13" s="14">
        <v>4</v>
      </c>
      <c r="F13" s="14">
        <v>1</v>
      </c>
      <c r="G13" s="14"/>
      <c r="H13" s="14"/>
      <c r="I13" s="14">
        <f t="shared" si="7"/>
        <v>254</v>
      </c>
      <c r="J13" s="25"/>
      <c r="K13" s="25">
        <f t="shared" si="2"/>
        <v>50800</v>
      </c>
      <c r="L13" s="25">
        <f t="shared" si="1"/>
        <v>50800</v>
      </c>
      <c r="M13" s="13">
        <v>1</v>
      </c>
      <c r="N13" s="26"/>
      <c r="O13" s="26"/>
      <c r="P13" s="26"/>
      <c r="Q13" s="26"/>
      <c r="R13" s="13">
        <f t="shared" si="3"/>
        <v>1</v>
      </c>
      <c r="S13" s="26"/>
      <c r="T13" s="14">
        <f t="shared" si="4"/>
        <v>500</v>
      </c>
      <c r="U13" s="14">
        <f t="shared" si="5"/>
        <v>500</v>
      </c>
      <c r="V13" s="25">
        <f t="shared" si="6"/>
        <v>51300</v>
      </c>
    </row>
    <row r="14" s="4" customFormat="1" ht="32" customHeight="1" spans="1:22">
      <c r="A14" s="13">
        <v>10</v>
      </c>
      <c r="B14" s="14" t="s">
        <v>30</v>
      </c>
      <c r="C14" s="14">
        <v>138</v>
      </c>
      <c r="D14" s="14">
        <v>2</v>
      </c>
      <c r="E14" s="14">
        <v>2</v>
      </c>
      <c r="F14" s="14"/>
      <c r="G14" s="14"/>
      <c r="H14" s="14"/>
      <c r="I14" s="14">
        <f t="shared" si="7"/>
        <v>142</v>
      </c>
      <c r="J14" s="25"/>
      <c r="K14" s="25">
        <f t="shared" si="2"/>
        <v>28400</v>
      </c>
      <c r="L14" s="25">
        <f t="shared" si="1"/>
        <v>28400</v>
      </c>
      <c r="M14" s="13">
        <v>1</v>
      </c>
      <c r="N14" s="26"/>
      <c r="O14" s="26"/>
      <c r="P14" s="26"/>
      <c r="Q14" s="26"/>
      <c r="R14" s="13">
        <f t="shared" si="3"/>
        <v>1</v>
      </c>
      <c r="S14" s="26"/>
      <c r="T14" s="14">
        <f t="shared" si="4"/>
        <v>500</v>
      </c>
      <c r="U14" s="14">
        <f t="shared" si="5"/>
        <v>500</v>
      </c>
      <c r="V14" s="25">
        <f t="shared" si="6"/>
        <v>28900</v>
      </c>
    </row>
    <row r="15" s="3" customFormat="1" ht="32" customHeight="1" spans="1:22">
      <c r="A15" s="11" t="s">
        <v>31</v>
      </c>
      <c r="B15" s="11"/>
      <c r="C15" s="11">
        <f>SUM(C5:C14)</f>
        <v>2971</v>
      </c>
      <c r="D15" s="11">
        <f>SUM(D5:D14)</f>
        <v>103</v>
      </c>
      <c r="E15" s="11">
        <f>SUM(E5:E14)</f>
        <v>44</v>
      </c>
      <c r="F15" s="11">
        <f>SUM(F5:F14)</f>
        <v>29</v>
      </c>
      <c r="G15" s="11"/>
      <c r="H15" s="11">
        <f>SUM(H5:H14)</f>
        <v>1</v>
      </c>
      <c r="I15" s="11">
        <f>SUM(I5:I14)</f>
        <v>3089</v>
      </c>
      <c r="J15" s="31">
        <f>SUM(J7:J14)</f>
        <v>1200</v>
      </c>
      <c r="K15" s="31">
        <f>SUM(K5:K14)</f>
        <v>617800</v>
      </c>
      <c r="L15" s="31">
        <f>SUM(L5:L14)</f>
        <v>619000</v>
      </c>
      <c r="M15" s="11">
        <f>SUM(M5:M14)</f>
        <v>38</v>
      </c>
      <c r="N15" s="11"/>
      <c r="O15" s="11">
        <f>SUM(O6:O14)</f>
        <v>1</v>
      </c>
      <c r="P15" s="11"/>
      <c r="Q15" s="11"/>
      <c r="R15" s="11">
        <f>SUM(R5:R14)</f>
        <v>39</v>
      </c>
      <c r="S15" s="11"/>
      <c r="T15" s="11">
        <f>SUM(T5:T14)</f>
        <v>19500</v>
      </c>
      <c r="U15" s="11">
        <f>SUM(U5:U14)</f>
        <v>19500</v>
      </c>
      <c r="V15" s="31">
        <f>SUM(V5:V14)</f>
        <v>638500</v>
      </c>
    </row>
    <row r="16" s="4" customFormat="1" ht="32" customHeight="1" spans="3:22">
      <c r="C16" s="4">
        <f>C15*200</f>
        <v>594200</v>
      </c>
      <c r="D16" s="4">
        <f>D15*200</f>
        <v>20600</v>
      </c>
      <c r="E16" s="4">
        <f>(E15-F15)*200</f>
        <v>3000</v>
      </c>
      <c r="J16" s="32"/>
      <c r="K16" s="32"/>
      <c r="L16" s="32"/>
      <c r="M16" s="4">
        <f>M15*500</f>
        <v>19000</v>
      </c>
      <c r="N16" s="4">
        <f>N15*500</f>
        <v>0</v>
      </c>
      <c r="O16" s="4">
        <v>500</v>
      </c>
      <c r="P16" s="4">
        <v>500</v>
      </c>
      <c r="U16" s="32"/>
      <c r="V16" s="32"/>
    </row>
    <row r="17" s="3" customFormat="1" ht="32" customHeight="1" spans="1:22">
      <c r="A17" s="3" t="s">
        <v>32</v>
      </c>
      <c r="D17" s="16" t="s">
        <v>33</v>
      </c>
      <c r="E17" s="16"/>
      <c r="F17" s="16"/>
      <c r="G17" s="16"/>
      <c r="H17" s="16"/>
      <c r="I17" s="16"/>
      <c r="L17" s="33" t="s">
        <v>34</v>
      </c>
      <c r="M17" s="33"/>
      <c r="N17" s="33"/>
      <c r="U17" s="33" t="s">
        <v>35</v>
      </c>
      <c r="V17" s="33"/>
    </row>
  </sheetData>
  <mergeCells count="12">
    <mergeCell ref="A1:V1"/>
    <mergeCell ref="A2:K2"/>
    <mergeCell ref="U2:V2"/>
    <mergeCell ref="D3:L3"/>
    <mergeCell ref="M3:U3"/>
    <mergeCell ref="A15:B15"/>
    <mergeCell ref="A17:B17"/>
    <mergeCell ref="D17:I17"/>
    <mergeCell ref="L17:N17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啵＾3＾</cp:lastModifiedBy>
  <dcterms:created xsi:type="dcterms:W3CDTF">2020-08-13T02:15:00Z</dcterms:created>
  <dcterms:modified xsi:type="dcterms:W3CDTF">2023-11-09T09:34:23Z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442B57DDB20D4687870E00DCF2A0222A_13</vt:lpwstr>
  </property>
</Properties>
</file>