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4月高龄补贴" sheetId="6" r:id="rId1"/>
  </sheets>
  <definedNames>
    <definedName name="_xlnm._FilterDatabase" localSheetId="0" hidden="1">'4月高龄补贴'!$A$1:$V$16</definedName>
  </definedNames>
  <calcPr calcId="144525"/>
</workbook>
</file>

<file path=xl/sharedStrings.xml><?xml version="1.0" encoding="utf-8"?>
<sst xmlns="http://schemas.openxmlformats.org/spreadsheetml/2006/main" count="39" uniqueCount="32">
  <si>
    <t>2023年4月高龄补贴发放明细</t>
  </si>
  <si>
    <t>单位：鞍山市铁东区民政局</t>
  </si>
  <si>
    <t>日期：2023年5月6日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</si>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</sst>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false"/>
    <xf numFmtId="0" fontId="12" fillId="0" borderId="0"/>
    <xf numFmtId="0" fontId="12" fillId="0" borderId="0"/>
    <xf numFmtId="0" fontId="22" fillId="0" borderId="0"/>
    <xf numFmtId="0" fontId="1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9" applyNumberFormat="false" applyAlignment="false" applyProtection="false">
      <alignment vertical="center"/>
    </xf>
    <xf numFmtId="0" fontId="26" fillId="27" borderId="13" applyNumberFormat="false" applyAlignment="false" applyProtection="false">
      <alignment vertical="center"/>
    </xf>
    <xf numFmtId="0" fontId="12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Border="false"/>
    <xf numFmtId="0" fontId="2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left" vertical="center"/>
    </xf>
    <xf numFmtId="0" fontId="7" fillId="0" borderId="0" xfId="0" applyNumberFormat="true" applyFont="true" applyFill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3" fontId="4" fillId="0" borderId="1" xfId="0" applyNumberFormat="true" applyFont="true" applyFill="true" applyBorder="true" applyAlignment="true">
      <alignment horizontal="center" vertical="center"/>
    </xf>
    <xf numFmtId="3" fontId="5" fillId="0" borderId="1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center" vertical="center"/>
    </xf>
    <xf numFmtId="0" fontId="8" fillId="0" borderId="6" xfId="0" applyNumberFormat="true" applyFont="true" applyFill="true" applyBorder="true" applyAlignment="true">
      <alignment horizontal="center" vertical="center"/>
    </xf>
  </cellXfs>
  <cellStyles count="70">
    <cellStyle name="常规" xfId="0" builtinId="0"/>
    <cellStyle name="常规 30" xfId="1"/>
    <cellStyle name="常规 28" xfId="2"/>
    <cellStyle name="常规 5" xfId="3"/>
    <cellStyle name="常规 4 2" xfId="4"/>
    <cellStyle name="常规 4" xfId="5"/>
    <cellStyle name="常规 2" xfId="6"/>
    <cellStyle name="常规_90新增" xfId="7"/>
    <cellStyle name="常规 10 2 3" xfId="8"/>
    <cellStyle name="常规 10 2 2 2" xfId="9"/>
    <cellStyle name="常规 10 2 2" xfId="10"/>
    <cellStyle name="常规 3 2" xfId="11"/>
    <cellStyle name="常规 6" xfId="12"/>
    <cellStyle name="60% - 强调文字颜色 6" xfId="13" builtinId="52"/>
    <cellStyle name="20% - 强调文字颜色 6" xfId="14" builtinId="50"/>
    <cellStyle name="常规 4 3" xfId="15"/>
    <cellStyle name="输出" xfId="16" builtinId="21"/>
    <cellStyle name="检查单元格" xfId="17" builtinId="23"/>
    <cellStyle name="常规 10 2 5 2" xfId="18"/>
    <cellStyle name="差" xfId="19" builtinId="27"/>
    <cellStyle name="标题 1" xfId="20" builtinId="16"/>
    <cellStyle name="解释性文本" xfId="21" builtinId="53"/>
    <cellStyle name="标题 2" xfId="22" builtinId="17"/>
    <cellStyle name="常规 2 3" xfId="23"/>
    <cellStyle name="40% - 强调文字颜色 5" xfId="24" builtinId="47"/>
    <cellStyle name="千位分隔[0]" xfId="25" builtinId="6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常规 7" xfId="32"/>
    <cellStyle name="40% - 强调文字颜色 1" xfId="33" builtinId="31"/>
    <cellStyle name="强调文字颜色 6" xfId="34" builtinId="49"/>
    <cellStyle name="千位分隔" xfId="35" builtinId="3"/>
    <cellStyle name="标题" xfId="36" builtinId="15"/>
    <cellStyle name="常规 3 3" xfId="37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货币[0]" xfId="45" builtinId="7"/>
    <cellStyle name="常规 10 2" xfId="46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适中" xfId="53" builtinId="28"/>
    <cellStyle name="计算" xfId="54" builtinId="22"/>
    <cellStyle name="强调文字颜色 1" xfId="55" builtinId="29"/>
    <cellStyle name="60% - 强调文字颜色 4" xfId="56" builtinId="44"/>
    <cellStyle name="60% - 强调文字颜色 1" xfId="57" builtinId="32"/>
    <cellStyle name="强调文字颜色 2" xfId="58" builtinId="33"/>
    <cellStyle name="60% - 强调文字颜色 5" xfId="59" builtinId="48"/>
    <cellStyle name="百分比" xfId="60" builtinId="5"/>
    <cellStyle name="60% - 强调文字颜色 2" xfId="61" builtinId="36"/>
    <cellStyle name="货币" xfId="62" builtinId="4"/>
    <cellStyle name="强调文字颜色 3" xfId="63" builtinId="37"/>
    <cellStyle name="20% - 强调文字颜色 3" xfId="64" builtinId="38"/>
    <cellStyle name="常规 9" xfId="65"/>
    <cellStyle name="输入" xfId="66" builtinId="20"/>
    <cellStyle name="40% - 强调文字颜色 3" xfId="67" builtinId="39"/>
    <cellStyle name="强调文字颜色 4" xfId="68" builtinId="41"/>
    <cellStyle name="20% - 强调文字颜色 4" xfId="69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6"/>
  <sheetViews>
    <sheetView tabSelected="1" workbookViewId="0">
      <selection activeCell="AB8" sqref="AB8"/>
    </sheetView>
  </sheetViews>
  <sheetFormatPr defaultColWidth="9" defaultRowHeight="15.75"/>
  <cols>
    <col min="1" max="1" width="3.50833333333333" style="1" customWidth="true"/>
    <col min="2" max="2" width="9.25833333333333" style="1" customWidth="true"/>
    <col min="3" max="3" width="6.51666666666667" style="1" customWidth="true"/>
    <col min="4" max="4" width="5.425" style="1" customWidth="true"/>
    <col min="5" max="5" width="6.89166666666667" style="1" customWidth="true"/>
    <col min="6" max="6" width="5.1" style="1" customWidth="true"/>
    <col min="7" max="7" width="7" style="1" hidden="true" customWidth="true"/>
    <col min="8" max="8" width="5.38333333333333" style="1" customWidth="true"/>
    <col min="9" max="9" width="6.50833333333333" style="1" customWidth="true"/>
    <col min="10" max="10" width="5.88333333333333" style="6" customWidth="true"/>
    <col min="11" max="11" width="7.75833333333333" style="6" customWidth="true"/>
    <col min="12" max="12" width="8.88333333333333" style="6" customWidth="true"/>
    <col min="13" max="13" width="5" style="1" customWidth="true"/>
    <col min="14" max="14" width="5.50833333333333" style="1" customWidth="true"/>
    <col min="15" max="15" width="6.38333333333333" style="1" customWidth="true"/>
    <col min="16" max="16" width="3.69166666666667" style="1" customWidth="true"/>
    <col min="17" max="17" width="4.23333333333333" style="1" customWidth="true"/>
    <col min="18" max="18" width="6.25833333333333" style="1" customWidth="true"/>
    <col min="19" max="19" width="5.74166666666667" style="1" customWidth="true"/>
    <col min="20" max="20" width="7.91666666666667" style="1" customWidth="true"/>
    <col min="21" max="21" width="7.88333333333333" style="6" customWidth="true"/>
    <col min="22" max="22" width="7.63333333333333" style="6" customWidth="true"/>
    <col min="23" max="16384" width="9" style="1"/>
  </cols>
  <sheetData>
    <row r="1" s="1" customFormat="true" ht="41" customHeight="true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true" ht="18" customHeight="true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24"/>
      <c r="N2" s="24"/>
      <c r="O2" s="24"/>
      <c r="P2" s="24"/>
      <c r="Q2" s="24"/>
      <c r="R2" s="24"/>
      <c r="S2" s="24"/>
      <c r="T2" s="24"/>
      <c r="U2" s="16"/>
      <c r="V2" s="29" t="s">
        <v>2</v>
      </c>
    </row>
    <row r="3" s="3" customFormat="true" ht="32" customHeight="true" spans="1:22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7"/>
      <c r="M3" s="25" t="s">
        <v>7</v>
      </c>
      <c r="N3" s="26"/>
      <c r="O3" s="26"/>
      <c r="P3" s="26"/>
      <c r="Q3" s="26"/>
      <c r="R3" s="26"/>
      <c r="S3" s="26"/>
      <c r="T3" s="26"/>
      <c r="U3" s="26"/>
      <c r="V3" s="30" t="s">
        <v>8</v>
      </c>
    </row>
    <row r="4" s="3" customFormat="true" ht="32" customHeight="true" spans="1:22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10" t="s">
        <v>14</v>
      </c>
      <c r="I4" s="9" t="s">
        <v>15</v>
      </c>
      <c r="J4" s="18" t="s">
        <v>16</v>
      </c>
      <c r="K4" s="18" t="s">
        <v>17</v>
      </c>
      <c r="L4" s="19" t="s">
        <v>18</v>
      </c>
      <c r="M4" s="10" t="s">
        <v>19</v>
      </c>
      <c r="N4" s="9" t="s">
        <v>20</v>
      </c>
      <c r="O4" s="9" t="s">
        <v>11</v>
      </c>
      <c r="P4" s="10" t="s">
        <v>12</v>
      </c>
      <c r="Q4" s="10" t="s">
        <v>14</v>
      </c>
      <c r="R4" s="9" t="s">
        <v>15</v>
      </c>
      <c r="S4" s="18" t="s">
        <v>16</v>
      </c>
      <c r="T4" s="18" t="s">
        <v>17</v>
      </c>
      <c r="U4" s="19" t="s">
        <v>18</v>
      </c>
      <c r="V4" s="31"/>
    </row>
    <row r="5" s="4" customFormat="true" ht="32" customHeight="true" spans="1:22">
      <c r="A5" s="12">
        <v>1</v>
      </c>
      <c r="B5" s="13" t="s">
        <v>21</v>
      </c>
      <c r="C5" s="13">
        <v>571</v>
      </c>
      <c r="D5" s="13">
        <v>9</v>
      </c>
      <c r="E5" s="13">
        <v>14</v>
      </c>
      <c r="F5" s="13">
        <v>8</v>
      </c>
      <c r="G5" s="13"/>
      <c r="H5" s="13"/>
      <c r="I5" s="13">
        <f t="shared" ref="I5:I9" si="0">C5+D5+E5-F5</f>
        <v>586</v>
      </c>
      <c r="J5" s="20"/>
      <c r="K5" s="20">
        <f>I5*200</f>
        <v>117200</v>
      </c>
      <c r="L5" s="20">
        <f t="shared" ref="L5:L14" si="1">K5+J5</f>
        <v>117200</v>
      </c>
      <c r="M5" s="12">
        <v>9</v>
      </c>
      <c r="N5" s="27"/>
      <c r="O5" s="27">
        <v>1</v>
      </c>
      <c r="P5" s="27"/>
      <c r="Q5" s="27"/>
      <c r="R5" s="12">
        <f>M5+N5+O5-P5</f>
        <v>10</v>
      </c>
      <c r="S5" s="27"/>
      <c r="T5" s="13">
        <f>(M5+N5+O5-P5)*500</f>
        <v>5000</v>
      </c>
      <c r="U5" s="13">
        <f>(M5+N5+O5-P5+Q5)*500</f>
        <v>5000</v>
      </c>
      <c r="V5" s="20">
        <f>J5+K5+U5</f>
        <v>122200</v>
      </c>
    </row>
    <row r="6" s="5" customFormat="true" ht="32" customHeight="true" spans="1:22">
      <c r="A6" s="13">
        <v>2</v>
      </c>
      <c r="B6" s="13" t="s">
        <v>22</v>
      </c>
      <c r="C6" s="13">
        <v>443</v>
      </c>
      <c r="D6" s="13">
        <v>5</v>
      </c>
      <c r="E6" s="13">
        <v>4</v>
      </c>
      <c r="F6" s="13"/>
      <c r="G6" s="13"/>
      <c r="H6" s="13"/>
      <c r="I6" s="13">
        <f t="shared" si="0"/>
        <v>452</v>
      </c>
      <c r="J6" s="21"/>
      <c r="K6" s="21">
        <f t="shared" ref="K6:K14" si="2">(C6+D6+E6-F6)*200</f>
        <v>90400</v>
      </c>
      <c r="L6" s="21">
        <f t="shared" si="1"/>
        <v>90400</v>
      </c>
      <c r="M6" s="13">
        <v>3</v>
      </c>
      <c r="N6" s="28"/>
      <c r="O6" s="13"/>
      <c r="P6" s="28"/>
      <c r="Q6" s="28"/>
      <c r="R6" s="12">
        <f t="shared" ref="R6:R15" si="3">M6+N6+O6-P6</f>
        <v>3</v>
      </c>
      <c r="S6" s="28"/>
      <c r="T6" s="13">
        <f t="shared" ref="T6:T15" si="4">(M6+N6+O6-P6)*500</f>
        <v>1500</v>
      </c>
      <c r="U6" s="13">
        <f t="shared" ref="U6:U15" si="5">(M6+N6+O6-P6+Q6)*500</f>
        <v>1500</v>
      </c>
      <c r="V6" s="20">
        <f>J6+K6+U6</f>
        <v>91900</v>
      </c>
    </row>
    <row r="7" s="5" customFormat="true" ht="32" customHeight="true" spans="1:22">
      <c r="A7" s="13">
        <v>3</v>
      </c>
      <c r="B7" s="13" t="s">
        <v>23</v>
      </c>
      <c r="C7" s="13">
        <v>274</v>
      </c>
      <c r="D7" s="13">
        <v>8</v>
      </c>
      <c r="E7" s="13">
        <v>5</v>
      </c>
      <c r="F7" s="13">
        <v>5</v>
      </c>
      <c r="G7" s="13"/>
      <c r="H7" s="13"/>
      <c r="I7" s="13">
        <f t="shared" si="0"/>
        <v>282</v>
      </c>
      <c r="J7" s="21"/>
      <c r="K7" s="21">
        <f t="shared" si="2"/>
        <v>56400</v>
      </c>
      <c r="L7" s="21">
        <f t="shared" si="1"/>
        <v>56400</v>
      </c>
      <c r="M7" s="13">
        <v>2</v>
      </c>
      <c r="N7" s="28"/>
      <c r="O7" s="13"/>
      <c r="P7" s="28"/>
      <c r="Q7" s="28"/>
      <c r="R7" s="12">
        <v>2</v>
      </c>
      <c r="S7" s="28"/>
      <c r="T7" s="13">
        <f t="shared" si="4"/>
        <v>1000</v>
      </c>
      <c r="U7" s="13">
        <f t="shared" si="5"/>
        <v>1000</v>
      </c>
      <c r="V7" s="21">
        <f t="shared" ref="V5:V14" si="6">J7+K7+U7</f>
        <v>57400</v>
      </c>
    </row>
    <row r="8" s="4" customFormat="true" ht="32" customHeight="true" spans="1:22">
      <c r="A8" s="12">
        <v>4</v>
      </c>
      <c r="B8" s="13" t="s">
        <v>24</v>
      </c>
      <c r="C8" s="13">
        <v>322</v>
      </c>
      <c r="D8" s="13">
        <v>12</v>
      </c>
      <c r="E8" s="13">
        <v>5</v>
      </c>
      <c r="F8" s="13">
        <v>5</v>
      </c>
      <c r="G8" s="13"/>
      <c r="H8" s="13"/>
      <c r="I8" s="13">
        <f t="shared" si="0"/>
        <v>334</v>
      </c>
      <c r="J8" s="20"/>
      <c r="K8" s="20">
        <f t="shared" si="2"/>
        <v>66800</v>
      </c>
      <c r="L8" s="20">
        <f t="shared" si="1"/>
        <v>66800</v>
      </c>
      <c r="M8" s="12">
        <v>5</v>
      </c>
      <c r="N8" s="27">
        <v>1</v>
      </c>
      <c r="O8" s="27"/>
      <c r="P8" s="27"/>
      <c r="Q8" s="27"/>
      <c r="R8" s="12">
        <f t="shared" si="3"/>
        <v>6</v>
      </c>
      <c r="S8" s="27"/>
      <c r="T8" s="13">
        <f t="shared" si="4"/>
        <v>3000</v>
      </c>
      <c r="U8" s="13">
        <f t="shared" si="5"/>
        <v>3000</v>
      </c>
      <c r="V8" s="20">
        <f t="shared" si="6"/>
        <v>69800</v>
      </c>
    </row>
    <row r="9" s="4" customFormat="true" ht="32" customHeight="true" spans="1:22">
      <c r="A9" s="12">
        <v>5</v>
      </c>
      <c r="B9" s="13" t="s">
        <v>25</v>
      </c>
      <c r="C9" s="13">
        <v>410</v>
      </c>
      <c r="D9" s="13">
        <v>11</v>
      </c>
      <c r="E9" s="13">
        <v>5</v>
      </c>
      <c r="F9" s="13">
        <v>4</v>
      </c>
      <c r="G9" s="13"/>
      <c r="H9" s="13"/>
      <c r="I9" s="13">
        <f t="shared" si="0"/>
        <v>422</v>
      </c>
      <c r="J9" s="20"/>
      <c r="K9" s="20">
        <f t="shared" si="2"/>
        <v>84400</v>
      </c>
      <c r="L9" s="20">
        <f t="shared" si="1"/>
        <v>84400</v>
      </c>
      <c r="M9" s="12">
        <v>5</v>
      </c>
      <c r="N9" s="27"/>
      <c r="O9" s="27"/>
      <c r="P9" s="27"/>
      <c r="Q9" s="27"/>
      <c r="R9" s="12">
        <f t="shared" si="3"/>
        <v>5</v>
      </c>
      <c r="S9" s="27"/>
      <c r="T9" s="13">
        <f t="shared" si="4"/>
        <v>2500</v>
      </c>
      <c r="U9" s="13">
        <f t="shared" si="5"/>
        <v>2500</v>
      </c>
      <c r="V9" s="20">
        <f t="shared" si="6"/>
        <v>86900</v>
      </c>
    </row>
    <row r="10" s="4" customFormat="true" ht="31" customHeight="true" spans="1:22">
      <c r="A10" s="12">
        <v>6</v>
      </c>
      <c r="B10" s="13" t="s">
        <v>26</v>
      </c>
      <c r="C10" s="13">
        <v>64</v>
      </c>
      <c r="D10" s="13">
        <v>4</v>
      </c>
      <c r="E10" s="13">
        <v>1</v>
      </c>
      <c r="F10" s="13"/>
      <c r="G10" s="13"/>
      <c r="H10" s="13">
        <v>1</v>
      </c>
      <c r="I10" s="13">
        <f t="shared" ref="I9:I14" si="7">C10+D10+E10-F10</f>
        <v>69</v>
      </c>
      <c r="J10" s="20">
        <v>200</v>
      </c>
      <c r="K10" s="20">
        <f t="shared" si="2"/>
        <v>13800</v>
      </c>
      <c r="L10" s="20">
        <f t="shared" si="1"/>
        <v>14000</v>
      </c>
      <c r="M10" s="12"/>
      <c r="N10" s="28"/>
      <c r="O10" s="27"/>
      <c r="P10" s="27"/>
      <c r="Q10" s="27"/>
      <c r="R10" s="12"/>
      <c r="S10" s="27"/>
      <c r="T10" s="13"/>
      <c r="U10" s="13"/>
      <c r="V10" s="20">
        <f t="shared" si="6"/>
        <v>14000</v>
      </c>
    </row>
    <row r="11" s="5" customFormat="true" ht="32" customHeight="true" spans="1:16374">
      <c r="A11" s="13">
        <v>7</v>
      </c>
      <c r="B11" s="13" t="s">
        <v>27</v>
      </c>
      <c r="C11" s="13">
        <v>332</v>
      </c>
      <c r="D11" s="13">
        <v>9</v>
      </c>
      <c r="E11" s="13">
        <v>5</v>
      </c>
      <c r="F11" s="13">
        <v>1</v>
      </c>
      <c r="G11" s="13"/>
      <c r="H11" s="13"/>
      <c r="I11" s="13">
        <f t="shared" si="7"/>
        <v>345</v>
      </c>
      <c r="J11" s="21"/>
      <c r="K11" s="21">
        <f t="shared" si="2"/>
        <v>69000</v>
      </c>
      <c r="L11" s="21">
        <f t="shared" si="1"/>
        <v>69000</v>
      </c>
      <c r="M11" s="13">
        <v>4</v>
      </c>
      <c r="N11" s="28"/>
      <c r="O11" s="28"/>
      <c r="P11" s="28"/>
      <c r="Q11" s="28"/>
      <c r="R11" s="12">
        <f t="shared" si="3"/>
        <v>4</v>
      </c>
      <c r="S11" s="28"/>
      <c r="T11" s="13">
        <f t="shared" si="4"/>
        <v>2000</v>
      </c>
      <c r="U11" s="13">
        <f t="shared" si="5"/>
        <v>2000</v>
      </c>
      <c r="V11" s="20">
        <f t="shared" si="6"/>
        <v>71000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="5" customFormat="true" ht="32" customHeight="true" spans="1:22">
      <c r="A12" s="13">
        <v>8</v>
      </c>
      <c r="B12" s="13" t="s">
        <v>28</v>
      </c>
      <c r="C12" s="13">
        <v>88</v>
      </c>
      <c r="D12" s="13">
        <v>5</v>
      </c>
      <c r="E12" s="13">
        <v>3</v>
      </c>
      <c r="F12" s="13"/>
      <c r="G12" s="13"/>
      <c r="H12" s="13"/>
      <c r="I12" s="13">
        <f t="shared" si="7"/>
        <v>96</v>
      </c>
      <c r="J12" s="21"/>
      <c r="K12" s="21">
        <f t="shared" si="2"/>
        <v>19200</v>
      </c>
      <c r="L12" s="21">
        <f t="shared" si="1"/>
        <v>19200</v>
      </c>
      <c r="M12" s="13">
        <v>2</v>
      </c>
      <c r="N12" s="28"/>
      <c r="O12" s="28"/>
      <c r="P12" s="28"/>
      <c r="Q12" s="28"/>
      <c r="R12" s="13">
        <f t="shared" si="3"/>
        <v>2</v>
      </c>
      <c r="S12" s="28"/>
      <c r="T12" s="13">
        <f t="shared" si="4"/>
        <v>1000</v>
      </c>
      <c r="U12" s="13">
        <f t="shared" si="5"/>
        <v>1000</v>
      </c>
      <c r="V12" s="21">
        <f t="shared" si="6"/>
        <v>20200</v>
      </c>
    </row>
    <row r="13" s="4" customFormat="true" ht="32" customHeight="true" spans="1:22">
      <c r="A13" s="12">
        <v>9</v>
      </c>
      <c r="B13" s="13" t="s">
        <v>29</v>
      </c>
      <c r="C13" s="13">
        <v>230</v>
      </c>
      <c r="D13" s="13">
        <v>12</v>
      </c>
      <c r="E13" s="13">
        <v>2</v>
      </c>
      <c r="F13" s="13">
        <v>2</v>
      </c>
      <c r="G13" s="13"/>
      <c r="H13" s="13"/>
      <c r="I13" s="13">
        <f t="shared" si="7"/>
        <v>242</v>
      </c>
      <c r="J13" s="20"/>
      <c r="K13" s="20">
        <f t="shared" si="2"/>
        <v>48400</v>
      </c>
      <c r="L13" s="20">
        <f t="shared" si="1"/>
        <v>48400</v>
      </c>
      <c r="M13" s="12"/>
      <c r="N13" s="27"/>
      <c r="O13" s="27"/>
      <c r="P13" s="27"/>
      <c r="Q13" s="27"/>
      <c r="R13" s="12"/>
      <c r="S13" s="27"/>
      <c r="T13" s="13">
        <f t="shared" si="4"/>
        <v>0</v>
      </c>
      <c r="U13" s="13">
        <f t="shared" si="5"/>
        <v>0</v>
      </c>
      <c r="V13" s="20">
        <f t="shared" si="6"/>
        <v>48400</v>
      </c>
    </row>
    <row r="14" s="5" customFormat="true" ht="32" customHeight="true" spans="1:22">
      <c r="A14" s="13">
        <v>10</v>
      </c>
      <c r="B14" s="13" t="s">
        <v>30</v>
      </c>
      <c r="C14" s="13">
        <v>134</v>
      </c>
      <c r="D14" s="13">
        <v>2</v>
      </c>
      <c r="E14" s="13">
        <v>4</v>
      </c>
      <c r="F14" s="13">
        <v>1</v>
      </c>
      <c r="G14" s="13"/>
      <c r="H14" s="13"/>
      <c r="I14" s="13">
        <f t="shared" si="7"/>
        <v>139</v>
      </c>
      <c r="J14" s="21"/>
      <c r="K14" s="21">
        <f t="shared" si="2"/>
        <v>27800</v>
      </c>
      <c r="L14" s="21">
        <f t="shared" si="1"/>
        <v>27800</v>
      </c>
      <c r="M14" s="13">
        <v>1</v>
      </c>
      <c r="N14" s="28"/>
      <c r="O14" s="28"/>
      <c r="P14" s="28"/>
      <c r="Q14" s="28"/>
      <c r="R14" s="13">
        <v>1</v>
      </c>
      <c r="S14" s="28"/>
      <c r="T14" s="13">
        <f t="shared" si="4"/>
        <v>500</v>
      </c>
      <c r="U14" s="13">
        <f t="shared" si="5"/>
        <v>500</v>
      </c>
      <c r="V14" s="21">
        <f t="shared" si="6"/>
        <v>28300</v>
      </c>
    </row>
    <row r="15" s="3" customFormat="true" ht="32" customHeight="true" spans="1:22">
      <c r="A15" s="10" t="s">
        <v>31</v>
      </c>
      <c r="B15" s="10"/>
      <c r="C15" s="10">
        <f>SUM(C5:C14)</f>
        <v>2868</v>
      </c>
      <c r="D15" s="10">
        <f>SUM(D5:D14)</f>
        <v>77</v>
      </c>
      <c r="E15" s="10">
        <f>SUM(E5:E14)</f>
        <v>48</v>
      </c>
      <c r="F15" s="10">
        <f>SUM(F5:F14)</f>
        <v>26</v>
      </c>
      <c r="G15" s="10"/>
      <c r="H15" s="10">
        <f>SUM(H5:H14)</f>
        <v>1</v>
      </c>
      <c r="I15" s="10">
        <f t="shared" ref="H15:O15" si="8">SUM(I5:I14)</f>
        <v>2967</v>
      </c>
      <c r="J15" s="22">
        <f t="shared" si="8"/>
        <v>200</v>
      </c>
      <c r="K15" s="22">
        <f t="shared" si="8"/>
        <v>593400</v>
      </c>
      <c r="L15" s="22">
        <f t="shared" si="8"/>
        <v>593600</v>
      </c>
      <c r="M15" s="10">
        <f t="shared" si="8"/>
        <v>31</v>
      </c>
      <c r="N15" s="10">
        <f t="shared" si="8"/>
        <v>1</v>
      </c>
      <c r="O15" s="10">
        <f t="shared" si="8"/>
        <v>1</v>
      </c>
      <c r="P15" s="10"/>
      <c r="Q15" s="10"/>
      <c r="R15" s="10">
        <f>SUM(R5:R14)</f>
        <v>33</v>
      </c>
      <c r="S15" s="10"/>
      <c r="T15" s="10">
        <f>SUM(T5:T14)</f>
        <v>16500</v>
      </c>
      <c r="U15" s="10">
        <f>SUM(U5:U14)</f>
        <v>16500</v>
      </c>
      <c r="V15" s="22">
        <f>SUM(V5:V14)</f>
        <v>610100</v>
      </c>
    </row>
    <row r="16" s="3" customFormat="true" ht="32" customHeight="true" spans="1:22">
      <c r="A16" s="14"/>
      <c r="B16" s="14"/>
      <c r="C16" s="14"/>
      <c r="D16" s="14"/>
      <c r="E16" s="14"/>
      <c r="F16" s="14"/>
      <c r="G16" s="14"/>
      <c r="H16" s="14"/>
      <c r="I16" s="14"/>
      <c r="J16" s="23"/>
      <c r="K16" s="23"/>
      <c r="L16" s="23"/>
      <c r="M16" s="14"/>
      <c r="N16" s="14"/>
      <c r="O16" s="14"/>
      <c r="P16" s="14"/>
      <c r="Q16" s="14"/>
      <c r="R16" s="14"/>
      <c r="S16" s="14"/>
      <c r="T16" s="14"/>
      <c r="U16" s="14"/>
      <c r="V16" s="23"/>
    </row>
  </sheetData>
  <mergeCells count="8">
    <mergeCell ref="A1:V1"/>
    <mergeCell ref="A2:K2"/>
    <mergeCell ref="D3:L3"/>
    <mergeCell ref="M3:U3"/>
    <mergeCell ref="A15:B15"/>
    <mergeCell ref="A3:A4"/>
    <mergeCell ref="B3:B4"/>
    <mergeCell ref="V3:V4"/>
  </mergeCells>
  <printOptions horizontalCentered="true"/>
  <pageMargins left="0.161111111111111" right="0.161111111111111" top="0.2125" bottom="0.2125" header="0.302777777777778" footer="0.302777777777778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as01</cp:lastModifiedBy>
  <dcterms:created xsi:type="dcterms:W3CDTF">2020-08-13T10:15:00Z</dcterms:created>
  <dcterms:modified xsi:type="dcterms:W3CDTF">2023-06-25T16:32:18Z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634BAA1E7B19453897FC53E3717BF8BB</vt:lpwstr>
  </property>
</Properties>
</file>