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12480" tabRatio="955" firstSheet="39" activeTab="4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'16一般公共预算基本支出表（按功能）'!$A$1:$H$23</definedName>
    <definedName name="_xlnm.Print_Area" localSheetId="39">'17一般公共预算基本支出表（按政府经济）'!$A$1:$D$16</definedName>
    <definedName name="_xlnm.Print_Area" localSheetId="40">'18一般公共预算基本支出表（按部门经济）'!$A$1:$D$28</definedName>
    <definedName name="_xlnm.Print_Area" localSheetId="41">'19一般公共预算“三公”经费'!$A$1:$C$11</definedName>
    <definedName name="_xlnm.Print_Area" localSheetId="23">'1部门收支总表'!$A$1:$D$25</definedName>
    <definedName name="_xlnm.Print_Area" localSheetId="42">'20项目支出表'!$A$1:$N$11</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'25绩效情况表'!$A$1:$U$15</definedName>
    <definedName name="_xlnm.Print_Area" localSheetId="24">'2部门收支总表（分单位）'!$A$1:$M$16</definedName>
    <definedName name="_xlnm.Print_Area" localSheetId="25">'3部门收入总表'!$A$1:$L$23</definedName>
    <definedName name="_xlnm.Print_Area" localSheetId="26">'4部门支出总表'!$A$1:$J$21</definedName>
    <definedName name="_xlnm.Print_Area" localSheetId="27">'5部门支出总表 (按功能)'!$A$1:$K$20</definedName>
    <definedName name="_xlnm.Print_Area" localSheetId="28">'6部门支出总表（按政府经济分类）'!$A$1:$J$20</definedName>
    <definedName name="_xlnm.Print_Area" localSheetId="29">'7部门支出总表（按部门经济分类）'!$A$1:$J$32</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<sst xmlns="http://schemas.openxmlformats.org/spreadsheetml/2006/main" count="942" uniqueCount="350">
  <si>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</si>
  <si>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</si>
  <si>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</si>
  <si>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</si>
  <si>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</si>
  <si>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</si>
  <si>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</si>
  <si>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</si>
  <si>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</si>
  <si>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</si>
  <si>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</si>
  <si>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</si>
  <si>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</si>
  <si>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</si>
  <si>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</si>
  <si>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</si>
  <si>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</si>
  <si>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</si>
  <si>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</si>
  <si>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</si>
  <si>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</si>
  <si>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</si>
  <si>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</si>
  <si>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</si>
  <si>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</si>
  <si>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</si>
  <si>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</si>
  <si>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</si>
  <si>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</si>
  <si>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</si>
  <si>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</si>
  <si>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</si>
  <si>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</si>
  <si>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</si>
  <si>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</si>
  <si>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</si>
  <si>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</si>
  <si>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02</t>
  </si>
  <si>
    <t>03</t>
  </si>
  <si>
    <t>99</t>
  </si>
  <si>
    <t>08</t>
  </si>
  <si>
    <t>合计</t>
  </si>
  <si>
    <t>预算数</t>
  </si>
  <si>
    <t>一般公共服务支出</t>
  </si>
  <si>
    <t xml:space="preserve">  住房改革支出</t>
  </si>
  <si>
    <t xml:space="preserve">    住房公积金</t>
  </si>
  <si>
    <t xml:space="preserve">    购房补贴</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</si>
  <si>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</si>
  <si>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</si>
  <si>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</si>
  <si>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</si>
  <si>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</si>
  <si>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</si>
  <si>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</si>
  <si>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</si>
  <si>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</si>
  <si>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</si>
  <si>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 xml:space="preserve">    行政运行</t>
  </si>
  <si>
    <t xml:space="preserve">    一般行政管理事务</t>
  </si>
  <si>
    <t>社会保障和就业支出</t>
  </si>
  <si>
    <t xml:space="preserve">  行政事业单位离退休</t>
  </si>
  <si>
    <t>项</t>
  </si>
  <si>
    <t>项</t>
  </si>
  <si>
    <t>财政拨款收入预算</t>
  </si>
  <si>
    <t>财政拨款支出预算</t>
  </si>
  <si>
    <t>科目编码</t>
  </si>
  <si>
    <t xml:space="preserve">  党委办公厅（室）及相关机构事务</t>
  </si>
  <si>
    <t>住房保障支出</t>
  </si>
  <si>
    <t>对个人和家庭的补助</t>
  </si>
  <si>
    <t>项目支出</t>
  </si>
  <si>
    <t xml:space="preserve"> </t>
  </si>
  <si>
    <t xml:space="preserve">    事业单位离退休</t>
  </si>
  <si>
    <t>公共安全支出</t>
  </si>
  <si>
    <r>
      <t xml:space="preserve"> </t>
    </r>
    <r>
      <rPr>
        <sz val="10"/>
        <rFont val="宋体"/>
        <family val="0"/>
      </rPr>
      <t xml:space="preserve">      其他公安支出</t>
    </r>
  </si>
  <si>
    <t xml:space="preserve">    公安支出</t>
  </si>
  <si>
    <t xml:space="preserve">  党委办公厅（室）及相关机构事务</t>
  </si>
  <si>
    <t xml:space="preserve">    行政运行</t>
  </si>
  <si>
    <t xml:space="preserve">    一般行政管理事务</t>
  </si>
  <si>
    <t>社会保障和就业支出</t>
  </si>
  <si>
    <t xml:space="preserve">  行政事业单位离退休</t>
  </si>
  <si>
    <t>住房保障支出</t>
  </si>
  <si>
    <r>
      <t>2</t>
    </r>
    <r>
      <rPr>
        <sz val="10"/>
        <rFont val="宋体"/>
        <family val="0"/>
      </rPr>
      <t>01</t>
    </r>
  </si>
  <si>
    <r>
      <t>0</t>
    </r>
    <r>
      <rPr>
        <sz val="10"/>
        <rFont val="宋体"/>
        <family val="0"/>
      </rPr>
      <t>1</t>
    </r>
  </si>
  <si>
    <r>
      <t>0</t>
    </r>
    <r>
      <rPr>
        <sz val="10"/>
        <rFont val="宋体"/>
        <family val="0"/>
      </rPr>
      <t>2</t>
    </r>
  </si>
  <si>
    <r>
      <t>2</t>
    </r>
    <r>
      <rPr>
        <sz val="10"/>
        <rFont val="宋体"/>
        <family val="0"/>
      </rPr>
      <t>08</t>
    </r>
  </si>
  <si>
    <r>
      <t>0</t>
    </r>
    <r>
      <rPr>
        <sz val="10"/>
        <rFont val="宋体"/>
        <family val="0"/>
      </rPr>
      <t>5</t>
    </r>
  </si>
  <si>
    <r>
      <t>2</t>
    </r>
    <r>
      <rPr>
        <sz val="10"/>
        <rFont val="宋体"/>
        <family val="0"/>
      </rPr>
      <t>21</t>
    </r>
  </si>
  <si>
    <t>单位：万元</t>
  </si>
  <si>
    <t>科目名称</t>
  </si>
  <si>
    <t>09</t>
  </si>
  <si>
    <t>05</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</si>
  <si>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</si>
  <si>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</si>
  <si>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</si>
  <si>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</si>
  <si>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</si>
  <si>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</si>
  <si>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</si>
  <si>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</si>
  <si>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</si>
  <si>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</si>
  <si>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公开表2</t>
  </si>
  <si>
    <t>公开表3</t>
  </si>
  <si>
    <t>公开表4</t>
  </si>
  <si>
    <t>公开表5</t>
  </si>
  <si>
    <t>公开表11</t>
  </si>
  <si>
    <t>支出内容</t>
  </si>
  <si>
    <t>注：如果此表无数，请在此注明“本部门没有政府性基金预算拨款收入，也没有使用政府性基金安排的支出，故本表无数据”。</t>
  </si>
  <si>
    <t>注：如果此表无数，请在此注明“本部门没有纳入预算管理的行政事业性收费预算拨款收入，也没有使用纳入预算管理的行政事业性收费安排的支出，故本表无数据”。</t>
  </si>
  <si>
    <t>注：如果此表无数，请在此注明“本部门没有需申报绩效考核的项目支出，故本表无数据”。</t>
  </si>
  <si>
    <t>六、其他收入</t>
  </si>
  <si>
    <t>五、国有资本经营收入</t>
  </si>
  <si>
    <t>国有资本经营收入</t>
  </si>
  <si>
    <t>国有资本经营收入</t>
  </si>
  <si>
    <t>注：如果此表无数，请在此注明“本部门没有国有资本经营预算支出，故本表无数据”。</t>
  </si>
  <si>
    <t>国有经营收入</t>
  </si>
  <si>
    <t>截止半年</t>
  </si>
  <si>
    <t>截止全年</t>
  </si>
  <si>
    <t>说明 ：此表功能科目为样本，各部门按实际列支功能科目填写。</t>
  </si>
  <si>
    <t>附件2</t>
  </si>
  <si>
    <t xml:space="preserve">    行政单位离退休</t>
  </si>
  <si>
    <t xml:space="preserve">    机关事业单位基本养老保险缴费支出</t>
  </si>
  <si>
    <t xml:space="preserve">    机关事业单位职业年金缴费支出</t>
  </si>
  <si>
    <t>财政拨款收入</t>
  </si>
  <si>
    <t xml:space="preserve">    行政单位离退休</t>
  </si>
  <si>
    <r>
      <t>0</t>
    </r>
    <r>
      <rPr>
        <sz val="10"/>
        <rFont val="宋体"/>
        <family val="0"/>
      </rPr>
      <t>5</t>
    </r>
  </si>
  <si>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</si>
  <si>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</si>
  <si>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</si>
  <si>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</si>
  <si>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</si>
  <si>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</si>
  <si>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</si>
  <si>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</si>
  <si>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</si>
  <si>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</si>
  <si>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</si>
  <si>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</si>
  <si>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</si>
  <si>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</si>
  <si>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</si>
  <si>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</si>
  <si>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t>机关商品和服务支出</t>
  </si>
  <si>
    <t xml:space="preserve">  办公经费</t>
  </si>
  <si>
    <r>
      <t>0</t>
    </r>
    <r>
      <rPr>
        <sz val="10"/>
        <rFont val="宋体"/>
        <family val="0"/>
      </rPr>
      <t>5</t>
    </r>
  </si>
  <si>
    <t xml:space="preserve">  委托业务费</t>
  </si>
  <si>
    <t xml:space="preserve">  公务用车运行维护费</t>
  </si>
  <si>
    <t xml:space="preserve">  维修（护）费</t>
  </si>
  <si>
    <t>注：经济分类按政府预算支出经济分类科目到款。</t>
  </si>
  <si>
    <t>注：经济分类按部门预算支出经济分类科目到款。</t>
  </si>
  <si>
    <t>财政拨款收入</t>
  </si>
  <si>
    <t>公开表8</t>
  </si>
  <si>
    <t>一般公共预算基本支出合计</t>
  </si>
  <si>
    <t>注：如果此表无数，请在此注明“本部门没有纳入专户管理的行政事业性收费等非税收入安排的拨款收入，也没有使用纳入专户管理的行政事业性收费等非税收入安排的支出，故本表无数据”。</t>
  </si>
  <si>
    <t>品目</t>
  </si>
  <si>
    <t>数量</t>
  </si>
  <si>
    <t>参数</t>
  </si>
  <si>
    <t>其他收入</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</si>
  <si>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</si>
  <si>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</si>
  <si>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</si>
  <si>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</si>
  <si>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</si>
  <si>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</si>
  <si>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</si>
  <si>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</si>
  <si>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</si>
  <si>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</si>
  <si>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</si>
  <si>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</si>
  <si>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</si>
  <si>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</si>
  <si>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r>
      <t>公开表1</t>
    </r>
    <r>
      <rPr>
        <b/>
        <sz val="10"/>
        <rFont val="宋体"/>
        <family val="0"/>
      </rPr>
      <t>2</t>
    </r>
  </si>
  <si>
    <t>公开表9</t>
  </si>
  <si>
    <r>
      <t>公开表1</t>
    </r>
    <r>
      <rPr>
        <b/>
        <sz val="10"/>
        <rFont val="宋体"/>
        <family val="0"/>
      </rPr>
      <t>0</t>
    </r>
  </si>
  <si>
    <r>
      <t>公开表1</t>
    </r>
    <r>
      <rPr>
        <b/>
        <sz val="10"/>
        <rFont val="宋体"/>
        <family val="0"/>
      </rPr>
      <t>3</t>
    </r>
  </si>
  <si>
    <t>公开表14</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</si>
  <si>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</si>
  <si>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</si>
  <si>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</si>
  <si>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</si>
  <si>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</si>
  <si>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</si>
  <si>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</si>
  <si>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</si>
  <si>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</si>
  <si>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</si>
  <si>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</si>
  <si>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2021年部门项目支出预算绩效目标情况表</t>
  </si>
  <si>
    <t>2021年部门预算信息公开表</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</si>
  <si>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</si>
  <si>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</si>
  <si>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</si>
  <si>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</si>
  <si>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</si>
  <si>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</si>
  <si>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</si>
  <si>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</si>
  <si>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</si>
  <si>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</si>
  <si>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</si>
  <si>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</si>
  <si>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</si>
  <si>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</si>
  <si>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</si>
  <si>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</si>
  <si>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</si>
  <si>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</si>
  <si>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</si>
  <si>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</si>
  <si>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</si>
  <si>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</si>
  <si>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</si>
  <si>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</si>
  <si>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</si>
  <si>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2021年部门收支预算总表（分单位）</t>
  </si>
  <si>
    <t>2021年部门收入预算总表</t>
  </si>
  <si>
    <t>2021年部门支出预算总表</t>
  </si>
  <si>
    <r>
      <t>2021</t>
    </r>
    <r>
      <rPr>
        <b/>
        <sz val="22"/>
        <rFont val="宋体"/>
        <family val="0"/>
      </rPr>
      <t>年部门支出预算总表（按功能科目）</t>
    </r>
  </si>
  <si>
    <r>
      <rPr>
        <b/>
        <sz val="16"/>
        <rFont val="Times New Roman"/>
        <family val="1"/>
      </rPr>
      <t>2021</t>
    </r>
    <r>
      <rPr>
        <b/>
        <sz val="16"/>
        <rFont val="宋体"/>
        <family val="0"/>
      </rPr>
      <t>年部门支出预算总表（按政府预算支出经济分类科目）</t>
    </r>
  </si>
  <si>
    <r>
      <rPr>
        <b/>
        <sz val="16"/>
        <rFont val="Times New Roman"/>
        <family val="1"/>
      </rPr>
      <t>2021</t>
    </r>
    <r>
      <rPr>
        <b/>
        <sz val="16"/>
        <rFont val="宋体"/>
        <family val="0"/>
      </rPr>
      <t>年部门支出预算总表（按部门预算支出经济分类科目）</t>
    </r>
  </si>
  <si>
    <t>2021年部门财政拨款支出预算总表（按功能科目）</t>
  </si>
  <si>
    <t>2021年部门一般公共预算支出预算表</t>
  </si>
  <si>
    <t>2021年部门财政拨款收入安排的预算支出表</t>
  </si>
  <si>
    <t>2021年部门纳入预算管理的行政事业性收费等非税收入安排的预算支出表</t>
  </si>
  <si>
    <r>
      <t>2021</t>
    </r>
    <r>
      <rPr>
        <b/>
        <sz val="22"/>
        <rFont val="宋体"/>
        <family val="0"/>
      </rPr>
      <t>年部门（政府性基金收入）政府性基金预算支出表</t>
    </r>
  </si>
  <si>
    <t>2021年部门纳入专户管理的行政事业性收费等非税收入安排的预算支出表</t>
  </si>
  <si>
    <t>2021年部门（国有资本经营收入）国有资本经营预算支出表</t>
  </si>
  <si>
    <t>2021年部门一般公共预算基本支出表（按功能科目）</t>
  </si>
  <si>
    <t>2021年部门一般公共预算基本支出表（按政府预算支出经济分类）</t>
  </si>
  <si>
    <t>2021年部门一般公共预算基本支出表（按部门预算支出经济分类）</t>
  </si>
  <si>
    <r>
      <t>2021</t>
    </r>
    <r>
      <rPr>
        <b/>
        <sz val="22"/>
        <rFont val="宋体"/>
        <family val="0"/>
      </rPr>
      <t>年部门一般公共预算</t>
    </r>
    <r>
      <rPr>
        <b/>
        <sz val="22"/>
        <rFont val="宋体"/>
        <family val="0"/>
      </rPr>
      <t>“三公”经费支出预算表</t>
    </r>
  </si>
  <si>
    <r>
      <t>2021</t>
    </r>
    <r>
      <rPr>
        <b/>
        <sz val="10"/>
        <rFont val="宋体"/>
        <family val="0"/>
      </rPr>
      <t>年预算</t>
    </r>
  </si>
  <si>
    <r>
      <t>2020</t>
    </r>
    <r>
      <rPr>
        <b/>
        <sz val="10"/>
        <rFont val="宋体"/>
        <family val="0"/>
      </rPr>
      <t>年预算</t>
    </r>
  </si>
  <si>
    <r>
      <t>2021</t>
    </r>
    <r>
      <rPr>
        <b/>
        <sz val="22"/>
        <rFont val="宋体"/>
        <family val="0"/>
      </rPr>
      <t>年部门项目支出预算表</t>
    </r>
  </si>
  <si>
    <t>2021年部门项目支出-债务支出预算明细表</t>
  </si>
  <si>
    <t>2021年部门政府采购支出预算表</t>
  </si>
  <si>
    <t>2021年部门政府购买服务支出预算表</t>
  </si>
  <si>
    <t xml:space="preserve">    九、2021年部门财政拨款支出预算总表（按支出功能分类科目） </t>
  </si>
  <si>
    <t>2021年部门财政拨款收支预算总表</t>
  </si>
  <si>
    <t>2021年预算数</t>
  </si>
  <si>
    <t>2021年预算数</t>
  </si>
  <si>
    <t>注：如果此表无数，请在此注明“2021年本部门没有债务支出预算，故本表无数据”。</t>
  </si>
  <si>
    <t>注：如果此表无数，请在此注明“2021年本部门没有政府采购预算支出，故本表无数据”。</t>
  </si>
  <si>
    <t>注：如果此表无数，请在此注明“2021年本部门没有政府购买服务支出，故本表无数据”。</t>
  </si>
  <si>
    <t>2021年预算</t>
  </si>
  <si>
    <t>2021年部门一般公共预算机关运行经费预算表</t>
  </si>
  <si>
    <t xml:space="preserve">    目      录</t>
  </si>
  <si>
    <r>
      <t xml:space="preserve">                           填报时间：2021</t>
    </r>
    <r>
      <rPr>
        <b/>
        <sz val="18"/>
        <rFont val="宋体"/>
        <family val="0"/>
      </rPr>
      <t>年</t>
    </r>
    <r>
      <rPr>
        <b/>
        <sz val="18"/>
        <rFont val="宋体"/>
        <family val="0"/>
      </rPr>
      <t>1</t>
    </r>
    <r>
      <rPr>
        <b/>
        <sz val="18"/>
        <rFont val="宋体"/>
        <family val="0"/>
      </rPr>
      <t>月</t>
    </r>
  </si>
  <si>
    <t xml:space="preserve">                           填报部门：鞍山市立山区双山街道办事处</t>
  </si>
  <si>
    <t>部门名称：鞍山市立山区双山街道办事处</t>
  </si>
  <si>
    <t xml:space="preserve">        基层政权建设和社区治理</t>
  </si>
  <si>
    <t xml:space="preserve">      民政管理事务</t>
  </si>
  <si>
    <t>部门名称：鞍山市立山区双山街道办事处</t>
  </si>
  <si>
    <r>
      <t>鞍山市立山区双山街道办事处</t>
    </r>
    <r>
      <rPr>
        <sz val="10"/>
        <rFont val="宋体"/>
        <family val="0"/>
      </rPr>
      <t>本级</t>
    </r>
  </si>
  <si>
    <r>
      <t>2</t>
    </r>
    <r>
      <rPr>
        <sz val="10"/>
        <rFont val="宋体"/>
        <family val="0"/>
      </rPr>
      <t>01</t>
    </r>
  </si>
  <si>
    <r>
      <t>0</t>
    </r>
    <r>
      <rPr>
        <sz val="10"/>
        <rFont val="宋体"/>
        <family val="0"/>
      </rPr>
      <t>3</t>
    </r>
  </si>
  <si>
    <r>
      <t>0</t>
    </r>
    <r>
      <rPr>
        <sz val="10"/>
        <rFont val="宋体"/>
        <family val="0"/>
      </rPr>
      <t>1</t>
    </r>
  </si>
  <si>
    <r>
      <t>0</t>
    </r>
    <r>
      <rPr>
        <sz val="10"/>
        <rFont val="宋体"/>
        <family val="0"/>
      </rPr>
      <t>2</t>
    </r>
  </si>
  <si>
    <r>
      <t>2</t>
    </r>
    <r>
      <rPr>
        <sz val="10"/>
        <rFont val="宋体"/>
        <family val="0"/>
      </rPr>
      <t>08</t>
    </r>
  </si>
  <si>
    <r>
      <t>0</t>
    </r>
    <r>
      <rPr>
        <sz val="10"/>
        <rFont val="宋体"/>
        <family val="0"/>
      </rPr>
      <t>8</t>
    </r>
  </si>
  <si>
    <r>
      <t>0</t>
    </r>
    <r>
      <rPr>
        <sz val="10"/>
        <rFont val="宋体"/>
        <family val="0"/>
      </rPr>
      <t>5</t>
    </r>
  </si>
  <si>
    <r>
      <t>2</t>
    </r>
    <r>
      <rPr>
        <sz val="10"/>
        <rFont val="宋体"/>
        <family val="0"/>
      </rPr>
      <t>21</t>
    </r>
  </si>
  <si>
    <t>行政运行</t>
  </si>
  <si>
    <t>一般行政管理事务</t>
  </si>
  <si>
    <t>基层政权建设和社区治理</t>
  </si>
  <si>
    <t>行政单位离退休</t>
  </si>
  <si>
    <t>机关事业单位基本养老保险缴费支出</t>
  </si>
  <si>
    <t>住房公积金</t>
  </si>
  <si>
    <t xml:space="preserve">        行政运行（政府办公厅（室）及相关机构事务）</t>
  </si>
  <si>
    <t xml:space="preserve">        一般行政管理事务（政府办公厅（室）及相关机构事务）</t>
  </si>
  <si>
    <r>
      <t>0</t>
    </r>
    <r>
      <rPr>
        <sz val="10"/>
        <rFont val="宋体"/>
        <family val="0"/>
      </rPr>
      <t>8</t>
    </r>
  </si>
  <si>
    <t xml:space="preserve">        行政单位离退休</t>
  </si>
  <si>
    <t xml:space="preserve">        机关事业单位基本养老保险缴费支出</t>
  </si>
  <si>
    <t xml:space="preserve">        住房公积金</t>
  </si>
  <si>
    <r>
      <t>2</t>
    </r>
    <r>
      <rPr>
        <sz val="10"/>
        <rFont val="宋体"/>
        <family val="0"/>
      </rPr>
      <t>08</t>
    </r>
  </si>
  <si>
    <r>
      <t>0</t>
    </r>
    <r>
      <rPr>
        <sz val="10"/>
        <rFont val="宋体"/>
        <family val="0"/>
      </rPr>
      <t>2</t>
    </r>
  </si>
  <si>
    <r>
      <t>0</t>
    </r>
    <r>
      <rPr>
        <sz val="10"/>
        <rFont val="宋体"/>
        <family val="0"/>
      </rPr>
      <t>8</t>
    </r>
  </si>
  <si>
    <r>
      <t>0</t>
    </r>
    <r>
      <rPr>
        <sz val="10"/>
        <rFont val="宋体"/>
        <family val="0"/>
      </rPr>
      <t>3</t>
    </r>
  </si>
  <si>
    <t>鞍山市立山区双山街道办事处</t>
  </si>
  <si>
    <t>社区党建、办公经费</t>
  </si>
  <si>
    <t>办公费，水费，电费等</t>
  </si>
  <si>
    <t>救济费</t>
  </si>
  <si>
    <r>
      <t>202</t>
    </r>
    <r>
      <rPr>
        <b/>
        <sz val="9"/>
        <rFont val="宋体"/>
        <family val="0"/>
      </rPr>
      <t>1</t>
    </r>
    <r>
      <rPr>
        <b/>
        <sz val="9"/>
        <rFont val="宋体"/>
        <family val="0"/>
      </rPr>
      <t>年</t>
    </r>
  </si>
  <si>
    <t>201</t>
  </si>
  <si>
    <t>03</t>
  </si>
  <si>
    <t>02</t>
  </si>
  <si>
    <t>一般行政管理事务（政府办公厅（室）及相关机构事务）</t>
  </si>
  <si>
    <t>208</t>
  </si>
  <si>
    <t>08</t>
  </si>
  <si>
    <t>基层政权建设和社区治理</t>
  </si>
  <si>
    <t>行政运行（政府办公厅（室）及相关机构事务）</t>
  </si>
  <si>
    <t>部门名称：鞍山市立山区双山街道办事处</t>
  </si>
  <si>
    <t>509</t>
  </si>
  <si>
    <t xml:space="preserve">  </t>
  </si>
  <si>
    <t xml:space="preserve">  社会福利和救助</t>
  </si>
  <si>
    <t>05</t>
  </si>
  <si>
    <t xml:space="preserve">  离退休费</t>
  </si>
  <si>
    <t>99</t>
  </si>
  <si>
    <t xml:space="preserve">  其他对个人和家庭补助</t>
  </si>
  <si>
    <r>
      <t xml:space="preserve">  鞍山市立山区双山街道办事处</t>
    </r>
    <r>
      <rPr>
        <sz val="10"/>
        <rFont val="宋体"/>
        <family val="0"/>
      </rPr>
      <t>本级</t>
    </r>
  </si>
  <si>
    <t>部门名称：鞍山市立山区双山街道办事处</t>
  </si>
  <si>
    <t>鞍山市立山区双山街道办事处本级</t>
  </si>
  <si>
    <t>鞍山市立山区双山街道办事处本级</t>
  </si>
  <si>
    <t>221</t>
  </si>
  <si>
    <t>行政单位离退休</t>
  </si>
  <si>
    <t>机关事业单位基本养老保险缴费支出</t>
  </si>
  <si>
    <t>住房公积金</t>
  </si>
  <si>
    <t>部门名称：鞍山市立山区双山街道办事处</t>
  </si>
  <si>
    <t>公务用车运行费</t>
  </si>
  <si>
    <t>社区党建经费</t>
  </si>
  <si>
    <t>社区办公经费</t>
  </si>
  <si>
    <t>301</t>
  </si>
  <si>
    <t xml:space="preserve">  基本工资</t>
  </si>
  <si>
    <t xml:space="preserve">  津贴补贴</t>
  </si>
  <si>
    <t xml:space="preserve">  奖金</t>
  </si>
  <si>
    <t xml:space="preserve">  机关事业单位基本养老保险缴费</t>
  </si>
  <si>
    <t>10</t>
  </si>
  <si>
    <t xml:space="preserve">  职工基本医疗保险缴费</t>
  </si>
  <si>
    <t>12</t>
  </si>
  <si>
    <t xml:space="preserve">  其他社会保障缴费</t>
  </si>
  <si>
    <t>13</t>
  </si>
  <si>
    <t xml:space="preserve">  住房公积金</t>
  </si>
  <si>
    <t>302</t>
  </si>
  <si>
    <t xml:space="preserve">  办公费</t>
  </si>
  <si>
    <t xml:space="preserve">  水费</t>
  </si>
  <si>
    <t>06</t>
  </si>
  <si>
    <t xml:space="preserve">  电费</t>
  </si>
  <si>
    <t>07</t>
  </si>
  <si>
    <t xml:space="preserve">  邮电费</t>
  </si>
  <si>
    <t xml:space="preserve">  取暖费</t>
  </si>
  <si>
    <t>11</t>
  </si>
  <si>
    <t xml:space="preserve">  差旅费</t>
  </si>
  <si>
    <t xml:space="preserve">  维修(护)费</t>
  </si>
  <si>
    <t>26</t>
  </si>
  <si>
    <t xml:space="preserve">  劳务费</t>
  </si>
  <si>
    <t>28</t>
  </si>
  <si>
    <t xml:space="preserve">  工会经费</t>
  </si>
  <si>
    <t>29</t>
  </si>
  <si>
    <t xml:space="preserve">  福利费</t>
  </si>
  <si>
    <t>31</t>
  </si>
  <si>
    <t xml:space="preserve">  公务用车运行维护费</t>
  </si>
  <si>
    <t>39</t>
  </si>
  <si>
    <t xml:space="preserve">  其他交通费用</t>
  </si>
  <si>
    <t>303</t>
  </si>
  <si>
    <t xml:space="preserve">  退休费</t>
  </si>
  <si>
    <t xml:space="preserve">  救济费</t>
  </si>
  <si>
    <t xml:space="preserve">  其他对个人和家庭的补助</t>
  </si>
  <si>
    <t>部门名称：部门名称：鞍山市立山区双山街道办事处</t>
  </si>
  <si>
    <t>部门名称：鞍山市立山区双山街道办事处</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</si>
</sst>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 numFmtId="225" formatCode="* #,##0.0;* \-#,##0.0;* &quot;&quot;??;@"/>
    <numFmt numFmtId="226" formatCode="0.00_);\(0.00\)"/>
    <numFmt numFmtId="227" formatCode="0.00;[Red]0.00"/>
  </numFmts>
  <fonts count="45">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right style="thin"/>
      <top/>
      <bottom style="thin"/>
    </border>
    <border>
      <left>
        <color indexed="63"/>
      </left>
      <right>
        <color indexed="63"/>
      </right>
      <top style="thin"/>
      <bottom>
        <color indexed="63"/>
      </bottom>
    </border>
  </borders>
  <cellStyleXfs count="1308">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43" fillId="1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4" fillId="1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NumberFormat="0" applyFill="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42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1036" applyFont="1" applyAlignment="1">
      <alignment vertical="center"/>
      <protection/>
    </xf>
    <xf numFmtId="49" fontId="3" fillId="0" borderId="0" xfId="1036" applyNumberFormat="1" applyFont="1" applyFill="1" applyAlignment="1" applyProtection="1">
      <alignment vertical="center"/>
      <protection/>
    </xf>
    <xf numFmtId="176" fontId="3" fillId="0" borderId="0" xfId="1036" applyNumberFormat="1" applyFont="1" applyAlignment="1">
      <alignment vertical="center"/>
      <protection/>
    </xf>
    <xf numFmtId="176" fontId="3" fillId="0" borderId="0" xfId="1036" applyNumberFormat="1" applyFont="1" applyFill="1" applyAlignment="1">
      <alignment vertical="center"/>
      <protection/>
    </xf>
    <xf numFmtId="2" fontId="3" fillId="0" borderId="0" xfId="1036" applyNumberFormat="1" applyFont="1" applyFill="1" applyAlignment="1" applyProtection="1">
      <alignment horizontal="center" vertical="center"/>
      <protection/>
    </xf>
    <xf numFmtId="176" fontId="3" fillId="0" borderId="0" xfId="1036" applyNumberFormat="1" applyFont="1" applyFill="1" applyAlignment="1">
      <alignment horizontal="center" vertical="center"/>
      <protection/>
    </xf>
    <xf numFmtId="0" fontId="3" fillId="0" borderId="0" xfId="1036" applyFont="1">
      <alignment/>
      <protection/>
    </xf>
    <xf numFmtId="0" fontId="4" fillId="0" borderId="0" xfId="1036"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1036"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178" fontId="0" fillId="0" borderId="12"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3" xfId="0" applyNumberFormat="1" applyFont="1" applyFill="1" applyBorder="1" applyAlignment="1" applyProtection="1">
      <alignment horizontal="right" vertical="center"/>
      <protection/>
    </xf>
    <xf numFmtId="178" fontId="3" fillId="0" borderId="12" xfId="1036" applyNumberFormat="1" applyFont="1" applyFill="1" applyBorder="1" applyAlignment="1" applyProtection="1">
      <alignment horizontal="right" vertical="center" wrapText="1"/>
      <protection/>
    </xf>
    <xf numFmtId="0" fontId="3" fillId="0" borderId="0" xfId="644" applyFont="1" applyFill="1" applyAlignment="1">
      <alignment vertical="center"/>
      <protection/>
    </xf>
    <xf numFmtId="0" fontId="1" fillId="0" borderId="0" xfId="645">
      <alignment/>
      <protection/>
    </xf>
    <xf numFmtId="0" fontId="3" fillId="0" borderId="0" xfId="644" applyFont="1" applyFill="1" applyAlignment="1">
      <alignment horizontal="center" vertical="center"/>
      <protection/>
    </xf>
    <xf numFmtId="0" fontId="29" fillId="0" borderId="0" xfId="644" applyFont="1" applyFill="1" applyAlignment="1">
      <alignment vertical="center"/>
      <protection/>
    </xf>
    <xf numFmtId="176" fontId="3" fillId="0" borderId="10" xfId="644" applyNumberFormat="1" applyFont="1" applyFill="1" applyBorder="1" applyAlignment="1">
      <alignment horizontal="center" vertical="center"/>
      <protection/>
    </xf>
    <xf numFmtId="0" fontId="3" fillId="0" borderId="10" xfId="644" applyFont="1" applyFill="1" applyBorder="1" applyAlignment="1">
      <alignment horizontal="center" vertical="center"/>
      <protection/>
    </xf>
    <xf numFmtId="176" fontId="28" fillId="0" borderId="0" xfId="644" applyNumberFormat="1" applyFont="1" applyFill="1" applyAlignment="1" applyProtection="1">
      <alignment horizontal="right" vertical="center"/>
      <protection/>
    </xf>
    <xf numFmtId="0" fontId="29" fillId="0" borderId="0" xfId="644" applyFont="1" applyFill="1" applyBorder="1" applyAlignment="1">
      <alignment vertical="center"/>
      <protection/>
    </xf>
    <xf numFmtId="0" fontId="28" fillId="0" borderId="12" xfId="644" applyNumberFormat="1" applyFont="1" applyFill="1" applyBorder="1" applyAlignment="1" applyProtection="1">
      <alignment horizontal="centerContinuous" vertical="center"/>
      <protection/>
    </xf>
    <xf numFmtId="0" fontId="28" fillId="0" borderId="12" xfId="644" applyNumberFormat="1" applyFont="1" applyFill="1" applyBorder="1" applyAlignment="1" applyProtection="1">
      <alignment horizontal="center" vertical="center"/>
      <protection/>
    </xf>
    <xf numFmtId="176" fontId="28" fillId="0" borderId="14" xfId="644" applyNumberFormat="1" applyFont="1" applyFill="1" applyBorder="1" applyAlignment="1" applyProtection="1">
      <alignment horizontal="center" vertical="center"/>
      <protection/>
    </xf>
    <xf numFmtId="176" fontId="28" fillId="0" borderId="12" xfId="644" applyNumberFormat="1" applyFont="1" applyFill="1" applyBorder="1" applyAlignment="1" applyProtection="1">
      <alignment horizontal="center" vertical="center"/>
      <protection/>
    </xf>
    <xf numFmtId="49" fontId="3" fillId="0" borderId="11" xfId="644" applyNumberFormat="1" applyFont="1" applyFill="1" applyBorder="1" applyAlignment="1" applyProtection="1">
      <alignment vertical="center"/>
      <protection/>
    </xf>
    <xf numFmtId="49" fontId="28" fillId="0" borderId="11" xfId="644" applyNumberFormat="1" applyFont="1" applyFill="1" applyBorder="1" applyAlignment="1" applyProtection="1">
      <alignment horizontal="center" vertical="center"/>
      <protection/>
    </xf>
    <xf numFmtId="0" fontId="30" fillId="0" borderId="0" xfId="644" applyFont="1" applyFill="1" applyAlignment="1">
      <alignment vertical="center"/>
      <protection/>
    </xf>
    <xf numFmtId="0" fontId="5" fillId="0" borderId="0" xfId="645" applyFont="1">
      <alignment/>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1036" applyNumberFormat="1" applyFont="1" applyFill="1" applyBorder="1" applyAlignment="1" applyProtection="1">
      <alignment horizontal="right" vertical="center" wrapText="1"/>
      <protection/>
    </xf>
    <xf numFmtId="178" fontId="28" fillId="0" borderId="12" xfId="1036"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0" xfId="1036" applyNumberFormat="1" applyFont="1" applyFill="1" applyBorder="1" applyAlignment="1" applyProtection="1">
      <alignment horizontal="right" vertical="center"/>
      <protection/>
    </xf>
    <xf numFmtId="0" fontId="28" fillId="26" borderId="0" xfId="1036" applyFont="1" applyFill="1" applyAlignment="1">
      <alignment vertical="center" wrapText="1"/>
      <protection/>
    </xf>
    <xf numFmtId="0" fontId="28" fillId="0" borderId="0" xfId="1036"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1036" applyFont="1" applyFill="1">
      <alignment/>
      <protection/>
    </xf>
    <xf numFmtId="0" fontId="28" fillId="0" borderId="0" xfId="1036"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1036"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49" fontId="3" fillId="0" borderId="11" xfId="644" applyNumberFormat="1" applyFont="1" applyFill="1" applyBorder="1" applyAlignment="1" applyProtection="1">
      <alignment vertical="center"/>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181" fontId="3" fillId="0" borderId="12" xfId="0" applyNumberFormat="1" applyFont="1" applyBorder="1" applyAlignment="1">
      <alignment vertical="center"/>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178" fontId="28" fillId="0" borderId="16" xfId="0" applyNumberFormat="1" applyFont="1" applyFill="1" applyBorder="1" applyAlignment="1">
      <alignment vertical="center" wrapText="1"/>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178" fontId="3" fillId="0" borderId="11" xfId="1036" applyNumberFormat="1" applyFont="1" applyFill="1" applyBorder="1" applyAlignment="1" applyProtection="1">
      <alignment horizontal="righ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1036" applyNumberFormat="1" applyFont="1">
      <alignment/>
      <protection/>
    </xf>
    <xf numFmtId="224" fontId="3" fillId="0" borderId="12" xfId="644"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644" applyNumberFormat="1" applyFont="1" applyFill="1" applyBorder="1" applyAlignment="1" applyProtection="1">
      <alignment horizontal="right" vertical="center" wrapText="1"/>
      <protection/>
    </xf>
    <xf numFmtId="224" fontId="3" fillId="0" borderId="16" xfId="644"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0" fontId="28" fillId="0" borderId="10" xfId="0" applyFont="1" applyBorder="1" applyAlignment="1">
      <alignment horizontal="right" vertical="center"/>
    </xf>
    <xf numFmtId="0" fontId="28" fillId="0" borderId="10" xfId="0" applyFont="1" applyBorder="1" applyAlignment="1">
      <alignment vertical="center"/>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0" xfId="644"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49" fontId="0" fillId="0" borderId="12" xfId="0" applyNumberFormat="1" applyFill="1" applyBorder="1" applyAlignment="1" applyProtection="1">
      <alignment horizontal="left" vertical="center" wrapText="1"/>
      <protection/>
    </xf>
    <xf numFmtId="0" fontId="28" fillId="0" borderId="10" xfId="644"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vertical="center"/>
      <protection/>
    </xf>
    <xf numFmtId="0" fontId="31" fillId="0" borderId="1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644" applyNumberFormat="1" applyFont="1" applyFill="1" applyAlignment="1" applyProtection="1">
      <alignment horizontal="right" vertical="center"/>
      <protection/>
    </xf>
    <xf numFmtId="49" fontId="3" fillId="0" borderId="12" xfId="644" applyNumberFormat="1" applyFont="1" applyFill="1" applyBorder="1" applyAlignment="1" applyProtection="1">
      <alignment vertical="center"/>
      <protection/>
    </xf>
    <xf numFmtId="49" fontId="3" fillId="0" borderId="12" xfId="644" applyNumberFormat="1" applyFont="1" applyFill="1" applyBorder="1" applyAlignment="1" applyProtection="1">
      <alignment vertical="center"/>
      <protection/>
    </xf>
    <xf numFmtId="49" fontId="3" fillId="0" borderId="11" xfId="644" applyNumberFormat="1" applyFont="1" applyFill="1" applyBorder="1" applyAlignment="1" applyProtection="1">
      <alignment vertical="center"/>
      <protection/>
    </xf>
    <xf numFmtId="0" fontId="31" fillId="0" borderId="0" xfId="0" applyFont="1" applyAlignment="1">
      <alignment horizontal="right" vertical="center"/>
    </xf>
    <xf numFmtId="0" fontId="4" fillId="0" borderId="0" xfId="1036" applyNumberFormat="1" applyFont="1" applyFill="1" applyAlignment="1" applyProtection="1">
      <alignment vertical="center"/>
      <protection/>
    </xf>
    <xf numFmtId="0" fontId="28" fillId="0" borderId="0" xfId="1036" applyNumberFormat="1" applyFont="1" applyFill="1" applyAlignment="1" applyProtection="1">
      <alignment horizontal="right" vertical="center"/>
      <protection/>
    </xf>
    <xf numFmtId="0" fontId="28" fillId="0" borderId="10" xfId="0" applyFont="1" applyBorder="1" applyAlignment="1">
      <alignment horizontal="right" vertical="center"/>
    </xf>
    <xf numFmtId="0" fontId="28" fillId="0" borderId="0" xfId="1036" applyNumberFormat="1" applyFont="1" applyFill="1" applyAlignment="1" applyProtection="1">
      <alignment horizontal="centerContinuous" vertical="center"/>
      <protection/>
    </xf>
    <xf numFmtId="0" fontId="3" fillId="0" borderId="0" xfId="1036"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8"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3" fillId="0" borderId="12" xfId="1036"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vertical="center"/>
      <protection/>
    </xf>
    <xf numFmtId="0" fontId="28" fillId="0" borderId="12" xfId="0" applyFont="1" applyFill="1" applyBorder="1" applyAlignment="1">
      <alignment vertical="center"/>
    </xf>
    <xf numFmtId="2" fontId="7" fillId="0" borderId="0" xfId="1036" applyNumberFormat="1" applyFont="1" applyFill="1" applyAlignment="1" applyProtection="1">
      <alignment horizontal="centerContinuous" vertical="center"/>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8" fillId="0" borderId="0" xfId="0" applyFont="1" applyFill="1" applyAlignment="1">
      <alignment horizontal="left" vertical="center"/>
    </xf>
    <xf numFmtId="0" fontId="28" fillId="0" borderId="0" xfId="0" applyFont="1" applyAlignment="1">
      <alignment horizontal="right" vertical="center"/>
    </xf>
    <xf numFmtId="0" fontId="31" fillId="0" borderId="15" xfId="0" applyNumberFormat="1" applyFont="1" applyFill="1" applyBorder="1" applyAlignment="1" applyProtection="1">
      <alignment horizontal="center" vertical="center" wrapText="1"/>
      <protection/>
    </xf>
    <xf numFmtId="0" fontId="28" fillId="0" borderId="0" xfId="1036" applyNumberFormat="1" applyFont="1" applyFill="1" applyAlignment="1" applyProtection="1">
      <alignment horizontal="right" vertical="center"/>
      <protection/>
    </xf>
    <xf numFmtId="0" fontId="7" fillId="0" borderId="0" xfId="646" applyFont="1" applyAlignment="1">
      <alignment horizontal="center" vertical="center"/>
      <protection/>
    </xf>
    <xf numFmtId="0" fontId="1" fillId="0" borderId="0" xfId="646" applyFont="1" applyAlignment="1">
      <alignment horizontal="left" vertical="center"/>
      <protection/>
    </xf>
    <xf numFmtId="0" fontId="1" fillId="0" borderId="0" xfId="646" applyFont="1">
      <alignment vertical="center"/>
      <protection/>
    </xf>
    <xf numFmtId="0" fontId="1" fillId="0" borderId="0" xfId="525">
      <alignment vertical="center"/>
      <protection/>
    </xf>
    <xf numFmtId="0" fontId="28" fillId="0" borderId="16" xfId="641"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642"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643" applyFont="1" applyBorder="1" applyAlignment="1">
      <alignment horizontal="center" vertical="center" wrapText="1"/>
      <protection/>
    </xf>
    <xf numFmtId="0" fontId="39" fillId="0" borderId="0" xfId="639" applyNumberFormat="1" applyFont="1" applyFill="1" applyAlignment="1" applyProtection="1">
      <alignment horizontal="center" vertical="center" wrapText="1"/>
      <protection/>
    </xf>
    <xf numFmtId="0" fontId="31" fillId="0" borderId="0" xfId="640" applyFont="1" applyFill="1" applyAlignment="1">
      <alignment horizontal="center" vertical="center"/>
      <protection/>
    </xf>
    <xf numFmtId="0" fontId="40" fillId="0" borderId="0" xfId="639" applyNumberFormat="1" applyFont="1" applyFill="1" applyAlignment="1" applyProtection="1">
      <alignment horizontal="center" vertical="center" wrapText="1"/>
      <protection/>
    </xf>
    <xf numFmtId="0" fontId="28" fillId="0" borderId="0" xfId="639" applyFont="1" applyFill="1" applyAlignment="1">
      <alignment/>
      <protection/>
    </xf>
    <xf numFmtId="0" fontId="0" fillId="0" borderId="0" xfId="640" applyFont="1" applyFill="1">
      <alignment/>
      <protection/>
    </xf>
    <xf numFmtId="0" fontId="31" fillId="0" borderId="0" xfId="640" applyFont="1" applyFill="1">
      <alignment/>
      <protection/>
    </xf>
    <xf numFmtId="0" fontId="31" fillId="0" borderId="0" xfId="640" applyFont="1" applyFill="1" applyAlignment="1">
      <alignment horizontal="right" vertical="center"/>
      <protection/>
    </xf>
    <xf numFmtId="0" fontId="28" fillId="0" borderId="12" xfId="639" applyNumberFormat="1" applyFont="1" applyFill="1" applyBorder="1" applyAlignment="1" applyProtection="1">
      <alignment horizontal="centerContinuous" vertical="center"/>
      <protection/>
    </xf>
    <xf numFmtId="0" fontId="28" fillId="0" borderId="0" xfId="640" applyFont="1" applyFill="1">
      <alignment/>
      <protection/>
    </xf>
    <xf numFmtId="0" fontId="28" fillId="0" borderId="12" xfId="639" applyFont="1" applyFill="1" applyBorder="1" applyAlignment="1">
      <alignment horizontal="center" vertical="center" wrapText="1"/>
      <protection/>
    </xf>
    <xf numFmtId="0" fontId="28" fillId="0" borderId="12" xfId="639" applyFont="1" applyBorder="1" applyAlignment="1">
      <alignment horizontal="center" vertical="center" wrapText="1"/>
      <protection/>
    </xf>
    <xf numFmtId="0" fontId="3" fillId="0" borderId="0" xfId="640" applyFont="1" applyFill="1">
      <alignment/>
      <protection/>
    </xf>
    <xf numFmtId="49" fontId="28" fillId="0" borderId="12" xfId="640" applyNumberFormat="1" applyFont="1" applyFill="1" applyBorder="1" applyAlignment="1" applyProtection="1">
      <alignment horizontal="center" vertical="center" wrapText="1"/>
      <protection/>
    </xf>
    <xf numFmtId="0" fontId="3" fillId="0" borderId="12" xfId="640" applyFont="1" applyFill="1" applyBorder="1">
      <alignment/>
      <protection/>
    </xf>
    <xf numFmtId="49" fontId="3" fillId="0" borderId="12" xfId="639" applyNumberFormat="1" applyFont="1" applyFill="1" applyBorder="1" applyAlignment="1" applyProtection="1">
      <alignment horizontal="center" vertical="center" wrapText="1"/>
      <protection/>
    </xf>
    <xf numFmtId="49" fontId="3" fillId="0" borderId="12" xfId="640" applyNumberFormat="1" applyFont="1" applyFill="1" applyBorder="1" applyAlignment="1" applyProtection="1">
      <alignment horizontal="left" vertical="center" wrapText="1"/>
      <protection/>
    </xf>
    <xf numFmtId="0" fontId="28" fillId="0" borderId="12" xfId="640" applyFont="1" applyFill="1" applyBorder="1">
      <alignment/>
      <protection/>
    </xf>
    <xf numFmtId="0" fontId="31" fillId="0" borderId="12" xfId="640" applyFont="1" applyFill="1" applyBorder="1">
      <alignment/>
      <protection/>
    </xf>
    <xf numFmtId="0" fontId="0" fillId="0" borderId="0" xfId="639" applyFont="1">
      <alignment vertical="center"/>
      <protection/>
    </xf>
    <xf numFmtId="0" fontId="0" fillId="0" borderId="0" xfId="639">
      <alignment vertical="center"/>
      <protection/>
    </xf>
    <xf numFmtId="0" fontId="0" fillId="0" borderId="0" xfId="639" applyFont="1" applyAlignment="1">
      <alignment/>
      <protection/>
    </xf>
    <xf numFmtId="0" fontId="28" fillId="0" borderId="0" xfId="639" applyNumberFormat="1" applyFont="1" applyFill="1" applyAlignment="1" applyProtection="1">
      <alignment horizontal="center" vertical="center" wrapText="1"/>
      <protection/>
    </xf>
    <xf numFmtId="0" fontId="41" fillId="0" borderId="0" xfId="639" applyNumberFormat="1" applyFont="1" applyFill="1" applyAlignment="1" applyProtection="1">
      <alignment horizontal="center" vertical="center" wrapText="1"/>
      <protection/>
    </xf>
    <xf numFmtId="0" fontId="28" fillId="0" borderId="0" xfId="640" applyFont="1" applyFill="1" applyAlignment="1">
      <alignment horizontal="center" vertical="center"/>
      <protection/>
    </xf>
    <xf numFmtId="0" fontId="28" fillId="0" borderId="0" xfId="640" applyFont="1" applyFill="1" applyAlignment="1">
      <alignment horizontal="right" vertical="center"/>
      <protection/>
    </xf>
    <xf numFmtId="49" fontId="28" fillId="0" borderId="12" xfId="0" applyNumberFormat="1" applyFont="1" applyBorder="1" applyAlignment="1">
      <alignment horizontal="center" vertical="center"/>
    </xf>
    <xf numFmtId="0" fontId="28" fillId="0" borderId="10" xfId="0" applyNumberFormat="1" applyFont="1" applyFill="1" applyBorder="1" applyAlignment="1" applyProtection="1">
      <alignment horizontal="right" vertical="center"/>
      <protection/>
    </xf>
    <xf numFmtId="178" fontId="3" fillId="0" borderId="11" xfId="1036"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31" fillId="0" borderId="17" xfId="0" applyNumberFormat="1" applyFont="1" applyFill="1" applyBorder="1" applyAlignment="1" applyProtection="1">
      <alignment horizontal="center" vertical="center" wrapText="1"/>
      <protection/>
    </xf>
    <xf numFmtId="2" fontId="28" fillId="0" borderId="0" xfId="1036" applyNumberFormat="1" applyFont="1" applyFill="1" applyAlignment="1" applyProtection="1">
      <alignment horizontal="right" vertical="center"/>
      <protection/>
    </xf>
    <xf numFmtId="0" fontId="38"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xf>
    <xf numFmtId="0" fontId="38" fillId="0" borderId="0" xfId="0" applyFont="1" applyAlignment="1">
      <alignment horizontal="center" vertical="center"/>
    </xf>
    <xf numFmtId="0" fontId="0" fillId="0" borderId="11" xfId="493" applyNumberFormat="1" applyFont="1" applyFill="1" applyBorder="1" applyAlignment="1" applyProtection="1">
      <alignment horizontal="left" vertical="center" wrapText="1"/>
      <protection/>
    </xf>
    <xf numFmtId="0" fontId="28" fillId="0" borderId="10" xfId="644" applyFont="1" applyFill="1" applyBorder="1" applyAlignment="1">
      <alignment horizontal="left" vertical="center"/>
      <protection/>
    </xf>
    <xf numFmtId="0" fontId="0" fillId="0" borderId="11" xfId="498"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wrapText="1"/>
      <protection/>
    </xf>
    <xf numFmtId="4" fontId="31" fillId="0" borderId="11" xfId="612" applyNumberFormat="1" applyFont="1" applyFill="1" applyBorder="1" applyAlignment="1" applyProtection="1">
      <alignment horizontal="right" vertical="center" wrapText="1"/>
      <protection/>
    </xf>
    <xf numFmtId="199" fontId="31" fillId="0" borderId="12" xfId="638" applyNumberFormat="1" applyFont="1" applyFill="1" applyBorder="1" applyAlignment="1" applyProtection="1">
      <alignment horizontal="right" vertical="center" wrapText="1"/>
      <protection/>
    </xf>
    <xf numFmtId="199" fontId="3" fillId="0" borderId="12" xfId="644" applyNumberFormat="1" applyFont="1" applyFill="1" applyBorder="1" applyAlignment="1" applyProtection="1">
      <alignment horizontal="right" vertical="center" wrapText="1"/>
      <protection/>
    </xf>
    <xf numFmtId="199" fontId="0" fillId="0" borderId="12" xfId="498" applyNumberFormat="1" applyFont="1" applyFill="1" applyBorder="1" applyAlignment="1" applyProtection="1">
      <alignment horizontal="right" vertical="center" wrapText="1"/>
      <protection/>
    </xf>
    <xf numFmtId="199" fontId="0" fillId="0" borderId="12" xfId="489" applyNumberFormat="1" applyFont="1" applyFill="1" applyBorder="1" applyAlignment="1" applyProtection="1">
      <alignment horizontal="right" vertical="center" wrapText="1"/>
      <protection/>
    </xf>
    <xf numFmtId="199" fontId="28" fillId="0" borderId="12" xfId="0" applyNumberFormat="1" applyFont="1" applyFill="1" applyBorder="1" applyAlignment="1" applyProtection="1">
      <alignment horizontal="right" vertical="center"/>
      <protection/>
    </xf>
    <xf numFmtId="199" fontId="3" fillId="0" borderId="12" xfId="0" applyNumberFormat="1" applyFont="1" applyFill="1" applyBorder="1" applyAlignment="1" applyProtection="1">
      <alignment horizontal="right" vertical="center"/>
      <protection/>
    </xf>
    <xf numFmtId="199" fontId="31" fillId="0" borderId="12" xfId="490" applyNumberFormat="1" applyFont="1" applyFill="1" applyBorder="1" applyAlignment="1" applyProtection="1">
      <alignment horizontal="right" vertical="center" wrapText="1"/>
      <protection/>
    </xf>
    <xf numFmtId="199" fontId="0" fillId="0" borderId="12" xfId="494" applyNumberFormat="1" applyFont="1" applyFill="1" applyBorder="1" applyAlignment="1" applyProtection="1">
      <alignment horizontal="right" vertical="center" wrapText="1"/>
      <protection/>
    </xf>
    <xf numFmtId="199" fontId="0" fillId="0" borderId="12" xfId="491" applyNumberFormat="1" applyFont="1" applyFill="1" applyBorder="1" applyAlignment="1" applyProtection="1">
      <alignment horizontal="right" vertical="center" wrapText="1"/>
      <protection/>
    </xf>
    <xf numFmtId="199" fontId="0" fillId="0" borderId="12" xfId="492" applyNumberFormat="1" applyFont="1" applyFill="1" applyBorder="1" applyAlignment="1" applyProtection="1">
      <alignment horizontal="right" vertical="center" wrapText="1"/>
      <protection/>
    </xf>
    <xf numFmtId="199" fontId="31" fillId="0" borderId="12" xfId="497" applyNumberFormat="1" applyFont="1" applyFill="1" applyBorder="1" applyAlignment="1" applyProtection="1">
      <alignment horizontal="right" vertical="center" wrapText="1"/>
      <protection/>
    </xf>
    <xf numFmtId="199" fontId="28" fillId="0" borderId="12" xfId="644" applyNumberFormat="1" applyFont="1" applyFill="1" applyBorder="1" applyAlignment="1" applyProtection="1">
      <alignment horizontal="right" vertical="center" wrapText="1"/>
      <protection/>
    </xf>
    <xf numFmtId="199" fontId="0" fillId="0" borderId="12" xfId="497" applyNumberFormat="1" applyFont="1" applyFill="1" applyBorder="1" applyAlignment="1" applyProtection="1">
      <alignment horizontal="right" vertical="center" wrapText="1"/>
      <protection/>
    </xf>
    <xf numFmtId="199" fontId="0" fillId="0" borderId="11" xfId="498" applyNumberFormat="1" applyFont="1" applyFill="1" applyBorder="1" applyAlignment="1" applyProtection="1">
      <alignment horizontal="right" vertical="center" wrapText="1"/>
      <protection/>
    </xf>
    <xf numFmtId="199" fontId="3" fillId="0" borderId="12" xfId="0" applyNumberFormat="1" applyFont="1" applyBorder="1" applyAlignment="1">
      <alignment vertical="center" wrapText="1"/>
    </xf>
    <xf numFmtId="199" fontId="28" fillId="0" borderId="16" xfId="0" applyNumberFormat="1" applyFont="1" applyFill="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0" fontId="0" fillId="0" borderId="11" xfId="493" applyNumberFormat="1" applyFont="1" applyFill="1" applyBorder="1" applyAlignment="1" applyProtection="1">
      <alignment horizontal="left" vertical="center" wrapText="1"/>
      <protection/>
    </xf>
    <xf numFmtId="199" fontId="31" fillId="0" borderId="11" xfId="498" applyNumberFormat="1" applyFont="1" applyFill="1" applyBorder="1" applyAlignment="1" applyProtection="1">
      <alignment horizontal="right" vertical="center" wrapText="1"/>
      <protection/>
    </xf>
    <xf numFmtId="199" fontId="31" fillId="0" borderId="12" xfId="498" applyNumberFormat="1" applyFont="1" applyFill="1" applyBorder="1" applyAlignment="1" applyProtection="1">
      <alignment horizontal="right" vertical="center" wrapText="1"/>
      <protection/>
    </xf>
    <xf numFmtId="199" fontId="28" fillId="0" borderId="12" xfId="0" applyNumberFormat="1" applyFont="1" applyBorder="1" applyAlignment="1">
      <alignment vertical="center" wrapText="1"/>
    </xf>
    <xf numFmtId="199" fontId="28" fillId="0" borderId="16" xfId="0" applyNumberFormat="1" applyFont="1" applyFill="1" applyBorder="1" applyAlignment="1">
      <alignment horizontal="center" vertical="center" wrapText="1"/>
    </xf>
    <xf numFmtId="49" fontId="3" fillId="0" borderId="11" xfId="644" applyNumberFormat="1" applyFont="1" applyFill="1" applyBorder="1" applyAlignment="1" applyProtection="1">
      <alignment vertical="center"/>
      <protection/>
    </xf>
    <xf numFmtId="49" fontId="3" fillId="0" borderId="12" xfId="644" applyNumberFormat="1" applyFont="1" applyFill="1" applyBorder="1" applyAlignment="1" applyProtection="1">
      <alignment vertical="center"/>
      <protection/>
    </xf>
    <xf numFmtId="199" fontId="3" fillId="0" borderId="12" xfId="0" applyNumberFormat="1" applyFont="1" applyFill="1" applyBorder="1" applyAlignment="1" applyProtection="1">
      <alignment horizontal="right" vertical="center"/>
      <protection/>
    </xf>
    <xf numFmtId="0" fontId="0" fillId="0" borderId="12" xfId="498" applyNumberFormat="1" applyFont="1" applyFill="1" applyBorder="1" applyAlignment="1" applyProtection="1">
      <alignment horizontal="left" vertical="center" wrapText="1"/>
      <protection/>
    </xf>
    <xf numFmtId="0" fontId="3" fillId="0" borderId="0" xfId="0" applyFont="1" applyBorder="1" applyAlignment="1">
      <alignment vertical="center"/>
    </xf>
    <xf numFmtId="3" fontId="0" fillId="0" borderId="0" xfId="498" applyNumberFormat="1" applyFont="1" applyFill="1" applyBorder="1" applyAlignment="1" applyProtection="1">
      <alignment horizontal="right" vertical="center" wrapText="1"/>
      <protection/>
    </xf>
    <xf numFmtId="224" fontId="0" fillId="0" borderId="12" xfId="498" applyNumberFormat="1" applyFont="1" applyFill="1" applyBorder="1" applyAlignment="1" applyProtection="1">
      <alignment horizontal="right" vertical="center" wrapText="1"/>
      <protection/>
    </xf>
    <xf numFmtId="0" fontId="0" fillId="0" borderId="12" xfId="498" applyNumberFormat="1" applyFill="1" applyBorder="1" applyAlignment="1" applyProtection="1">
      <alignment horizontal="left" vertical="center" wrapText="1"/>
      <protection/>
    </xf>
    <xf numFmtId="178" fontId="28" fillId="0" borderId="15" xfId="0" applyNumberFormat="1" applyFont="1" applyFill="1" applyBorder="1" applyAlignment="1" applyProtection="1">
      <alignment horizontal="right" vertical="center"/>
      <protection/>
    </xf>
    <xf numFmtId="178" fontId="3" fillId="0" borderId="15" xfId="0" applyNumberFormat="1" applyFont="1" applyFill="1" applyBorder="1" applyAlignment="1" applyProtection="1">
      <alignment horizontal="right" vertical="center"/>
      <protection/>
    </xf>
    <xf numFmtId="0" fontId="28" fillId="0" borderId="10" xfId="644" applyFont="1" applyFill="1" applyBorder="1" applyAlignment="1">
      <alignment vertical="center"/>
      <protection/>
    </xf>
    <xf numFmtId="0" fontId="31" fillId="0" borderId="12" xfId="498" applyFont="1" applyBorder="1">
      <alignment/>
      <protection/>
    </xf>
    <xf numFmtId="49" fontId="31" fillId="0" borderId="12" xfId="647" applyNumberFormat="1" applyFont="1" applyFill="1" applyBorder="1" applyAlignment="1" applyProtection="1">
      <alignment horizontal="left" vertical="center" wrapText="1"/>
      <protection/>
    </xf>
    <xf numFmtId="224" fontId="31" fillId="0" borderId="12" xfId="647" applyNumberFormat="1" applyFont="1" applyFill="1" applyBorder="1" applyAlignment="1" applyProtection="1">
      <alignment horizontal="right" vertical="center" wrapText="1"/>
      <protection/>
    </xf>
    <xf numFmtId="9" fontId="31" fillId="0" borderId="12" xfId="646" applyNumberFormat="1" applyFont="1" applyFill="1" applyBorder="1" applyAlignment="1" applyProtection="1">
      <alignment horizontal="right" vertical="center" wrapText="1"/>
      <protection/>
    </xf>
    <xf numFmtId="49" fontId="31" fillId="0" borderId="12" xfId="646" applyNumberFormat="1" applyFont="1" applyFill="1" applyBorder="1" applyAlignment="1" applyProtection="1">
      <alignment horizontal="center" vertical="center" wrapText="1"/>
      <protection/>
    </xf>
    <xf numFmtId="49" fontId="28" fillId="0" borderId="12" xfId="646" applyNumberFormat="1" applyFont="1" applyFill="1" applyBorder="1" applyAlignment="1" applyProtection="1">
      <alignment horizontal="left" vertical="center" wrapText="1"/>
      <protection/>
    </xf>
    <xf numFmtId="49" fontId="0" fillId="0" borderId="11" xfId="518" applyNumberFormat="1" applyFont="1" applyFill="1" applyBorder="1" applyAlignment="1" applyProtection="1">
      <alignment horizontal="left" vertical="center" wrapText="1"/>
      <protection/>
    </xf>
    <xf numFmtId="49" fontId="0" fillId="0" borderId="11" xfId="518" applyNumberFormat="1" applyFont="1" applyFill="1" applyBorder="1" applyAlignment="1" applyProtection="1">
      <alignment horizontal="left" vertical="center"/>
      <protection/>
    </xf>
    <xf numFmtId="0" fontId="31" fillId="26" borderId="0" xfId="640" applyFont="1" applyFill="1" applyAlignment="1">
      <alignment horizontal="center" vertical="center"/>
      <protection/>
    </xf>
    <xf numFmtId="0" fontId="0" fillId="26" borderId="0" xfId="640" applyFont="1" applyFill="1">
      <alignment/>
      <protection/>
    </xf>
    <xf numFmtId="0" fontId="31" fillId="26" borderId="0" xfId="640" applyFont="1" applyFill="1">
      <alignment/>
      <protection/>
    </xf>
    <xf numFmtId="0" fontId="28" fillId="26" borderId="14" xfId="0" applyFont="1" applyFill="1" applyBorder="1" applyAlignment="1">
      <alignment horizontal="center" vertical="center" wrapText="1"/>
    </xf>
    <xf numFmtId="0" fontId="28" fillId="26" borderId="12" xfId="0" applyFont="1" applyFill="1" applyBorder="1" applyAlignment="1">
      <alignment horizontal="center" vertical="center" wrapText="1"/>
    </xf>
    <xf numFmtId="0" fontId="3" fillId="0" borderId="12" xfId="640" applyFont="1" applyFill="1" applyBorder="1">
      <alignment/>
      <protection/>
    </xf>
    <xf numFmtId="224" fontId="28" fillId="26" borderId="12" xfId="640" applyNumberFormat="1" applyFont="1" applyFill="1" applyBorder="1" applyAlignment="1" applyProtection="1">
      <alignment horizontal="right" vertical="center"/>
      <protection/>
    </xf>
    <xf numFmtId="224" fontId="3" fillId="26" borderId="12" xfId="640" applyNumberFormat="1" applyFont="1" applyFill="1" applyBorder="1" applyAlignment="1" applyProtection="1">
      <alignment horizontal="right" vertical="center"/>
      <protection/>
    </xf>
    <xf numFmtId="0" fontId="28" fillId="0" borderId="10" xfId="644" applyFont="1" applyFill="1" applyBorder="1" applyAlignment="1">
      <alignment horizontal="left" vertical="center"/>
      <protection/>
    </xf>
    <xf numFmtId="49" fontId="3" fillId="0" borderId="12" xfId="0" applyNumberFormat="1" applyFont="1" applyFill="1" applyBorder="1" applyAlignment="1" applyProtection="1">
      <alignment vertical="center" wrapText="1"/>
      <protection/>
    </xf>
    <xf numFmtId="178" fontId="28" fillId="0" borderId="19" xfId="0" applyNumberFormat="1" applyFont="1" applyFill="1" applyBorder="1" applyAlignment="1">
      <alignment vertical="center" wrapText="1"/>
    </xf>
    <xf numFmtId="199" fontId="0" fillId="0" borderId="11" xfId="582" applyNumberFormat="1" applyFont="1" applyFill="1" applyBorder="1" applyAlignment="1" applyProtection="1">
      <alignment horizontal="right" vertical="center" wrapText="1"/>
      <protection/>
    </xf>
    <xf numFmtId="199" fontId="0" fillId="0" borderId="12" xfId="582"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vertical="center"/>
      <protection/>
    </xf>
    <xf numFmtId="224" fontId="28" fillId="0" borderId="16" xfId="0" applyNumberFormat="1" applyFont="1" applyFill="1" applyBorder="1" applyAlignment="1">
      <alignment vertical="center" wrapText="1"/>
    </xf>
    <xf numFmtId="224" fontId="28" fillId="0" borderId="12" xfId="0" applyNumberFormat="1" applyFont="1" applyFill="1" applyBorder="1" applyAlignment="1">
      <alignment vertical="center" wrapText="1"/>
    </xf>
    <xf numFmtId="224" fontId="0" fillId="0" borderId="12" xfId="583" applyNumberFormat="1" applyFont="1" applyFill="1" applyBorder="1" applyAlignment="1" applyProtection="1">
      <alignment horizontal="right" vertical="center" wrapText="1"/>
      <protection/>
    </xf>
    <xf numFmtId="224" fontId="0" fillId="0" borderId="12" xfId="590" applyNumberFormat="1" applyFont="1" applyFill="1" applyBorder="1" applyAlignment="1" applyProtection="1">
      <alignment horizontal="right" vertical="center" wrapText="1"/>
      <protection/>
    </xf>
    <xf numFmtId="224" fontId="0" fillId="0" borderId="12" xfId="591" applyNumberFormat="1" applyFont="1" applyFill="1" applyBorder="1" applyAlignment="1" applyProtection="1">
      <alignment horizontal="right" vertical="center" wrapText="1"/>
      <protection/>
    </xf>
    <xf numFmtId="224" fontId="0" fillId="0" borderId="12" xfId="592" applyNumberFormat="1" applyFont="1" applyFill="1" applyBorder="1" applyAlignment="1" applyProtection="1">
      <alignment horizontal="right" vertical="center" wrapText="1"/>
      <protection/>
    </xf>
    <xf numFmtId="224" fontId="0" fillId="0" borderId="12" xfId="593" applyNumberFormat="1" applyFont="1" applyFill="1" applyBorder="1" applyAlignment="1" applyProtection="1">
      <alignment horizontal="right" vertical="center" wrapText="1"/>
      <protection/>
    </xf>
    <xf numFmtId="224" fontId="31" fillId="0" borderId="12" xfId="583" applyNumberFormat="1" applyFont="1" applyFill="1" applyBorder="1" applyAlignment="1" applyProtection="1">
      <alignment horizontal="right" vertical="center" wrapText="1"/>
      <protection/>
    </xf>
    <xf numFmtId="224" fontId="31" fillId="0" borderId="12" xfId="590" applyNumberFormat="1" applyFont="1" applyFill="1" applyBorder="1" applyAlignment="1" applyProtection="1">
      <alignment horizontal="right" vertical="center" wrapText="1"/>
      <protection/>
    </xf>
    <xf numFmtId="224" fontId="31" fillId="0" borderId="12" xfId="591" applyNumberFormat="1" applyFont="1" applyFill="1" applyBorder="1" applyAlignment="1" applyProtection="1">
      <alignment horizontal="right" vertical="center" wrapText="1"/>
      <protection/>
    </xf>
    <xf numFmtId="224" fontId="31" fillId="0" borderId="12" xfId="592" applyNumberFormat="1" applyFont="1" applyFill="1" applyBorder="1" applyAlignment="1" applyProtection="1">
      <alignment horizontal="right" vertical="center" wrapText="1"/>
      <protection/>
    </xf>
    <xf numFmtId="224" fontId="31" fillId="0" borderId="12" xfId="593" applyNumberFormat="1" applyFont="1" applyFill="1" applyBorder="1" applyAlignment="1" applyProtection="1">
      <alignment horizontal="right" vertical="center" wrapText="1"/>
      <protection/>
    </xf>
    <xf numFmtId="49" fontId="0" fillId="0" borderId="11" xfId="594" applyNumberFormat="1" applyFont="1" applyFill="1" applyBorder="1" applyAlignment="1" applyProtection="1">
      <alignment horizontal="left" vertical="center"/>
      <protection/>
    </xf>
    <xf numFmtId="49" fontId="0" fillId="0" borderId="12" xfId="595" applyNumberFormat="1" applyFont="1" applyFill="1" applyBorder="1" applyAlignment="1" applyProtection="1">
      <alignment horizontal="left" vertical="center" wrapText="1"/>
      <protection/>
    </xf>
    <xf numFmtId="199" fontId="0" fillId="0" borderId="12" xfId="597" applyNumberFormat="1" applyFont="1" applyFill="1" applyBorder="1" applyAlignment="1" applyProtection="1">
      <alignment horizontal="right" vertical="center" wrapText="1"/>
      <protection/>
    </xf>
    <xf numFmtId="199" fontId="0" fillId="0" borderId="12" xfId="596" applyNumberFormat="1" applyFont="1" applyFill="1" applyBorder="1" applyAlignment="1" applyProtection="1">
      <alignment horizontal="right" vertical="center" wrapText="1"/>
      <protection/>
    </xf>
    <xf numFmtId="199" fontId="0" fillId="0" borderId="12" xfId="602" applyNumberFormat="1" applyFont="1" applyFill="1" applyBorder="1" applyAlignment="1" applyProtection="1">
      <alignment horizontal="right" vertical="center" wrapText="1"/>
      <protection/>
    </xf>
    <xf numFmtId="199" fontId="0" fillId="0" borderId="12" xfId="606" applyNumberFormat="1" applyFont="1" applyFill="1" applyBorder="1" applyAlignment="1" applyProtection="1">
      <alignment horizontal="right" vertical="center" wrapText="1"/>
      <protection/>
    </xf>
    <xf numFmtId="199" fontId="3" fillId="0" borderId="0" xfId="0" applyNumberFormat="1" applyFont="1" applyAlignment="1">
      <alignment vertical="center"/>
    </xf>
    <xf numFmtId="199" fontId="0" fillId="0" borderId="12" xfId="605" applyNumberFormat="1" applyFont="1" applyFill="1" applyBorder="1" applyAlignment="1" applyProtection="1">
      <alignment horizontal="right" vertical="center" wrapText="1"/>
      <protection/>
    </xf>
    <xf numFmtId="199" fontId="0" fillId="0" borderId="12" xfId="604" applyNumberFormat="1" applyFont="1" applyFill="1" applyBorder="1" applyAlignment="1" applyProtection="1">
      <alignment horizontal="right" vertical="center" wrapText="1"/>
      <protection/>
    </xf>
    <xf numFmtId="3" fontId="0" fillId="0" borderId="12" xfId="608" applyNumberFormat="1" applyFont="1" applyFill="1" applyBorder="1" applyAlignment="1" applyProtection="1">
      <alignment horizontal="right" vertical="center" wrapText="1"/>
      <protection/>
    </xf>
    <xf numFmtId="176" fontId="3" fillId="0" borderId="12" xfId="1036" applyNumberFormat="1" applyFont="1" applyBorder="1" applyAlignment="1">
      <alignment vertical="center"/>
      <protection/>
    </xf>
    <xf numFmtId="49" fontId="3" fillId="0" borderId="12" xfId="646" applyNumberFormat="1" applyFont="1" applyFill="1" applyBorder="1" applyAlignment="1" applyProtection="1">
      <alignment horizontal="left" vertical="center" wrapText="1"/>
      <protection/>
    </xf>
    <xf numFmtId="224" fontId="0" fillId="0" borderId="12" xfId="607" applyNumberFormat="1" applyFont="1" applyFill="1" applyBorder="1" applyAlignment="1" applyProtection="1">
      <alignment horizontal="right" vertical="center" wrapText="1"/>
      <protection/>
    </xf>
    <xf numFmtId="49" fontId="0" fillId="0" borderId="12" xfId="609" applyNumberFormat="1" applyFont="1" applyFill="1" applyBorder="1" applyAlignment="1" applyProtection="1">
      <alignment horizontal="left" vertical="center" wrapText="1"/>
      <protection/>
    </xf>
    <xf numFmtId="49" fontId="0" fillId="0" borderId="11" xfId="609" applyNumberFormat="1" applyFont="1" applyFill="1" applyBorder="1" applyAlignment="1" applyProtection="1">
      <alignment horizontal="left" vertical="center"/>
      <protection/>
    </xf>
    <xf numFmtId="224" fontId="28" fillId="0" borderId="12" xfId="0" applyNumberFormat="1" applyFont="1" applyFill="1" applyBorder="1" applyAlignment="1" applyProtection="1">
      <alignment horizontal="right" vertical="center"/>
      <protection/>
    </xf>
    <xf numFmtId="0" fontId="28" fillId="0" borderId="10" xfId="644" applyFont="1" applyFill="1" applyBorder="1" applyAlignment="1">
      <alignment horizontal="left" vertical="center"/>
      <protection/>
    </xf>
    <xf numFmtId="0" fontId="28" fillId="0" borderId="10" xfId="644" applyFont="1" applyFill="1" applyBorder="1" applyAlignment="1">
      <alignment vertical="center"/>
      <protection/>
    </xf>
    <xf numFmtId="224" fontId="28" fillId="0" borderId="12" xfId="0" applyNumberFormat="1" applyFont="1" applyFill="1" applyBorder="1" applyAlignment="1" applyProtection="1">
      <alignment horizontal="right" vertical="center"/>
      <protection/>
    </xf>
    <xf numFmtId="224" fontId="28" fillId="0" borderId="11" xfId="1036" applyNumberFormat="1" applyFont="1" applyFill="1" applyBorder="1" applyAlignment="1" applyProtection="1">
      <alignment horizontal="right" vertical="center" wrapText="1"/>
      <protection/>
    </xf>
    <xf numFmtId="178" fontId="28" fillId="0" borderId="11" xfId="0" applyNumberFormat="1" applyFont="1" applyFill="1" applyBorder="1" applyAlignment="1" applyProtection="1">
      <alignment horizontal="right" vertical="center"/>
      <protection/>
    </xf>
    <xf numFmtId="0" fontId="28" fillId="0" borderId="10" xfId="644" applyFont="1" applyFill="1" applyBorder="1" applyAlignment="1">
      <alignment vertical="center"/>
      <protection/>
    </xf>
    <xf numFmtId="224" fontId="3" fillId="0" borderId="12" xfId="618" applyNumberFormat="1" applyFont="1" applyFill="1" applyBorder="1" applyAlignment="1" applyProtection="1">
      <alignment horizontal="right" vertical="center"/>
      <protection/>
    </xf>
    <xf numFmtId="49" fontId="0" fillId="0" borderId="11" xfId="610" applyNumberFormat="1" applyFont="1" applyFill="1" applyBorder="1" applyAlignment="1" applyProtection="1">
      <alignment horizontal="left" vertical="center" wrapText="1"/>
      <protection/>
    </xf>
    <xf numFmtId="49" fontId="0" fillId="0" borderId="12" xfId="610" applyNumberFormat="1" applyFont="1" applyFill="1" applyBorder="1" applyAlignment="1" applyProtection="1">
      <alignment horizontal="left" vertical="center" wrapText="1"/>
      <protection/>
    </xf>
    <xf numFmtId="49" fontId="0" fillId="0" borderId="11" xfId="610" applyNumberFormat="1" applyFont="1" applyFill="1" applyBorder="1" applyAlignment="1" applyProtection="1">
      <alignment horizontal="left" vertical="center"/>
      <protection/>
    </xf>
    <xf numFmtId="49" fontId="0" fillId="0" borderId="11" xfId="611" applyNumberFormat="1" applyFont="1" applyFill="1" applyBorder="1" applyAlignment="1" applyProtection="1">
      <alignment horizontal="left" vertical="center" wrapText="1"/>
      <protection/>
    </xf>
    <xf numFmtId="49" fontId="0" fillId="0" borderId="12" xfId="611" applyNumberFormat="1" applyFont="1" applyFill="1" applyBorder="1" applyAlignment="1" applyProtection="1">
      <alignment horizontal="left" vertical="center" wrapText="1"/>
      <protection/>
    </xf>
    <xf numFmtId="49" fontId="0" fillId="0" borderId="11" xfId="611" applyNumberFormat="1" applyFont="1" applyFill="1" applyBorder="1" applyAlignment="1" applyProtection="1">
      <alignment horizontal="left" vertical="center"/>
      <protection/>
    </xf>
    <xf numFmtId="224" fontId="3" fillId="0" borderId="14" xfId="618" applyNumberFormat="1" applyFont="1" applyFill="1" applyBorder="1" applyAlignment="1" applyProtection="1">
      <alignment horizontal="right" vertical="center"/>
      <protection/>
    </xf>
    <xf numFmtId="178" fontId="3" fillId="0" borderId="11" xfId="1036" applyNumberFormat="1" applyFont="1" applyFill="1" applyBorder="1" applyAlignment="1" applyProtection="1">
      <alignment horizontal="right" vertical="center" wrapText="1"/>
      <protection/>
    </xf>
    <xf numFmtId="49" fontId="0" fillId="0" borderId="11" xfId="619" applyNumberFormat="1" applyFont="1" applyFill="1" applyBorder="1" applyAlignment="1" applyProtection="1">
      <alignment horizontal="left" vertical="center" wrapText="1"/>
      <protection/>
    </xf>
    <xf numFmtId="49" fontId="0" fillId="0" borderId="11" xfId="620" applyNumberFormat="1" applyFont="1" applyFill="1" applyBorder="1" applyAlignment="1" applyProtection="1">
      <alignment horizontal="left" vertical="center" wrapText="1"/>
      <protection/>
    </xf>
    <xf numFmtId="224" fontId="0" fillId="0" borderId="12" xfId="620" applyNumberFormat="1" applyFont="1" applyFill="1" applyBorder="1" applyAlignment="1" applyProtection="1">
      <alignment horizontal="right" vertical="center"/>
      <protection/>
    </xf>
    <xf numFmtId="49" fontId="0" fillId="0" borderId="11" xfId="620" applyNumberFormat="1" applyFont="1" applyFill="1" applyBorder="1" applyAlignment="1" applyProtection="1">
      <alignment horizontal="left" vertical="center"/>
      <protection/>
    </xf>
    <xf numFmtId="224" fontId="0" fillId="0" borderId="11" xfId="620" applyNumberFormat="1" applyFont="1" applyFill="1" applyBorder="1" applyAlignment="1" applyProtection="1">
      <alignment horizontal="right" vertical="center"/>
      <protection/>
    </xf>
    <xf numFmtId="199" fontId="0" fillId="0" borderId="11" xfId="620" applyNumberFormat="1" applyFont="1" applyFill="1" applyBorder="1" applyAlignment="1" applyProtection="1">
      <alignment horizontal="right" vertical="center"/>
      <protection/>
    </xf>
    <xf numFmtId="199" fontId="0" fillId="26" borderId="12" xfId="624" applyNumberFormat="1" applyFill="1" applyBorder="1" applyAlignment="1" applyProtection="1">
      <alignment horizontal="right" vertical="center" wrapText="1"/>
      <protection/>
    </xf>
    <xf numFmtId="199" fontId="28" fillId="0" borderId="12" xfId="640" applyNumberFormat="1" applyFont="1" applyFill="1" applyBorder="1">
      <alignment/>
      <protection/>
    </xf>
    <xf numFmtId="224" fontId="31" fillId="0" borderId="12" xfId="620" applyNumberFormat="1" applyFont="1" applyFill="1" applyBorder="1" applyAlignment="1" applyProtection="1">
      <alignment horizontal="right" vertical="center"/>
      <protection/>
    </xf>
    <xf numFmtId="199" fontId="0" fillId="26" borderId="12" xfId="621" applyNumberFormat="1" applyFont="1" applyFill="1" applyBorder="1" applyAlignment="1" applyProtection="1">
      <alignment horizontal="right" vertical="center" wrapText="1"/>
      <protection/>
    </xf>
    <xf numFmtId="199" fontId="0" fillId="26" borderId="12" xfId="624" applyNumberFormat="1" applyFont="1" applyFill="1" applyBorder="1" applyAlignment="1" applyProtection="1">
      <alignment horizontal="right" vertical="center" wrapText="1"/>
      <protection/>
    </xf>
    <xf numFmtId="199" fontId="0" fillId="26" borderId="12" xfId="625" applyNumberFormat="1" applyFont="1" applyFill="1" applyBorder="1" applyAlignment="1" applyProtection="1">
      <alignment horizontal="right" vertical="center" wrapText="1"/>
      <protection/>
    </xf>
    <xf numFmtId="199" fontId="0" fillId="26" borderId="12" xfId="623" applyNumberFormat="1" applyFont="1" applyFill="1" applyBorder="1" applyAlignment="1" applyProtection="1">
      <alignment horizontal="right" vertical="center" wrapText="1"/>
      <protection/>
    </xf>
    <xf numFmtId="199" fontId="0" fillId="26" borderId="12" xfId="626" applyNumberFormat="1" applyFont="1" applyFill="1" applyBorder="1" applyAlignment="1" applyProtection="1">
      <alignment horizontal="right" vertical="center" wrapText="1"/>
      <protection/>
    </xf>
    <xf numFmtId="199" fontId="0" fillId="26" borderId="12" xfId="627" applyNumberFormat="1" applyFont="1" applyFill="1" applyBorder="1" applyAlignment="1" applyProtection="1">
      <alignment horizontal="right" vertical="center" wrapText="1"/>
      <protection/>
    </xf>
    <xf numFmtId="199" fontId="0" fillId="26" borderId="12" xfId="622" applyNumberFormat="1" applyFont="1" applyFill="1" applyBorder="1" applyAlignment="1" applyProtection="1">
      <alignment horizontal="right" vertical="center" wrapText="1"/>
      <protection/>
    </xf>
    <xf numFmtId="199" fontId="3" fillId="0" borderId="12" xfId="640" applyNumberFormat="1" applyFont="1" applyFill="1" applyBorder="1" applyAlignment="1" applyProtection="1">
      <alignment horizontal="right" vertical="center"/>
      <protection/>
    </xf>
    <xf numFmtId="199" fontId="28" fillId="0" borderId="12" xfId="640" applyNumberFormat="1" applyFont="1" applyFill="1" applyBorder="1" applyAlignment="1" applyProtection="1">
      <alignment horizontal="right" vertical="center"/>
      <protection/>
    </xf>
    <xf numFmtId="224" fontId="31" fillId="0" borderId="12" xfId="607" applyNumberFormat="1" applyFont="1" applyFill="1" applyBorder="1" applyAlignment="1" applyProtection="1">
      <alignment horizontal="right" vertical="center" wrapText="1"/>
      <protection/>
    </xf>
    <xf numFmtId="0" fontId="42" fillId="0" borderId="0" xfId="0" applyNumberFormat="1" applyFont="1" applyFill="1" applyAlignment="1" applyProtection="1">
      <alignment horizontal="center"/>
      <protection/>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37" fillId="0" borderId="0" xfId="0" applyFont="1" applyAlignment="1">
      <alignment horizontal="center" vertical="center"/>
    </xf>
    <xf numFmtId="0" fontId="4" fillId="0" borderId="0" xfId="644"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1036" applyNumberFormat="1" applyFont="1" applyFill="1" applyAlignment="1" applyProtection="1">
      <alignment horizontal="center" vertical="center"/>
      <protection/>
    </xf>
    <xf numFmtId="0" fontId="4" fillId="0" borderId="0" xfId="1036" applyNumberFormat="1" applyFont="1" applyFill="1" applyAlignment="1" applyProtection="1">
      <alignment horizontal="center" vertical="center"/>
      <protection/>
    </xf>
    <xf numFmtId="0" fontId="39" fillId="0" borderId="0" xfId="639" applyNumberFormat="1" applyFont="1" applyFill="1" applyAlignment="1" applyProtection="1">
      <alignment horizontal="center" vertical="center" wrapText="1"/>
      <protection/>
    </xf>
    <xf numFmtId="0" fontId="28" fillId="0" borderId="14" xfId="640" applyNumberFormat="1" applyFont="1" applyFill="1" applyBorder="1" applyAlignment="1" applyProtection="1">
      <alignment horizontal="center" vertical="center"/>
      <protection/>
    </xf>
    <xf numFmtId="0" fontId="28" fillId="0" borderId="16" xfId="640"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0" xfId="644" applyFont="1" applyFill="1" applyBorder="1" applyAlignment="1">
      <alignment horizontal="left" vertical="center"/>
      <protection/>
    </xf>
    <xf numFmtId="0" fontId="28" fillId="0" borderId="10" xfId="644" applyFont="1" applyFill="1" applyBorder="1" applyAlignment="1">
      <alignment horizontal="left" vertical="center"/>
      <protection/>
    </xf>
    <xf numFmtId="0" fontId="28" fillId="0" borderId="10" xfId="0" applyFont="1" applyBorder="1" applyAlignment="1">
      <alignment horizontal="right" vertical="center"/>
    </xf>
    <xf numFmtId="0" fontId="28" fillId="0" borderId="10" xfId="0" applyFont="1" applyBorder="1" applyAlignment="1">
      <alignment horizontal="right" vertical="center"/>
    </xf>
    <xf numFmtId="0" fontId="28" fillId="0" borderId="10" xfId="644" applyFont="1" applyFill="1" applyBorder="1" applyAlignment="1">
      <alignment horizontal="left" vertical="center"/>
      <protection/>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0" xfId="0" applyFont="1" applyAlignment="1">
      <alignment horizontal="center"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4"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3"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1036" applyNumberFormat="1" applyFont="1" applyFill="1" applyBorder="1" applyAlignment="1" applyProtection="1">
      <alignment horizontal="center" vertical="center" wrapText="1"/>
      <protection/>
    </xf>
    <xf numFmtId="176" fontId="28" fillId="0" borderId="12" xfId="1036"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28" fillId="0" borderId="10" xfId="644" applyFont="1" applyFill="1" applyBorder="1" applyAlignment="1">
      <alignment vertical="center"/>
      <protection/>
    </xf>
  </cellXfs>
  <cellStyles count="13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2" xfId="20"/>
    <cellStyle name="20% - 强调文字颜色 2 2" xfId="21"/>
    <cellStyle name="20% - 强调文字颜色 2 2 2" xfId="22"/>
    <cellStyle name="20% - 强调文字颜色 2 2 3" xfId="23"/>
    <cellStyle name="20% - 强调文字颜色 2 2 4" xfId="24"/>
    <cellStyle name="20% - 强调文字颜色 3" xfId="25"/>
    <cellStyle name="20% - 强调文字颜色 3 2" xfId="26"/>
    <cellStyle name="20% - 强调文字颜色 3 2 2" xfId="27"/>
    <cellStyle name="20% - 强调文字颜色 3 2 3" xfId="28"/>
    <cellStyle name="20% - 强调文字颜色 3 2 4" xfId="29"/>
    <cellStyle name="20% - 强调文字颜色 4" xfId="30"/>
    <cellStyle name="20% - 强调文字颜色 4 2" xfId="31"/>
    <cellStyle name="20% - 强调文字颜色 4 2 2" xfId="32"/>
    <cellStyle name="20% - 强调文字颜色 4 2 3" xfId="33"/>
    <cellStyle name="20% - 强调文字颜色 4 2 4" xfId="34"/>
    <cellStyle name="20% - 强调文字颜色 5" xfId="35"/>
    <cellStyle name="20% - 强调文字颜色 5 2" xfId="36"/>
    <cellStyle name="20% - 强调文字颜色 5 2 2" xfId="37"/>
    <cellStyle name="20% - 强调文字颜色 5 2 3" xfId="38"/>
    <cellStyle name="20% - 强调文字颜色 5 2 4" xfId="39"/>
    <cellStyle name="20% - 强调文字颜色 6" xfId="40"/>
    <cellStyle name="20% - 强调文字颜色 6 2" xfId="41"/>
    <cellStyle name="20% - 强调文字颜色 6 2 2" xfId="42"/>
    <cellStyle name="20% - 强调文字颜色 6 2 3" xfId="43"/>
    <cellStyle name="20% - 强调文字颜色 6 2 4" xfId="44"/>
    <cellStyle name="20% - 着色 1" xfId="45"/>
    <cellStyle name="20% - 着色 1 2" xfId="46"/>
    <cellStyle name="20% - 着色 1 3" xfId="47"/>
    <cellStyle name="20% - 着色 1 4" xfId="48"/>
    <cellStyle name="20% - 着色 2" xfId="49"/>
    <cellStyle name="20% - 着色 2 2" xfId="50"/>
    <cellStyle name="20% - 着色 2 3" xfId="51"/>
    <cellStyle name="20% - 着色 2 4" xfId="52"/>
    <cellStyle name="20% - 着色 3" xfId="53"/>
    <cellStyle name="20% - 着色 3 2" xfId="54"/>
    <cellStyle name="20% - 着色 3 3" xfId="55"/>
    <cellStyle name="20% - 着色 3 4" xfId="56"/>
    <cellStyle name="20% - 着色 4" xfId="57"/>
    <cellStyle name="20% - 着色 4 2" xfId="58"/>
    <cellStyle name="20% - 着色 4 3" xfId="59"/>
    <cellStyle name="20% - 着色 4 4" xfId="60"/>
    <cellStyle name="20% - 着色 5" xfId="61"/>
    <cellStyle name="20% - 着色 5 2" xfId="62"/>
    <cellStyle name="20% - 着色 5 3" xfId="63"/>
    <cellStyle name="20% - 着色 5 4" xfId="64"/>
    <cellStyle name="20% - 着色 6" xfId="65"/>
    <cellStyle name="20% - 着色 6 2" xfId="66"/>
    <cellStyle name="20% - 着色 6 3" xfId="67"/>
    <cellStyle name="20% - 着色 6 4" xfId="68"/>
    <cellStyle name="40% - 强调文字颜色 1" xfId="69"/>
    <cellStyle name="40% - 强调文字颜色 1 2" xfId="70"/>
    <cellStyle name="40% - 强调文字颜色 1 2 2" xfId="71"/>
    <cellStyle name="40% - 强调文字颜色 1 2 3" xfId="72"/>
    <cellStyle name="40% - 强调文字颜色 1 2 4" xfId="73"/>
    <cellStyle name="40% - 强调文字颜色 2" xfId="74"/>
    <cellStyle name="40% - 强调文字颜色 2 2" xfId="75"/>
    <cellStyle name="40% - 强调文字颜色 2 2 2" xfId="76"/>
    <cellStyle name="40% - 强调文字颜色 2 2 3" xfId="77"/>
    <cellStyle name="40% - 强调文字颜色 2 2 4" xfId="78"/>
    <cellStyle name="40% - 强调文字颜色 3" xfId="79"/>
    <cellStyle name="40% - 强调文字颜色 3 2" xfId="80"/>
    <cellStyle name="40% - 强调文字颜色 3 2 2" xfId="81"/>
    <cellStyle name="40% - 强调文字颜色 3 2 3" xfId="82"/>
    <cellStyle name="40% - 强调文字颜色 3 2 4" xfId="83"/>
    <cellStyle name="40% - 强调文字颜色 4" xfId="84"/>
    <cellStyle name="40% - 强调文字颜色 4 2" xfId="85"/>
    <cellStyle name="40% - 强调文字颜色 4 2 2" xfId="86"/>
    <cellStyle name="40% - 强调文字颜色 4 2 3" xfId="87"/>
    <cellStyle name="40% - 强调文字颜色 4 2 4" xfId="88"/>
    <cellStyle name="40% - 强调文字颜色 5" xfId="89"/>
    <cellStyle name="40% - 强调文字颜色 5 2" xfId="90"/>
    <cellStyle name="40% - 强调文字颜色 5 2 2" xfId="91"/>
    <cellStyle name="40% - 强调文字颜色 5 2 3" xfId="92"/>
    <cellStyle name="40% - 强调文字颜色 5 2 4" xfId="93"/>
    <cellStyle name="40% - 强调文字颜色 6" xfId="94"/>
    <cellStyle name="40% - 强调文字颜色 6 2" xfId="95"/>
    <cellStyle name="40% - 强调文字颜色 6 2 2" xfId="96"/>
    <cellStyle name="40% - 强调文字颜色 6 2 3" xfId="97"/>
    <cellStyle name="40% - 强调文字颜色 6 2 4" xfId="98"/>
    <cellStyle name="40% - 着色 1" xfId="99"/>
    <cellStyle name="40% - 着色 1 2" xfId="100"/>
    <cellStyle name="40% - 着色 1 3" xfId="101"/>
    <cellStyle name="40% - 着色 1 4" xfId="102"/>
    <cellStyle name="40% - 着色 2" xfId="103"/>
    <cellStyle name="40% - 着色 2 2" xfId="104"/>
    <cellStyle name="40% - 着色 2 3" xfId="105"/>
    <cellStyle name="40% - 着色 2 4" xfId="106"/>
    <cellStyle name="40% - 着色 3" xfId="107"/>
    <cellStyle name="40% - 着色 3 2" xfId="108"/>
    <cellStyle name="40% - 着色 3 3" xfId="109"/>
    <cellStyle name="40% - 着色 3 4" xfId="110"/>
    <cellStyle name="40% - 着色 4" xfId="111"/>
    <cellStyle name="40% - 着色 4 2" xfId="112"/>
    <cellStyle name="40% - 着色 4 3" xfId="113"/>
    <cellStyle name="40% - 着色 4 4" xfId="114"/>
    <cellStyle name="40% - 着色 5" xfId="115"/>
    <cellStyle name="40% - 着色 5 2" xfId="116"/>
    <cellStyle name="40% - 着色 5 3" xfId="117"/>
    <cellStyle name="40% - 着色 5 4" xfId="118"/>
    <cellStyle name="40% - 着色 6" xfId="119"/>
    <cellStyle name="40% - 着色 6 2" xfId="120"/>
    <cellStyle name="40% - 着色 6 3" xfId="121"/>
    <cellStyle name="40% - 着色 6 4" xfId="122"/>
    <cellStyle name="60% - 强调文字颜色 1" xfId="123"/>
    <cellStyle name="60% - 强调文字颜色 1 2" xfId="124"/>
    <cellStyle name="60% - 强调文字颜色 1 2 2" xfId="125"/>
    <cellStyle name="60% - 强调文字颜色 1 2 3" xfId="126"/>
    <cellStyle name="60% - 强调文字颜色 1 2 4" xfId="127"/>
    <cellStyle name="60% - 强调文字颜色 2" xfId="128"/>
    <cellStyle name="60% - 强调文字颜色 2 2" xfId="129"/>
    <cellStyle name="60% - 强调文字颜色 2 2 2" xfId="130"/>
    <cellStyle name="60% - 强调文字颜色 2 2 3" xfId="131"/>
    <cellStyle name="60% - 强调文字颜色 2 2 4" xfId="132"/>
    <cellStyle name="60% - 强调文字颜色 3" xfId="133"/>
    <cellStyle name="60% - 强调文字颜色 3 2" xfId="134"/>
    <cellStyle name="60% - 强调文字颜色 3 2 2" xfId="135"/>
    <cellStyle name="60% - 强调文字颜色 3 2 3" xfId="136"/>
    <cellStyle name="60% - 强调文字颜色 3 2 4" xfId="137"/>
    <cellStyle name="60% - 强调文字颜色 4" xfId="138"/>
    <cellStyle name="60% - 强调文字颜色 4 2" xfId="139"/>
    <cellStyle name="60% - 强调文字颜色 4 2 2" xfId="140"/>
    <cellStyle name="60% - 强调文字颜色 4 2 3" xfId="141"/>
    <cellStyle name="60% - 强调文字颜色 4 2 4" xfId="142"/>
    <cellStyle name="60% - 强调文字颜色 5" xfId="143"/>
    <cellStyle name="60% - 强调文字颜色 5 2" xfId="144"/>
    <cellStyle name="60% - 强调文字颜色 5 2 2" xfId="145"/>
    <cellStyle name="60% - 强调文字颜色 5 2 3" xfId="146"/>
    <cellStyle name="60% - 强调文字颜色 5 2 4" xfId="147"/>
    <cellStyle name="60% - 强调文字颜色 6" xfId="148"/>
    <cellStyle name="60% - 强调文字颜色 6 2" xfId="149"/>
    <cellStyle name="60% - 强调文字颜色 6 2 2" xfId="150"/>
    <cellStyle name="60% - 强调文字颜色 6 2 3" xfId="151"/>
    <cellStyle name="60% - 强调文字颜色 6 2 4" xfId="152"/>
    <cellStyle name="60% - 着色 1" xfId="153"/>
    <cellStyle name="60% - 着色 1 2" xfId="154"/>
    <cellStyle name="60% - 着色 1 3" xfId="155"/>
    <cellStyle name="60% - 着色 1 4" xfId="156"/>
    <cellStyle name="60% - 着色 2" xfId="157"/>
    <cellStyle name="60% - 着色 2 2" xfId="158"/>
    <cellStyle name="60% - 着色 2 3" xfId="159"/>
    <cellStyle name="60% - 着色 2 4" xfId="160"/>
    <cellStyle name="60% - 着色 3" xfId="161"/>
    <cellStyle name="60% - 着色 3 2" xfId="162"/>
    <cellStyle name="60% - 着色 3 3" xfId="163"/>
    <cellStyle name="60% - 着色 3 4" xfId="164"/>
    <cellStyle name="60% - 着色 4" xfId="165"/>
    <cellStyle name="60% - 着色 4 2" xfId="166"/>
    <cellStyle name="60% - 着色 4 3" xfId="167"/>
    <cellStyle name="60% - 着色 4 4" xfId="168"/>
    <cellStyle name="60% - 着色 5" xfId="169"/>
    <cellStyle name="60% - 着色 5 2" xfId="170"/>
    <cellStyle name="60% - 着色 5 3" xfId="171"/>
    <cellStyle name="60% - 着色 5 4" xfId="172"/>
    <cellStyle name="60% - 着色 6" xfId="173"/>
    <cellStyle name="60% - 着色 6 2" xfId="174"/>
    <cellStyle name="60% - 着色 6 3" xfId="175"/>
    <cellStyle name="60% - 着色 6 4" xfId="176"/>
    <cellStyle name="Percent" xfId="177"/>
    <cellStyle name="标题" xfId="178"/>
    <cellStyle name="标题 1" xfId="179"/>
    <cellStyle name="标题 1 2" xfId="180"/>
    <cellStyle name="标题 1 2 10" xfId="181"/>
    <cellStyle name="标题 1 2 10 2" xfId="182"/>
    <cellStyle name="标题 1 2 10 3" xfId="183"/>
    <cellStyle name="标题 1 2 10 4" xfId="184"/>
    <cellStyle name="标题 1 2 11" xfId="185"/>
    <cellStyle name="标题 1 2 11 2" xfId="186"/>
    <cellStyle name="标题 1 2 11 3" xfId="187"/>
    <cellStyle name="标题 1 2 11 4" xfId="188"/>
    <cellStyle name="标题 1 2 12" xfId="189"/>
    <cellStyle name="标题 1 2 12 2" xfId="190"/>
    <cellStyle name="标题 1 2 12 3" xfId="191"/>
    <cellStyle name="标题 1 2 12 4" xfId="192"/>
    <cellStyle name="标题 1 2 13" xfId="193"/>
    <cellStyle name="标题 1 2 14" xfId="194"/>
    <cellStyle name="标题 1 2 15" xfId="195"/>
    <cellStyle name="标题 1 2 2" xfId="196"/>
    <cellStyle name="标题 1 2 2 2" xfId="197"/>
    <cellStyle name="标题 1 2 2 3" xfId="198"/>
    <cellStyle name="标题 1 2 2 4" xfId="199"/>
    <cellStyle name="标题 1 2 3" xfId="200"/>
    <cellStyle name="标题 1 2 3 2" xfId="201"/>
    <cellStyle name="标题 1 2 3 3" xfId="202"/>
    <cellStyle name="标题 1 2 3 4" xfId="203"/>
    <cellStyle name="标题 1 2 4" xfId="204"/>
    <cellStyle name="标题 1 2 4 2" xfId="205"/>
    <cellStyle name="标题 1 2 4 3" xfId="206"/>
    <cellStyle name="标题 1 2 4 4" xfId="207"/>
    <cellStyle name="标题 1 2 5" xfId="208"/>
    <cellStyle name="标题 1 2 5 2" xfId="209"/>
    <cellStyle name="标题 1 2 5 3" xfId="210"/>
    <cellStyle name="标题 1 2 5 4" xfId="211"/>
    <cellStyle name="标题 1 2 6" xfId="212"/>
    <cellStyle name="标题 1 2 6 2" xfId="213"/>
    <cellStyle name="标题 1 2 6 3" xfId="214"/>
    <cellStyle name="标题 1 2 6 4" xfId="215"/>
    <cellStyle name="标题 1 2 7" xfId="216"/>
    <cellStyle name="标题 1 2 7 2" xfId="217"/>
    <cellStyle name="标题 1 2 7 3" xfId="218"/>
    <cellStyle name="标题 1 2 7 4" xfId="219"/>
    <cellStyle name="标题 1 2 8" xfId="220"/>
    <cellStyle name="标题 1 2 8 2" xfId="221"/>
    <cellStyle name="标题 1 2 8 3" xfId="222"/>
    <cellStyle name="标题 1 2 8 4" xfId="223"/>
    <cellStyle name="标题 1 2 9" xfId="224"/>
    <cellStyle name="标题 1 2 9 2" xfId="225"/>
    <cellStyle name="标题 1 2 9 3" xfId="226"/>
    <cellStyle name="标题 1 2 9 4" xfId="227"/>
    <cellStyle name="标题 2" xfId="228"/>
    <cellStyle name="标题 2 2" xfId="229"/>
    <cellStyle name="标题 2 2 10" xfId="230"/>
    <cellStyle name="标题 2 2 10 2" xfId="231"/>
    <cellStyle name="标题 2 2 10 3" xfId="232"/>
    <cellStyle name="标题 2 2 10 4" xfId="233"/>
    <cellStyle name="标题 2 2 11" xfId="234"/>
    <cellStyle name="标题 2 2 11 2" xfId="235"/>
    <cellStyle name="标题 2 2 11 3" xfId="236"/>
    <cellStyle name="标题 2 2 11 4" xfId="237"/>
    <cellStyle name="标题 2 2 12" xfId="238"/>
    <cellStyle name="标题 2 2 12 2" xfId="239"/>
    <cellStyle name="标题 2 2 12 3" xfId="240"/>
    <cellStyle name="标题 2 2 12 4" xfId="241"/>
    <cellStyle name="标题 2 2 13" xfId="242"/>
    <cellStyle name="标题 2 2 14" xfId="243"/>
    <cellStyle name="标题 2 2 15" xfId="244"/>
    <cellStyle name="标题 2 2 2" xfId="245"/>
    <cellStyle name="标题 2 2 2 2" xfId="246"/>
    <cellStyle name="标题 2 2 2 3" xfId="247"/>
    <cellStyle name="标题 2 2 2 4" xfId="248"/>
    <cellStyle name="标题 2 2 3" xfId="249"/>
    <cellStyle name="标题 2 2 3 2" xfId="250"/>
    <cellStyle name="标题 2 2 3 3" xfId="251"/>
    <cellStyle name="标题 2 2 3 4" xfId="252"/>
    <cellStyle name="标题 2 2 4" xfId="253"/>
    <cellStyle name="标题 2 2 4 2" xfId="254"/>
    <cellStyle name="标题 2 2 4 3" xfId="255"/>
    <cellStyle name="标题 2 2 4 4" xfId="256"/>
    <cellStyle name="标题 2 2 5" xfId="257"/>
    <cellStyle name="标题 2 2 5 2" xfId="258"/>
    <cellStyle name="标题 2 2 5 3" xfId="259"/>
    <cellStyle name="标题 2 2 5 4" xfId="260"/>
    <cellStyle name="标题 2 2 6" xfId="261"/>
    <cellStyle name="标题 2 2 6 2" xfId="262"/>
    <cellStyle name="标题 2 2 6 3" xfId="263"/>
    <cellStyle name="标题 2 2 6 4" xfId="264"/>
    <cellStyle name="标题 2 2 7" xfId="265"/>
    <cellStyle name="标题 2 2 7 2" xfId="266"/>
    <cellStyle name="标题 2 2 7 3" xfId="267"/>
    <cellStyle name="标题 2 2 7 4" xfId="268"/>
    <cellStyle name="标题 2 2 8" xfId="269"/>
    <cellStyle name="标题 2 2 8 2" xfId="270"/>
    <cellStyle name="标题 2 2 8 3" xfId="271"/>
    <cellStyle name="标题 2 2 8 4" xfId="272"/>
    <cellStyle name="标题 2 2 9" xfId="273"/>
    <cellStyle name="标题 2 2 9 2" xfId="274"/>
    <cellStyle name="标题 2 2 9 3" xfId="275"/>
    <cellStyle name="标题 2 2 9 4" xfId="276"/>
    <cellStyle name="标题 3" xfId="277"/>
    <cellStyle name="标题 3 2" xfId="278"/>
    <cellStyle name="标题 3 2 10" xfId="279"/>
    <cellStyle name="标题 3 2 10 2" xfId="280"/>
    <cellStyle name="标题 3 2 10 3" xfId="281"/>
    <cellStyle name="标题 3 2 10 4" xfId="282"/>
    <cellStyle name="标题 3 2 11" xfId="283"/>
    <cellStyle name="标题 3 2 11 2" xfId="284"/>
    <cellStyle name="标题 3 2 11 3" xfId="285"/>
    <cellStyle name="标题 3 2 11 4" xfId="286"/>
    <cellStyle name="标题 3 2 12" xfId="287"/>
    <cellStyle name="标题 3 2 12 2" xfId="288"/>
    <cellStyle name="标题 3 2 12 3" xfId="289"/>
    <cellStyle name="标题 3 2 12 4" xfId="290"/>
    <cellStyle name="标题 3 2 13" xfId="291"/>
    <cellStyle name="标题 3 2 14" xfId="292"/>
    <cellStyle name="标题 3 2 15" xfId="293"/>
    <cellStyle name="标题 3 2 2" xfId="294"/>
    <cellStyle name="标题 3 2 2 2" xfId="295"/>
    <cellStyle name="标题 3 2 2 3" xfId="296"/>
    <cellStyle name="标题 3 2 2 4" xfId="297"/>
    <cellStyle name="标题 3 2 3" xfId="298"/>
    <cellStyle name="标题 3 2 3 2" xfId="299"/>
    <cellStyle name="标题 3 2 3 3" xfId="300"/>
    <cellStyle name="标题 3 2 3 4" xfId="301"/>
    <cellStyle name="标题 3 2 4" xfId="302"/>
    <cellStyle name="标题 3 2 4 2" xfId="303"/>
    <cellStyle name="标题 3 2 4 3" xfId="304"/>
    <cellStyle name="标题 3 2 4 4" xfId="305"/>
    <cellStyle name="标题 3 2 5" xfId="306"/>
    <cellStyle name="标题 3 2 5 2" xfId="307"/>
    <cellStyle name="标题 3 2 5 3" xfId="308"/>
    <cellStyle name="标题 3 2 5 4" xfId="309"/>
    <cellStyle name="标题 3 2 6" xfId="310"/>
    <cellStyle name="标题 3 2 6 2" xfId="311"/>
    <cellStyle name="标题 3 2 6 3" xfId="312"/>
    <cellStyle name="标题 3 2 6 4" xfId="313"/>
    <cellStyle name="标题 3 2 7" xfId="314"/>
    <cellStyle name="标题 3 2 7 2" xfId="315"/>
    <cellStyle name="标题 3 2 7 3" xfId="316"/>
    <cellStyle name="标题 3 2 7 4" xfId="317"/>
    <cellStyle name="标题 3 2 8" xfId="318"/>
    <cellStyle name="标题 3 2 8 2" xfId="319"/>
    <cellStyle name="标题 3 2 8 3" xfId="320"/>
    <cellStyle name="标题 3 2 8 4" xfId="321"/>
    <cellStyle name="标题 3 2 9" xfId="322"/>
    <cellStyle name="标题 3 2 9 2" xfId="323"/>
    <cellStyle name="标题 3 2 9 3" xfId="324"/>
    <cellStyle name="标题 3 2 9 4" xfId="325"/>
    <cellStyle name="标题 4" xfId="326"/>
    <cellStyle name="标题 4 2" xfId="327"/>
    <cellStyle name="标题 4 2 10" xfId="328"/>
    <cellStyle name="标题 4 2 10 2" xfId="329"/>
    <cellStyle name="标题 4 2 10 3" xfId="330"/>
    <cellStyle name="标题 4 2 10 4" xfId="331"/>
    <cellStyle name="标题 4 2 11" xfId="332"/>
    <cellStyle name="标题 4 2 11 2" xfId="333"/>
    <cellStyle name="标题 4 2 11 3" xfId="334"/>
    <cellStyle name="标题 4 2 11 4" xfId="335"/>
    <cellStyle name="标题 4 2 12" xfId="336"/>
    <cellStyle name="标题 4 2 12 2" xfId="337"/>
    <cellStyle name="标题 4 2 12 3" xfId="338"/>
    <cellStyle name="标题 4 2 12 4" xfId="339"/>
    <cellStyle name="标题 4 2 13" xfId="340"/>
    <cellStyle name="标题 4 2 14" xfId="341"/>
    <cellStyle name="标题 4 2 15" xfId="342"/>
    <cellStyle name="标题 4 2 2" xfId="343"/>
    <cellStyle name="标题 4 2 2 2" xfId="344"/>
    <cellStyle name="标题 4 2 2 3" xfId="345"/>
    <cellStyle name="标题 4 2 2 4" xfId="346"/>
    <cellStyle name="标题 4 2 3" xfId="347"/>
    <cellStyle name="标题 4 2 3 2" xfId="348"/>
    <cellStyle name="标题 4 2 3 3" xfId="349"/>
    <cellStyle name="标题 4 2 3 4" xfId="350"/>
    <cellStyle name="标题 4 2 4" xfId="351"/>
    <cellStyle name="标题 4 2 4 2" xfId="352"/>
    <cellStyle name="标题 4 2 4 3" xfId="353"/>
    <cellStyle name="标题 4 2 4 4" xfId="354"/>
    <cellStyle name="标题 4 2 5" xfId="355"/>
    <cellStyle name="标题 4 2 5 2" xfId="356"/>
    <cellStyle name="标题 4 2 5 3" xfId="357"/>
    <cellStyle name="标题 4 2 5 4" xfId="358"/>
    <cellStyle name="标题 4 2 6" xfId="359"/>
    <cellStyle name="标题 4 2 6 2" xfId="360"/>
    <cellStyle name="标题 4 2 6 3" xfId="361"/>
    <cellStyle name="标题 4 2 6 4" xfId="362"/>
    <cellStyle name="标题 4 2 7" xfId="363"/>
    <cellStyle name="标题 4 2 7 2" xfId="364"/>
    <cellStyle name="标题 4 2 7 3" xfId="365"/>
    <cellStyle name="标题 4 2 7 4" xfId="366"/>
    <cellStyle name="标题 4 2 8" xfId="367"/>
    <cellStyle name="标题 4 2 8 2" xfId="368"/>
    <cellStyle name="标题 4 2 8 3" xfId="369"/>
    <cellStyle name="标题 4 2 8 4" xfId="370"/>
    <cellStyle name="标题 4 2 9" xfId="371"/>
    <cellStyle name="标题 4 2 9 2" xfId="372"/>
    <cellStyle name="标题 4 2 9 3" xfId="373"/>
    <cellStyle name="标题 4 2 9 4" xfId="374"/>
    <cellStyle name="标题 5" xfId="375"/>
    <cellStyle name="标题 5 10" xfId="376"/>
    <cellStyle name="标题 5 10 2" xfId="377"/>
    <cellStyle name="标题 5 10 3" xfId="378"/>
    <cellStyle name="标题 5 10 4" xfId="379"/>
    <cellStyle name="标题 5 11" xfId="380"/>
    <cellStyle name="标题 5 11 2" xfId="381"/>
    <cellStyle name="标题 5 11 3" xfId="382"/>
    <cellStyle name="标题 5 11 4" xfId="383"/>
    <cellStyle name="标题 5 12" xfId="384"/>
    <cellStyle name="标题 5 12 2" xfId="385"/>
    <cellStyle name="标题 5 12 3" xfId="386"/>
    <cellStyle name="标题 5 12 4" xfId="387"/>
    <cellStyle name="标题 5 13" xfId="388"/>
    <cellStyle name="标题 5 14" xfId="389"/>
    <cellStyle name="标题 5 15" xfId="390"/>
    <cellStyle name="标题 5 2" xfId="391"/>
    <cellStyle name="标题 5 2 2" xfId="392"/>
    <cellStyle name="标题 5 2 3" xfId="393"/>
    <cellStyle name="标题 5 2 4" xfId="394"/>
    <cellStyle name="标题 5 3" xfId="395"/>
    <cellStyle name="标题 5 3 2" xfId="396"/>
    <cellStyle name="标题 5 3 3" xfId="397"/>
    <cellStyle name="标题 5 3 4" xfId="398"/>
    <cellStyle name="标题 5 4" xfId="399"/>
    <cellStyle name="标题 5 4 2" xfId="400"/>
    <cellStyle name="标题 5 4 3" xfId="401"/>
    <cellStyle name="标题 5 4 4" xfId="402"/>
    <cellStyle name="标题 5 5" xfId="403"/>
    <cellStyle name="标题 5 5 2" xfId="404"/>
    <cellStyle name="标题 5 5 3" xfId="405"/>
    <cellStyle name="标题 5 5 4" xfId="406"/>
    <cellStyle name="标题 5 6" xfId="407"/>
    <cellStyle name="标题 5 6 2" xfId="408"/>
    <cellStyle name="标题 5 6 3" xfId="409"/>
    <cellStyle name="标题 5 6 4" xfId="410"/>
    <cellStyle name="标题 5 7" xfId="411"/>
    <cellStyle name="标题 5 7 2" xfId="412"/>
    <cellStyle name="标题 5 7 3" xfId="413"/>
    <cellStyle name="标题 5 7 4" xfId="414"/>
    <cellStyle name="标题 5 8" xfId="415"/>
    <cellStyle name="标题 5 8 2" xfId="416"/>
    <cellStyle name="标题 5 8 3" xfId="417"/>
    <cellStyle name="标题 5 8 4" xfId="418"/>
    <cellStyle name="标题 5 9" xfId="419"/>
    <cellStyle name="标题 5 9 2" xfId="420"/>
    <cellStyle name="标题 5 9 3" xfId="421"/>
    <cellStyle name="标题 5 9 4" xfId="422"/>
    <cellStyle name="差" xfId="423"/>
    <cellStyle name="差 2" xfId="424"/>
    <cellStyle name="差 2 10" xfId="425"/>
    <cellStyle name="差 2 10 2" xfId="426"/>
    <cellStyle name="差 2 10 3" xfId="427"/>
    <cellStyle name="差 2 10 4" xfId="428"/>
    <cellStyle name="差 2 11" xfId="429"/>
    <cellStyle name="差 2 11 2" xfId="430"/>
    <cellStyle name="差 2 11 3" xfId="431"/>
    <cellStyle name="差 2 11 4" xfId="432"/>
    <cellStyle name="差 2 12" xfId="433"/>
    <cellStyle name="差 2 12 2" xfId="434"/>
    <cellStyle name="差 2 12 3" xfId="435"/>
    <cellStyle name="差 2 12 4" xfId="436"/>
    <cellStyle name="差 2 13" xfId="437"/>
    <cellStyle name="差 2 14" xfId="438"/>
    <cellStyle name="差 2 15" xfId="439"/>
    <cellStyle name="差 2 2" xfId="440"/>
    <cellStyle name="差 2 2 2" xfId="441"/>
    <cellStyle name="差 2 2 3" xfId="442"/>
    <cellStyle name="差 2 2 4" xfId="443"/>
    <cellStyle name="差 2 3" xfId="444"/>
    <cellStyle name="差 2 3 2" xfId="445"/>
    <cellStyle name="差 2 3 3" xfId="446"/>
    <cellStyle name="差 2 3 4" xfId="447"/>
    <cellStyle name="差 2 4" xfId="448"/>
    <cellStyle name="差 2 4 2" xfId="449"/>
    <cellStyle name="差 2 4 3" xfId="450"/>
    <cellStyle name="差 2 4 4" xfId="451"/>
    <cellStyle name="差 2 5" xfId="452"/>
    <cellStyle name="差 2 5 2" xfId="453"/>
    <cellStyle name="差 2 5 3" xfId="454"/>
    <cellStyle name="差 2 5 4" xfId="455"/>
    <cellStyle name="差 2 6" xfId="456"/>
    <cellStyle name="差 2 6 2" xfId="457"/>
    <cellStyle name="差 2 6 3" xfId="458"/>
    <cellStyle name="差 2 6 4" xfId="459"/>
    <cellStyle name="差 2 7" xfId="460"/>
    <cellStyle name="差 2 7 2" xfId="461"/>
    <cellStyle name="差 2 7 3" xfId="462"/>
    <cellStyle name="差 2 7 4" xfId="463"/>
    <cellStyle name="差 2 8" xfId="464"/>
    <cellStyle name="差 2 8 2" xfId="465"/>
    <cellStyle name="差 2 8 3" xfId="466"/>
    <cellStyle name="差 2 8 4" xfId="467"/>
    <cellStyle name="差 2 9" xfId="468"/>
    <cellStyle name="差 2 9 2" xfId="469"/>
    <cellStyle name="差 2 9 3" xfId="470"/>
    <cellStyle name="差 2 9 4" xfId="471"/>
    <cellStyle name="差 3" xfId="472"/>
    <cellStyle name="差 3 2" xfId="473"/>
    <cellStyle name="差 3 3" xfId="474"/>
    <cellStyle name="差 3 4" xfId="475"/>
    <cellStyle name="差_（新增预算公开表20160201）2016年鞍山市市本级一般公共预算经济分类预算表" xfId="476"/>
    <cellStyle name="差_（新增预算公开表20160201）2016年鞍山市市本级一般公共预算经济分类预算表 2" xfId="477"/>
    <cellStyle name="差_（新增预算公开表20160201）2016年鞍山市市本级一般公共预算经济分类预算表 3" xfId="478"/>
    <cellStyle name="差_（新增预算公开表20160201）2016年鞍山市市本级一般公共预算经济分类预算表 4" xfId="479"/>
    <cellStyle name="差_StartUp" xfId="480"/>
    <cellStyle name="差_StartUp 2" xfId="481"/>
    <cellStyle name="差_StartUp 3" xfId="482"/>
    <cellStyle name="差_StartUp 4" xfId="483"/>
    <cellStyle name="差_StartUp 5" xfId="484"/>
    <cellStyle name="差_填报模板 " xfId="485"/>
    <cellStyle name="差_填报模板  2" xfId="486"/>
    <cellStyle name="差_填报模板  3" xfId="487"/>
    <cellStyle name="差_填报模板  4" xfId="488"/>
    <cellStyle name="常规 10" xfId="489"/>
    <cellStyle name="常规 11" xfId="490"/>
    <cellStyle name="常规 12" xfId="491"/>
    <cellStyle name="常规 13" xfId="492"/>
    <cellStyle name="常规 14" xfId="493"/>
    <cellStyle name="常规 15" xfId="494"/>
    <cellStyle name="常规 16" xfId="495"/>
    <cellStyle name="常规 17" xfId="496"/>
    <cellStyle name="常规 18" xfId="497"/>
    <cellStyle name="常规 19" xfId="498"/>
    <cellStyle name="常规 2" xfId="499"/>
    <cellStyle name="常规 2 2" xfId="500"/>
    <cellStyle name="常规 2 2 2" xfId="501"/>
    <cellStyle name="常规 2 2 3" xfId="502"/>
    <cellStyle name="常规 2 2 4" xfId="503"/>
    <cellStyle name="常规 2 3" xfId="504"/>
    <cellStyle name="常规 2 3 2" xfId="505"/>
    <cellStyle name="常规 2 3 3" xfId="506"/>
    <cellStyle name="常规 2 3 4" xfId="507"/>
    <cellStyle name="常规 2 4" xfId="508"/>
    <cellStyle name="常规 2 4 2" xfId="509"/>
    <cellStyle name="常规 2 4 3" xfId="510"/>
    <cellStyle name="常规 2 4 4" xfId="511"/>
    <cellStyle name="常规 2 5" xfId="512"/>
    <cellStyle name="常规 2 6" xfId="513"/>
    <cellStyle name="常规 2 7" xfId="514"/>
    <cellStyle name="常规 20" xfId="515"/>
    <cellStyle name="常规 21" xfId="516"/>
    <cellStyle name="常规 22" xfId="517"/>
    <cellStyle name="常规 23" xfId="518"/>
    <cellStyle name="常规 24" xfId="519"/>
    <cellStyle name="常规 25" xfId="520"/>
    <cellStyle name="常规 26" xfId="521"/>
    <cellStyle name="常规 27" xfId="522"/>
    <cellStyle name="常规 28" xfId="523"/>
    <cellStyle name="常规 29" xfId="524"/>
    <cellStyle name="常规 3" xfId="525"/>
    <cellStyle name="常规 3 10" xfId="526"/>
    <cellStyle name="常规 3 10 2" xfId="527"/>
    <cellStyle name="常规 3 10 3" xfId="528"/>
    <cellStyle name="常规 3 10 4" xfId="529"/>
    <cellStyle name="常规 3 11" xfId="530"/>
    <cellStyle name="常规 3 11 2" xfId="531"/>
    <cellStyle name="常规 3 11 3" xfId="532"/>
    <cellStyle name="常规 3 11 4" xfId="533"/>
    <cellStyle name="常规 3 12" xfId="534"/>
    <cellStyle name="常规 3 13" xfId="535"/>
    <cellStyle name="常规 3 14" xfId="536"/>
    <cellStyle name="常规 3 2" xfId="537"/>
    <cellStyle name="常规 3 2 2" xfId="538"/>
    <cellStyle name="常规 3 2 2 2" xfId="539"/>
    <cellStyle name="常规 3 2 2 3" xfId="540"/>
    <cellStyle name="常规 3 2 2 4" xfId="541"/>
    <cellStyle name="常规 3 2 3" xfId="542"/>
    <cellStyle name="常规 3 2 4" xfId="543"/>
    <cellStyle name="常规 3 2 5" xfId="544"/>
    <cellStyle name="常规 3 3" xfId="545"/>
    <cellStyle name="常规 3 3 2" xfId="546"/>
    <cellStyle name="常规 3 3 3" xfId="547"/>
    <cellStyle name="常规 3 3 4" xfId="548"/>
    <cellStyle name="常规 3 4" xfId="549"/>
    <cellStyle name="常规 3 4 2" xfId="550"/>
    <cellStyle name="常规 3 4 3" xfId="551"/>
    <cellStyle name="常规 3 4 4" xfId="552"/>
    <cellStyle name="常规 3 5" xfId="553"/>
    <cellStyle name="常规 3 5 2" xfId="554"/>
    <cellStyle name="常规 3 5 3" xfId="555"/>
    <cellStyle name="常规 3 5 4" xfId="556"/>
    <cellStyle name="常规 3 6" xfId="557"/>
    <cellStyle name="常规 3 6 2" xfId="558"/>
    <cellStyle name="常规 3 6 3" xfId="559"/>
    <cellStyle name="常规 3 6 4" xfId="560"/>
    <cellStyle name="常规 3 7" xfId="561"/>
    <cellStyle name="常规 3 7 2" xfId="562"/>
    <cellStyle name="常规 3 7 3" xfId="563"/>
    <cellStyle name="常规 3 7 4" xfId="564"/>
    <cellStyle name="常规 3 8" xfId="565"/>
    <cellStyle name="常规 3 8 2" xfId="566"/>
    <cellStyle name="常规 3 8 3" xfId="567"/>
    <cellStyle name="常规 3 8 4" xfId="568"/>
    <cellStyle name="常规 3 9" xfId="569"/>
    <cellStyle name="常规 3 9 2" xfId="570"/>
    <cellStyle name="常规 3 9 3" xfId="571"/>
    <cellStyle name="常规 3 9 4" xfId="572"/>
    <cellStyle name="常规 3_2017年预算 - 县区12-19" xfId="573"/>
    <cellStyle name="常规 30" xfId="574"/>
    <cellStyle name="常规 31" xfId="575"/>
    <cellStyle name="常规 32" xfId="576"/>
    <cellStyle name="常规 33" xfId="577"/>
    <cellStyle name="常规 34" xfId="578"/>
    <cellStyle name="常规 35" xfId="579"/>
    <cellStyle name="常规 36" xfId="580"/>
    <cellStyle name="常规 37" xfId="581"/>
    <cellStyle name="常规 38" xfId="582"/>
    <cellStyle name="常规 39" xfId="583"/>
    <cellStyle name="常规 4" xfId="584"/>
    <cellStyle name="常规 4 2" xfId="585"/>
    <cellStyle name="常规 4 3" xfId="586"/>
    <cellStyle name="常规 4 4" xfId="587"/>
    <cellStyle name="常规 40" xfId="588"/>
    <cellStyle name="常规 41" xfId="589"/>
    <cellStyle name="常规 42" xfId="590"/>
    <cellStyle name="常规 43" xfId="591"/>
    <cellStyle name="常规 44" xfId="592"/>
    <cellStyle name="常规 45" xfId="593"/>
    <cellStyle name="常规 46" xfId="594"/>
    <cellStyle name="常规 47" xfId="595"/>
    <cellStyle name="常规 48" xfId="596"/>
    <cellStyle name="常规 49" xfId="597"/>
    <cellStyle name="常规 5" xfId="598"/>
    <cellStyle name="常规 5 2" xfId="599"/>
    <cellStyle name="常规 5 3" xfId="600"/>
    <cellStyle name="常规 5 4" xfId="601"/>
    <cellStyle name="常规 50" xfId="602"/>
    <cellStyle name="常规 51" xfId="603"/>
    <cellStyle name="常规 52" xfId="604"/>
    <cellStyle name="常规 53" xfId="605"/>
    <cellStyle name="常规 54" xfId="606"/>
    <cellStyle name="常规 55" xfId="607"/>
    <cellStyle name="常规 56" xfId="608"/>
    <cellStyle name="常规 57" xfId="609"/>
    <cellStyle name="常规 58" xfId="610"/>
    <cellStyle name="常规 59" xfId="611"/>
    <cellStyle name="常规 6" xfId="612"/>
    <cellStyle name="常规 6 2" xfId="613"/>
    <cellStyle name="常规 6 3" xfId="614"/>
    <cellStyle name="常规 6 4" xfId="615"/>
    <cellStyle name="常规 6 5" xfId="616"/>
    <cellStyle name="常规 6 6" xfId="617"/>
    <cellStyle name="常规 60" xfId="618"/>
    <cellStyle name="常规 61" xfId="619"/>
    <cellStyle name="常规 62" xfId="620"/>
    <cellStyle name="常规 63" xfId="621"/>
    <cellStyle name="常规 64" xfId="622"/>
    <cellStyle name="常规 65" xfId="623"/>
    <cellStyle name="常规 66" xfId="624"/>
    <cellStyle name="常规 67" xfId="625"/>
    <cellStyle name="常规 68" xfId="626"/>
    <cellStyle name="常规 69" xfId="627"/>
    <cellStyle name="常规 7" xfId="628"/>
    <cellStyle name="常规 70" xfId="629"/>
    <cellStyle name="常规 71" xfId="630"/>
    <cellStyle name="常规 72" xfId="631"/>
    <cellStyle name="常规 73" xfId="632"/>
    <cellStyle name="常规 74" xfId="633"/>
    <cellStyle name="常规 75" xfId="634"/>
    <cellStyle name="常规 76" xfId="635"/>
    <cellStyle name="常规 77" xfId="636"/>
    <cellStyle name="常规 8" xfId="637"/>
    <cellStyle name="常规 9" xfId="638"/>
    <cellStyle name="常规_20150306181035" xfId="639"/>
    <cellStyle name="常规_2016年预算(含省提前告知）新" xfId="640"/>
    <cellStyle name="常规_2部门收支总表（分单位）" xfId="641"/>
    <cellStyle name="常规_3部门收入总表" xfId="642"/>
    <cellStyle name="常规_5部门支出总表 (按功能)" xfId="643"/>
    <cellStyle name="常规_Sheet1" xfId="644"/>
    <cellStyle name="常规_附件1：2016年部门预算和“三公”经费预算公开表样" xfId="645"/>
    <cellStyle name="常规_新报表页" xfId="646"/>
    <cellStyle name="常规_新报表页 2" xfId="647"/>
    <cellStyle name="Hyperlink" xfId="648"/>
    <cellStyle name="好" xfId="649"/>
    <cellStyle name="好 2" xfId="650"/>
    <cellStyle name="好 2 10" xfId="651"/>
    <cellStyle name="好 2 10 2" xfId="652"/>
    <cellStyle name="好 2 10 3" xfId="653"/>
    <cellStyle name="好 2 10 4" xfId="654"/>
    <cellStyle name="好 2 11" xfId="655"/>
    <cellStyle name="好 2 11 2" xfId="656"/>
    <cellStyle name="好 2 11 3" xfId="657"/>
    <cellStyle name="好 2 11 4" xfId="658"/>
    <cellStyle name="好 2 12" xfId="659"/>
    <cellStyle name="好 2 12 2" xfId="660"/>
    <cellStyle name="好 2 12 3" xfId="661"/>
    <cellStyle name="好 2 12 4" xfId="662"/>
    <cellStyle name="好 2 13" xfId="663"/>
    <cellStyle name="好 2 14" xfId="664"/>
    <cellStyle name="好 2 15" xfId="665"/>
    <cellStyle name="好 2 2" xfId="666"/>
    <cellStyle name="好 2 2 2" xfId="667"/>
    <cellStyle name="好 2 2 3" xfId="668"/>
    <cellStyle name="好 2 2 4" xfId="669"/>
    <cellStyle name="好 2 3" xfId="670"/>
    <cellStyle name="好 2 3 2" xfId="671"/>
    <cellStyle name="好 2 3 3" xfId="672"/>
    <cellStyle name="好 2 3 4" xfId="673"/>
    <cellStyle name="好 2 4" xfId="674"/>
    <cellStyle name="好 2 4 2" xfId="675"/>
    <cellStyle name="好 2 4 3" xfId="676"/>
    <cellStyle name="好 2 4 4" xfId="677"/>
    <cellStyle name="好 2 5" xfId="678"/>
    <cellStyle name="好 2 5 2" xfId="679"/>
    <cellStyle name="好 2 5 3" xfId="680"/>
    <cellStyle name="好 2 5 4" xfId="681"/>
    <cellStyle name="好 2 6" xfId="682"/>
    <cellStyle name="好 2 6 2" xfId="683"/>
    <cellStyle name="好 2 6 3" xfId="684"/>
    <cellStyle name="好 2 6 4" xfId="685"/>
    <cellStyle name="好 2 7" xfId="686"/>
    <cellStyle name="好 2 7 2" xfId="687"/>
    <cellStyle name="好 2 7 3" xfId="688"/>
    <cellStyle name="好 2 7 4" xfId="689"/>
    <cellStyle name="好 2 8" xfId="690"/>
    <cellStyle name="好 2 8 2" xfId="691"/>
    <cellStyle name="好 2 8 3" xfId="692"/>
    <cellStyle name="好 2 8 4" xfId="693"/>
    <cellStyle name="好 2 9" xfId="694"/>
    <cellStyle name="好 2 9 2" xfId="695"/>
    <cellStyle name="好 2 9 3" xfId="696"/>
    <cellStyle name="好 2 9 4" xfId="697"/>
    <cellStyle name="好 3" xfId="698"/>
    <cellStyle name="好 3 2" xfId="699"/>
    <cellStyle name="好 3 3" xfId="700"/>
    <cellStyle name="好 3 4" xfId="701"/>
    <cellStyle name="好_（新增预算公开表20160201）2016年鞍山市市本级一般公共预算经济分类预算表" xfId="702"/>
    <cellStyle name="好_（新增预算公开表20160201）2016年鞍山市市本级一般公共预算经济分类预算表 2" xfId="703"/>
    <cellStyle name="好_（新增预算公开表20160201）2016年鞍山市市本级一般公共预算经济分类预算表 3" xfId="704"/>
    <cellStyle name="好_（新增预算公开表20160201）2016年鞍山市市本级一般公共预算经济分类预算表 4" xfId="705"/>
    <cellStyle name="好_StartUp" xfId="706"/>
    <cellStyle name="好_StartUp 2" xfId="707"/>
    <cellStyle name="好_StartUp 3" xfId="708"/>
    <cellStyle name="好_StartUp 4" xfId="709"/>
    <cellStyle name="好_StartUp 5" xfId="710"/>
    <cellStyle name="好_填报模板 " xfId="711"/>
    <cellStyle name="好_填报模板  2" xfId="712"/>
    <cellStyle name="好_填报模板  3" xfId="713"/>
    <cellStyle name="好_填报模板  4" xfId="714"/>
    <cellStyle name="汇总" xfId="715"/>
    <cellStyle name="汇总 2" xfId="716"/>
    <cellStyle name="汇总 2 10" xfId="717"/>
    <cellStyle name="汇总 2 10 2" xfId="718"/>
    <cellStyle name="汇总 2 10 3" xfId="719"/>
    <cellStyle name="汇总 2 10 4" xfId="720"/>
    <cellStyle name="汇总 2 11" xfId="721"/>
    <cellStyle name="汇总 2 11 2" xfId="722"/>
    <cellStyle name="汇总 2 11 3" xfId="723"/>
    <cellStyle name="汇总 2 11 4" xfId="724"/>
    <cellStyle name="汇总 2 12" xfId="725"/>
    <cellStyle name="汇总 2 12 2" xfId="726"/>
    <cellStyle name="汇总 2 12 3" xfId="727"/>
    <cellStyle name="汇总 2 12 4" xfId="728"/>
    <cellStyle name="汇总 2 13" xfId="729"/>
    <cellStyle name="汇总 2 14" xfId="730"/>
    <cellStyle name="汇总 2 15" xfId="731"/>
    <cellStyle name="汇总 2 2" xfId="732"/>
    <cellStyle name="汇总 2 2 2" xfId="733"/>
    <cellStyle name="汇总 2 2 3" xfId="734"/>
    <cellStyle name="汇总 2 2 4" xfId="735"/>
    <cellStyle name="汇总 2 3" xfId="736"/>
    <cellStyle name="汇总 2 3 2" xfId="737"/>
    <cellStyle name="汇总 2 3 3" xfId="738"/>
    <cellStyle name="汇总 2 3 4" xfId="739"/>
    <cellStyle name="汇总 2 4" xfId="740"/>
    <cellStyle name="汇总 2 4 2" xfId="741"/>
    <cellStyle name="汇总 2 4 3" xfId="742"/>
    <cellStyle name="汇总 2 4 4" xfId="743"/>
    <cellStyle name="汇总 2 5" xfId="744"/>
    <cellStyle name="汇总 2 5 2" xfId="745"/>
    <cellStyle name="汇总 2 5 3" xfId="746"/>
    <cellStyle name="汇总 2 5 4" xfId="747"/>
    <cellStyle name="汇总 2 6" xfId="748"/>
    <cellStyle name="汇总 2 6 2" xfId="749"/>
    <cellStyle name="汇总 2 6 3" xfId="750"/>
    <cellStyle name="汇总 2 6 4" xfId="751"/>
    <cellStyle name="汇总 2 7" xfId="752"/>
    <cellStyle name="汇总 2 7 2" xfId="753"/>
    <cellStyle name="汇总 2 7 3" xfId="754"/>
    <cellStyle name="汇总 2 7 4" xfId="755"/>
    <cellStyle name="汇总 2 8" xfId="756"/>
    <cellStyle name="汇总 2 8 2" xfId="757"/>
    <cellStyle name="汇总 2 8 3" xfId="758"/>
    <cellStyle name="汇总 2 8 4" xfId="759"/>
    <cellStyle name="汇总 2 9" xfId="760"/>
    <cellStyle name="汇总 2 9 2" xfId="761"/>
    <cellStyle name="汇总 2 9 3" xfId="762"/>
    <cellStyle name="汇总 2 9 4" xfId="763"/>
    <cellStyle name="Currency" xfId="764"/>
    <cellStyle name="Currency [0]" xfId="765"/>
    <cellStyle name="计算" xfId="766"/>
    <cellStyle name="计算 2" xfId="767"/>
    <cellStyle name="计算 2 10" xfId="768"/>
    <cellStyle name="计算 2 10 2" xfId="769"/>
    <cellStyle name="计算 2 10 3" xfId="770"/>
    <cellStyle name="计算 2 10 4" xfId="771"/>
    <cellStyle name="计算 2 11" xfId="772"/>
    <cellStyle name="计算 2 11 2" xfId="773"/>
    <cellStyle name="计算 2 11 3" xfId="774"/>
    <cellStyle name="计算 2 11 4" xfId="775"/>
    <cellStyle name="计算 2 12" xfId="776"/>
    <cellStyle name="计算 2 12 2" xfId="777"/>
    <cellStyle name="计算 2 12 3" xfId="778"/>
    <cellStyle name="计算 2 12 4" xfId="779"/>
    <cellStyle name="计算 2 13" xfId="780"/>
    <cellStyle name="计算 2 14" xfId="781"/>
    <cellStyle name="计算 2 15" xfId="782"/>
    <cellStyle name="计算 2 2" xfId="783"/>
    <cellStyle name="计算 2 2 2" xfId="784"/>
    <cellStyle name="计算 2 2 3" xfId="785"/>
    <cellStyle name="计算 2 2 4" xfId="786"/>
    <cellStyle name="计算 2 3" xfId="787"/>
    <cellStyle name="计算 2 3 2" xfId="788"/>
    <cellStyle name="计算 2 3 3" xfId="789"/>
    <cellStyle name="计算 2 3 4" xfId="790"/>
    <cellStyle name="计算 2 4" xfId="791"/>
    <cellStyle name="计算 2 4 2" xfId="792"/>
    <cellStyle name="计算 2 4 3" xfId="793"/>
    <cellStyle name="计算 2 4 4" xfId="794"/>
    <cellStyle name="计算 2 5" xfId="795"/>
    <cellStyle name="计算 2 5 2" xfId="796"/>
    <cellStyle name="计算 2 5 3" xfId="797"/>
    <cellStyle name="计算 2 5 4" xfId="798"/>
    <cellStyle name="计算 2 6" xfId="799"/>
    <cellStyle name="计算 2 6 2" xfId="800"/>
    <cellStyle name="计算 2 6 3" xfId="801"/>
    <cellStyle name="计算 2 6 4" xfId="802"/>
    <cellStyle name="计算 2 7" xfId="803"/>
    <cellStyle name="计算 2 7 2" xfId="804"/>
    <cellStyle name="计算 2 7 3" xfId="805"/>
    <cellStyle name="计算 2 7 4" xfId="806"/>
    <cellStyle name="计算 2 8" xfId="807"/>
    <cellStyle name="计算 2 8 2" xfId="808"/>
    <cellStyle name="计算 2 8 3" xfId="809"/>
    <cellStyle name="计算 2 8 4" xfId="810"/>
    <cellStyle name="计算 2 9" xfId="811"/>
    <cellStyle name="计算 2 9 2" xfId="812"/>
    <cellStyle name="计算 2 9 3" xfId="813"/>
    <cellStyle name="计算 2 9 4" xfId="814"/>
    <cellStyle name="计算 3" xfId="815"/>
    <cellStyle name="计算 3 2" xfId="816"/>
    <cellStyle name="计算 3 3" xfId="817"/>
    <cellStyle name="计算 3 4" xfId="818"/>
    <cellStyle name="检查单元格" xfId="819"/>
    <cellStyle name="检查单元格 2" xfId="820"/>
    <cellStyle name="检查单元格 2 10" xfId="821"/>
    <cellStyle name="检查单元格 2 10 2" xfId="822"/>
    <cellStyle name="检查单元格 2 10 3" xfId="823"/>
    <cellStyle name="检查单元格 2 10 4" xfId="824"/>
    <cellStyle name="检查单元格 2 11" xfId="825"/>
    <cellStyle name="检查单元格 2 11 2" xfId="826"/>
    <cellStyle name="检查单元格 2 11 3" xfId="827"/>
    <cellStyle name="检查单元格 2 11 4" xfId="828"/>
    <cellStyle name="检查单元格 2 12" xfId="829"/>
    <cellStyle name="检查单元格 2 12 2" xfId="830"/>
    <cellStyle name="检查单元格 2 12 3" xfId="831"/>
    <cellStyle name="检查单元格 2 12 4" xfId="832"/>
    <cellStyle name="检查单元格 2 13" xfId="833"/>
    <cellStyle name="检查单元格 2 14" xfId="834"/>
    <cellStyle name="检查单元格 2 15" xfId="835"/>
    <cellStyle name="检查单元格 2 2" xfId="836"/>
    <cellStyle name="检查单元格 2 2 2" xfId="837"/>
    <cellStyle name="检查单元格 2 2 3" xfId="838"/>
    <cellStyle name="检查单元格 2 2 4" xfId="839"/>
    <cellStyle name="检查单元格 2 3" xfId="840"/>
    <cellStyle name="检查单元格 2 3 2" xfId="841"/>
    <cellStyle name="检查单元格 2 3 3" xfId="842"/>
    <cellStyle name="检查单元格 2 3 4" xfId="843"/>
    <cellStyle name="检查单元格 2 4" xfId="844"/>
    <cellStyle name="检查单元格 2 4 2" xfId="845"/>
    <cellStyle name="检查单元格 2 4 3" xfId="846"/>
    <cellStyle name="检查单元格 2 4 4" xfId="847"/>
    <cellStyle name="检查单元格 2 5" xfId="848"/>
    <cellStyle name="检查单元格 2 5 2" xfId="849"/>
    <cellStyle name="检查单元格 2 5 3" xfId="850"/>
    <cellStyle name="检查单元格 2 5 4" xfId="851"/>
    <cellStyle name="检查单元格 2 6" xfId="852"/>
    <cellStyle name="检查单元格 2 6 2" xfId="853"/>
    <cellStyle name="检查单元格 2 6 3" xfId="854"/>
    <cellStyle name="检查单元格 2 6 4" xfId="855"/>
    <cellStyle name="检查单元格 2 7" xfId="856"/>
    <cellStyle name="检查单元格 2 7 2" xfId="857"/>
    <cellStyle name="检查单元格 2 7 3" xfId="858"/>
    <cellStyle name="检查单元格 2 7 4" xfId="859"/>
    <cellStyle name="检查单元格 2 8" xfId="860"/>
    <cellStyle name="检查单元格 2 8 2" xfId="861"/>
    <cellStyle name="检查单元格 2 8 3" xfId="862"/>
    <cellStyle name="检查单元格 2 8 4" xfId="863"/>
    <cellStyle name="检查单元格 2 9" xfId="864"/>
    <cellStyle name="检查单元格 2 9 2" xfId="865"/>
    <cellStyle name="检查单元格 2 9 3" xfId="866"/>
    <cellStyle name="检查单元格 2 9 4" xfId="867"/>
    <cellStyle name="检查单元格 3" xfId="868"/>
    <cellStyle name="检查单元格 3 2" xfId="869"/>
    <cellStyle name="检查单元格 3 3" xfId="870"/>
    <cellStyle name="检查单元格 3 4" xfId="871"/>
    <cellStyle name="解释性文本" xfId="872"/>
    <cellStyle name="解释性文本 2" xfId="873"/>
    <cellStyle name="解释性文本 2 10" xfId="874"/>
    <cellStyle name="解释性文本 2 10 2" xfId="875"/>
    <cellStyle name="解释性文本 2 10 3" xfId="876"/>
    <cellStyle name="解释性文本 2 10 4" xfId="877"/>
    <cellStyle name="解释性文本 2 11" xfId="878"/>
    <cellStyle name="解释性文本 2 11 2" xfId="879"/>
    <cellStyle name="解释性文本 2 11 3" xfId="880"/>
    <cellStyle name="解释性文本 2 11 4" xfId="881"/>
    <cellStyle name="解释性文本 2 12" xfId="882"/>
    <cellStyle name="解释性文本 2 12 2" xfId="883"/>
    <cellStyle name="解释性文本 2 12 3" xfId="884"/>
    <cellStyle name="解释性文本 2 12 4" xfId="885"/>
    <cellStyle name="解释性文本 2 13" xfId="886"/>
    <cellStyle name="解释性文本 2 14" xfId="887"/>
    <cellStyle name="解释性文本 2 15" xfId="888"/>
    <cellStyle name="解释性文本 2 2" xfId="889"/>
    <cellStyle name="解释性文本 2 2 2" xfId="890"/>
    <cellStyle name="解释性文本 2 2 3" xfId="891"/>
    <cellStyle name="解释性文本 2 2 4" xfId="892"/>
    <cellStyle name="解释性文本 2 3" xfId="893"/>
    <cellStyle name="解释性文本 2 3 2" xfId="894"/>
    <cellStyle name="解释性文本 2 3 3" xfId="895"/>
    <cellStyle name="解释性文本 2 3 4" xfId="896"/>
    <cellStyle name="解释性文本 2 4" xfId="897"/>
    <cellStyle name="解释性文本 2 4 2" xfId="898"/>
    <cellStyle name="解释性文本 2 4 3" xfId="899"/>
    <cellStyle name="解释性文本 2 4 4" xfId="900"/>
    <cellStyle name="解释性文本 2 5" xfId="901"/>
    <cellStyle name="解释性文本 2 5 2" xfId="902"/>
    <cellStyle name="解释性文本 2 5 3" xfId="903"/>
    <cellStyle name="解释性文本 2 5 4" xfId="904"/>
    <cellStyle name="解释性文本 2 6" xfId="905"/>
    <cellStyle name="解释性文本 2 6 2" xfId="906"/>
    <cellStyle name="解释性文本 2 6 3" xfId="907"/>
    <cellStyle name="解释性文本 2 6 4" xfId="908"/>
    <cellStyle name="解释性文本 2 7" xfId="909"/>
    <cellStyle name="解释性文本 2 7 2" xfId="910"/>
    <cellStyle name="解释性文本 2 7 3" xfId="911"/>
    <cellStyle name="解释性文本 2 7 4" xfId="912"/>
    <cellStyle name="解释性文本 2 8" xfId="913"/>
    <cellStyle name="解释性文本 2 8 2" xfId="914"/>
    <cellStyle name="解释性文本 2 8 3" xfId="915"/>
    <cellStyle name="解释性文本 2 8 4" xfId="916"/>
    <cellStyle name="解释性文本 2 9" xfId="917"/>
    <cellStyle name="解释性文本 2 9 2" xfId="918"/>
    <cellStyle name="解释性文本 2 9 3" xfId="919"/>
    <cellStyle name="解释性文本 2 9 4" xfId="920"/>
    <cellStyle name="警告文本" xfId="921"/>
    <cellStyle name="警告文本 2" xfId="922"/>
    <cellStyle name="警告文本 2 10" xfId="923"/>
    <cellStyle name="警告文本 2 10 2" xfId="924"/>
    <cellStyle name="警告文本 2 10 3" xfId="925"/>
    <cellStyle name="警告文本 2 10 4" xfId="926"/>
    <cellStyle name="警告文本 2 11" xfId="927"/>
    <cellStyle name="警告文本 2 11 2" xfId="928"/>
    <cellStyle name="警告文本 2 11 3" xfId="929"/>
    <cellStyle name="警告文本 2 11 4" xfId="930"/>
    <cellStyle name="警告文本 2 12" xfId="931"/>
    <cellStyle name="警告文本 2 12 2" xfId="932"/>
    <cellStyle name="警告文本 2 12 3" xfId="933"/>
    <cellStyle name="警告文本 2 12 4" xfId="934"/>
    <cellStyle name="警告文本 2 13" xfId="935"/>
    <cellStyle name="警告文本 2 14" xfId="936"/>
    <cellStyle name="警告文本 2 15" xfId="937"/>
    <cellStyle name="警告文本 2 2" xfId="938"/>
    <cellStyle name="警告文本 2 2 2" xfId="939"/>
    <cellStyle name="警告文本 2 2 3" xfId="940"/>
    <cellStyle name="警告文本 2 2 4" xfId="941"/>
    <cellStyle name="警告文本 2 3" xfId="942"/>
    <cellStyle name="警告文本 2 3 2" xfId="943"/>
    <cellStyle name="警告文本 2 3 3" xfId="944"/>
    <cellStyle name="警告文本 2 3 4" xfId="945"/>
    <cellStyle name="警告文本 2 4" xfId="946"/>
    <cellStyle name="警告文本 2 4 2" xfId="947"/>
    <cellStyle name="警告文本 2 4 3" xfId="948"/>
    <cellStyle name="警告文本 2 4 4" xfId="949"/>
    <cellStyle name="警告文本 2 5" xfId="950"/>
    <cellStyle name="警告文本 2 5 2" xfId="951"/>
    <cellStyle name="警告文本 2 5 3" xfId="952"/>
    <cellStyle name="警告文本 2 5 4" xfId="953"/>
    <cellStyle name="警告文本 2 6" xfId="954"/>
    <cellStyle name="警告文本 2 6 2" xfId="955"/>
    <cellStyle name="警告文本 2 6 3" xfId="956"/>
    <cellStyle name="警告文本 2 6 4" xfId="957"/>
    <cellStyle name="警告文本 2 7" xfId="958"/>
    <cellStyle name="警告文本 2 7 2" xfId="959"/>
    <cellStyle name="警告文本 2 7 3" xfId="960"/>
    <cellStyle name="警告文本 2 7 4" xfId="961"/>
    <cellStyle name="警告文本 2 8" xfId="962"/>
    <cellStyle name="警告文本 2 8 2" xfId="963"/>
    <cellStyle name="警告文本 2 8 3" xfId="964"/>
    <cellStyle name="警告文本 2 8 4" xfId="965"/>
    <cellStyle name="警告文本 2 9" xfId="966"/>
    <cellStyle name="警告文本 2 9 2" xfId="967"/>
    <cellStyle name="警告文本 2 9 3" xfId="968"/>
    <cellStyle name="警告文本 2 9 4" xfId="969"/>
    <cellStyle name="链接单元格" xfId="970"/>
    <cellStyle name="链接单元格 2" xfId="971"/>
    <cellStyle name="链接单元格 2 10" xfId="972"/>
    <cellStyle name="链接单元格 2 10 2" xfId="973"/>
    <cellStyle name="链接单元格 2 10 3" xfId="974"/>
    <cellStyle name="链接单元格 2 10 4" xfId="975"/>
    <cellStyle name="链接单元格 2 11" xfId="976"/>
    <cellStyle name="链接单元格 2 11 2" xfId="977"/>
    <cellStyle name="链接单元格 2 11 3" xfId="978"/>
    <cellStyle name="链接单元格 2 11 4" xfId="979"/>
    <cellStyle name="链接单元格 2 12" xfId="980"/>
    <cellStyle name="链接单元格 2 12 2" xfId="981"/>
    <cellStyle name="链接单元格 2 12 3" xfId="982"/>
    <cellStyle name="链接单元格 2 12 4" xfId="983"/>
    <cellStyle name="链接单元格 2 13" xfId="984"/>
    <cellStyle name="链接单元格 2 14" xfId="985"/>
    <cellStyle name="链接单元格 2 15" xfId="986"/>
    <cellStyle name="链接单元格 2 2" xfId="987"/>
    <cellStyle name="链接单元格 2 2 2" xfId="988"/>
    <cellStyle name="链接单元格 2 2 3" xfId="989"/>
    <cellStyle name="链接单元格 2 2 4" xfId="990"/>
    <cellStyle name="链接单元格 2 3" xfId="991"/>
    <cellStyle name="链接单元格 2 3 2" xfId="992"/>
    <cellStyle name="链接单元格 2 3 3" xfId="993"/>
    <cellStyle name="链接单元格 2 3 4" xfId="994"/>
    <cellStyle name="链接单元格 2 4" xfId="995"/>
    <cellStyle name="链接单元格 2 4 2" xfId="996"/>
    <cellStyle name="链接单元格 2 4 3" xfId="997"/>
    <cellStyle name="链接单元格 2 4 4" xfId="998"/>
    <cellStyle name="链接单元格 2 5" xfId="999"/>
    <cellStyle name="链接单元格 2 5 2" xfId="1000"/>
    <cellStyle name="链接单元格 2 5 3" xfId="1001"/>
    <cellStyle name="链接单元格 2 5 4" xfId="1002"/>
    <cellStyle name="链接单元格 2 6" xfId="1003"/>
    <cellStyle name="链接单元格 2 6 2" xfId="1004"/>
    <cellStyle name="链接单元格 2 6 3" xfId="1005"/>
    <cellStyle name="链接单元格 2 6 4" xfId="1006"/>
    <cellStyle name="链接单元格 2 7" xfId="1007"/>
    <cellStyle name="链接单元格 2 7 2" xfId="1008"/>
    <cellStyle name="链接单元格 2 7 3" xfId="1009"/>
    <cellStyle name="链接单元格 2 7 4" xfId="1010"/>
    <cellStyle name="链接单元格 2 8" xfId="1011"/>
    <cellStyle name="链接单元格 2 8 2" xfId="1012"/>
    <cellStyle name="链接单元格 2 8 3" xfId="1013"/>
    <cellStyle name="链接单元格 2 8 4" xfId="1014"/>
    <cellStyle name="链接单元格 2 9" xfId="1015"/>
    <cellStyle name="链接单元格 2 9 2" xfId="1016"/>
    <cellStyle name="链接单元格 2 9 3" xfId="1017"/>
    <cellStyle name="链接单元格 2 9 4" xfId="1018"/>
    <cellStyle name="Comma" xfId="1019"/>
    <cellStyle name="千位分隔 2" xfId="1020"/>
    <cellStyle name="千位分隔 2 2" xfId="1021"/>
    <cellStyle name="千位分隔 2 2 2" xfId="1022"/>
    <cellStyle name="千位分隔 2 2 3" xfId="1023"/>
    <cellStyle name="千位分隔 2 2 4" xfId="1024"/>
    <cellStyle name="千位分隔 2 3" xfId="1025"/>
    <cellStyle name="千位分隔 2 3 2" xfId="1026"/>
    <cellStyle name="千位分隔 2 3 3" xfId="1027"/>
    <cellStyle name="千位分隔 2 3 4" xfId="1028"/>
    <cellStyle name="千位分隔 2 4" xfId="1029"/>
    <cellStyle name="千位分隔 2 4 2" xfId="1030"/>
    <cellStyle name="千位分隔 2 4 3" xfId="1031"/>
    <cellStyle name="千位分隔 2 4 4" xfId="1032"/>
    <cellStyle name="千位分隔 2 5" xfId="1033"/>
    <cellStyle name="千位分隔 2 6" xfId="1034"/>
    <cellStyle name="千位分隔 2 7" xfId="1035"/>
    <cellStyle name="Comma [0]" xfId="1036"/>
    <cellStyle name="强调文字颜色 1" xfId="1037"/>
    <cellStyle name="强调文字颜色 1 2" xfId="1038"/>
    <cellStyle name="强调文字颜色 1 2 2" xfId="1039"/>
    <cellStyle name="强调文字颜色 1 2 3" xfId="1040"/>
    <cellStyle name="强调文字颜色 1 2 4" xfId="1041"/>
    <cellStyle name="强调文字颜色 2" xfId="1042"/>
    <cellStyle name="强调文字颜色 2 2" xfId="1043"/>
    <cellStyle name="强调文字颜色 2 2 2" xfId="1044"/>
    <cellStyle name="强调文字颜色 2 2 3" xfId="1045"/>
    <cellStyle name="强调文字颜色 2 2 4" xfId="1046"/>
    <cellStyle name="强调文字颜色 3" xfId="1047"/>
    <cellStyle name="强调文字颜色 3 2" xfId="1048"/>
    <cellStyle name="强调文字颜色 3 2 2" xfId="1049"/>
    <cellStyle name="强调文字颜色 3 2 3" xfId="1050"/>
    <cellStyle name="强调文字颜色 3 2 4" xfId="1051"/>
    <cellStyle name="强调文字颜色 4" xfId="1052"/>
    <cellStyle name="强调文字颜色 4 2" xfId="1053"/>
    <cellStyle name="强调文字颜色 4 2 2" xfId="1054"/>
    <cellStyle name="强调文字颜色 4 2 3" xfId="1055"/>
    <cellStyle name="强调文字颜色 4 2 4" xfId="1056"/>
    <cellStyle name="强调文字颜色 5" xfId="1057"/>
    <cellStyle name="强调文字颜色 5 2" xfId="1058"/>
    <cellStyle name="强调文字颜色 5 2 2" xfId="1059"/>
    <cellStyle name="强调文字颜色 5 2 3" xfId="1060"/>
    <cellStyle name="强调文字颜色 5 2 4" xfId="1061"/>
    <cellStyle name="强调文字颜色 6" xfId="1062"/>
    <cellStyle name="强调文字颜色 6 2" xfId="1063"/>
    <cellStyle name="强调文字颜色 6 2 2" xfId="1064"/>
    <cellStyle name="强调文字颜色 6 2 3" xfId="1065"/>
    <cellStyle name="强调文字颜色 6 2 4" xfId="1066"/>
    <cellStyle name="适中" xfId="1067"/>
    <cellStyle name="适中 2" xfId="1068"/>
    <cellStyle name="适中 2 10" xfId="1069"/>
    <cellStyle name="适中 2 10 2" xfId="1070"/>
    <cellStyle name="适中 2 10 3" xfId="1071"/>
    <cellStyle name="适中 2 10 4" xfId="1072"/>
    <cellStyle name="适中 2 11" xfId="1073"/>
    <cellStyle name="适中 2 11 2" xfId="1074"/>
    <cellStyle name="适中 2 11 3" xfId="1075"/>
    <cellStyle name="适中 2 11 4" xfId="1076"/>
    <cellStyle name="适中 2 12" xfId="1077"/>
    <cellStyle name="适中 2 12 2" xfId="1078"/>
    <cellStyle name="适中 2 12 3" xfId="1079"/>
    <cellStyle name="适中 2 12 4" xfId="1080"/>
    <cellStyle name="适中 2 13" xfId="1081"/>
    <cellStyle name="适中 2 14" xfId="1082"/>
    <cellStyle name="适中 2 15" xfId="1083"/>
    <cellStyle name="适中 2 2" xfId="1084"/>
    <cellStyle name="适中 2 2 2" xfId="1085"/>
    <cellStyle name="适中 2 2 3" xfId="1086"/>
    <cellStyle name="适中 2 2 4" xfId="1087"/>
    <cellStyle name="适中 2 3" xfId="1088"/>
    <cellStyle name="适中 2 3 2" xfId="1089"/>
    <cellStyle name="适中 2 3 3" xfId="1090"/>
    <cellStyle name="适中 2 3 4" xfId="1091"/>
    <cellStyle name="适中 2 4" xfId="1092"/>
    <cellStyle name="适中 2 4 2" xfId="1093"/>
    <cellStyle name="适中 2 4 3" xfId="1094"/>
    <cellStyle name="适中 2 4 4" xfId="1095"/>
    <cellStyle name="适中 2 5" xfId="1096"/>
    <cellStyle name="适中 2 5 2" xfId="1097"/>
    <cellStyle name="适中 2 5 3" xfId="1098"/>
    <cellStyle name="适中 2 5 4" xfId="1099"/>
    <cellStyle name="适中 2 6" xfId="1100"/>
    <cellStyle name="适中 2 6 2" xfId="1101"/>
    <cellStyle name="适中 2 6 3" xfId="1102"/>
    <cellStyle name="适中 2 6 4" xfId="1103"/>
    <cellStyle name="适中 2 7" xfId="1104"/>
    <cellStyle name="适中 2 7 2" xfId="1105"/>
    <cellStyle name="适中 2 7 3" xfId="1106"/>
    <cellStyle name="适中 2 7 4" xfId="1107"/>
    <cellStyle name="适中 2 8" xfId="1108"/>
    <cellStyle name="适中 2 8 2" xfId="1109"/>
    <cellStyle name="适中 2 8 3" xfId="1110"/>
    <cellStyle name="适中 2 8 4" xfId="1111"/>
    <cellStyle name="适中 2 9" xfId="1112"/>
    <cellStyle name="适中 2 9 2" xfId="1113"/>
    <cellStyle name="适中 2 9 3" xfId="1114"/>
    <cellStyle name="适中 2 9 4" xfId="1115"/>
    <cellStyle name="适中 3" xfId="1116"/>
    <cellStyle name="适中 3 2" xfId="1117"/>
    <cellStyle name="适中 3 3" xfId="1118"/>
    <cellStyle name="适中 3 4" xfId="1119"/>
    <cellStyle name="输出" xfId="1120"/>
    <cellStyle name="输出 2" xfId="1121"/>
    <cellStyle name="输出 2 10" xfId="1122"/>
    <cellStyle name="输出 2 10 2" xfId="1123"/>
    <cellStyle name="输出 2 10 3" xfId="1124"/>
    <cellStyle name="输出 2 10 4" xfId="1125"/>
    <cellStyle name="输出 2 11" xfId="1126"/>
    <cellStyle name="输出 2 11 2" xfId="1127"/>
    <cellStyle name="输出 2 11 3" xfId="1128"/>
    <cellStyle name="输出 2 11 4" xfId="1129"/>
    <cellStyle name="输出 2 12" xfId="1130"/>
    <cellStyle name="输出 2 12 2" xfId="1131"/>
    <cellStyle name="输出 2 12 3" xfId="1132"/>
    <cellStyle name="输出 2 12 4" xfId="1133"/>
    <cellStyle name="输出 2 13" xfId="1134"/>
    <cellStyle name="输出 2 14" xfId="1135"/>
    <cellStyle name="输出 2 15" xfId="1136"/>
    <cellStyle name="输出 2 2" xfId="1137"/>
    <cellStyle name="输出 2 2 2" xfId="1138"/>
    <cellStyle name="输出 2 2 3" xfId="1139"/>
    <cellStyle name="输出 2 2 4" xfId="1140"/>
    <cellStyle name="输出 2 3" xfId="1141"/>
    <cellStyle name="输出 2 3 2" xfId="1142"/>
    <cellStyle name="输出 2 3 3" xfId="1143"/>
    <cellStyle name="输出 2 3 4" xfId="1144"/>
    <cellStyle name="输出 2 4" xfId="1145"/>
    <cellStyle name="输出 2 4 2" xfId="1146"/>
    <cellStyle name="输出 2 4 3" xfId="1147"/>
    <cellStyle name="输出 2 4 4" xfId="1148"/>
    <cellStyle name="输出 2 5" xfId="1149"/>
    <cellStyle name="输出 2 5 2" xfId="1150"/>
    <cellStyle name="输出 2 5 3" xfId="1151"/>
    <cellStyle name="输出 2 5 4" xfId="1152"/>
    <cellStyle name="输出 2 6" xfId="1153"/>
    <cellStyle name="输出 2 6 2" xfId="1154"/>
    <cellStyle name="输出 2 6 3" xfId="1155"/>
    <cellStyle name="输出 2 6 4" xfId="1156"/>
    <cellStyle name="输出 2 7" xfId="1157"/>
    <cellStyle name="输出 2 7 2" xfId="1158"/>
    <cellStyle name="输出 2 7 3" xfId="1159"/>
    <cellStyle name="输出 2 7 4" xfId="1160"/>
    <cellStyle name="输出 2 8" xfId="1161"/>
    <cellStyle name="输出 2 8 2" xfId="1162"/>
    <cellStyle name="输出 2 8 3" xfId="1163"/>
    <cellStyle name="输出 2 8 4" xfId="1164"/>
    <cellStyle name="输出 2 9" xfId="1165"/>
    <cellStyle name="输出 2 9 2" xfId="1166"/>
    <cellStyle name="输出 2 9 3" xfId="1167"/>
    <cellStyle name="输出 2 9 4" xfId="1168"/>
    <cellStyle name="输出 3" xfId="1169"/>
    <cellStyle name="输出 3 2" xfId="1170"/>
    <cellStyle name="输出 3 3" xfId="1171"/>
    <cellStyle name="输出 3 4" xfId="1172"/>
    <cellStyle name="输入" xfId="1173"/>
    <cellStyle name="输入 2" xfId="1174"/>
    <cellStyle name="输入 2 10" xfId="1175"/>
    <cellStyle name="输入 2 10 2" xfId="1176"/>
    <cellStyle name="输入 2 10 3" xfId="1177"/>
    <cellStyle name="输入 2 10 4" xfId="1178"/>
    <cellStyle name="输入 2 11" xfId="1179"/>
    <cellStyle name="输入 2 11 2" xfId="1180"/>
    <cellStyle name="输入 2 11 3" xfId="1181"/>
    <cellStyle name="输入 2 11 4" xfId="1182"/>
    <cellStyle name="输入 2 12" xfId="1183"/>
    <cellStyle name="输入 2 12 2" xfId="1184"/>
    <cellStyle name="输入 2 12 3" xfId="1185"/>
    <cellStyle name="输入 2 12 4" xfId="1186"/>
    <cellStyle name="输入 2 13" xfId="1187"/>
    <cellStyle name="输入 2 14" xfId="1188"/>
    <cellStyle name="输入 2 15" xfId="1189"/>
    <cellStyle name="输入 2 2" xfId="1190"/>
    <cellStyle name="输入 2 2 2" xfId="1191"/>
    <cellStyle name="输入 2 2 3" xfId="1192"/>
    <cellStyle name="输入 2 2 4" xfId="1193"/>
    <cellStyle name="输入 2 3" xfId="1194"/>
    <cellStyle name="输入 2 3 2" xfId="1195"/>
    <cellStyle name="输入 2 3 3" xfId="1196"/>
    <cellStyle name="输入 2 3 4" xfId="1197"/>
    <cellStyle name="输入 2 4" xfId="1198"/>
    <cellStyle name="输入 2 4 2" xfId="1199"/>
    <cellStyle name="输入 2 4 3" xfId="1200"/>
    <cellStyle name="输入 2 4 4" xfId="1201"/>
    <cellStyle name="输入 2 5" xfId="1202"/>
    <cellStyle name="输入 2 5 2" xfId="1203"/>
    <cellStyle name="输入 2 5 3" xfId="1204"/>
    <cellStyle name="输入 2 5 4" xfId="1205"/>
    <cellStyle name="输入 2 6" xfId="1206"/>
    <cellStyle name="输入 2 6 2" xfId="1207"/>
    <cellStyle name="输入 2 6 3" xfId="1208"/>
    <cellStyle name="输入 2 6 4" xfId="1209"/>
    <cellStyle name="输入 2 7" xfId="1210"/>
    <cellStyle name="输入 2 7 2" xfId="1211"/>
    <cellStyle name="输入 2 7 3" xfId="1212"/>
    <cellStyle name="输入 2 7 4" xfId="1213"/>
    <cellStyle name="输入 2 8" xfId="1214"/>
    <cellStyle name="输入 2 8 2" xfId="1215"/>
    <cellStyle name="输入 2 8 3" xfId="1216"/>
    <cellStyle name="输入 2 8 4" xfId="1217"/>
    <cellStyle name="输入 2 9" xfId="1218"/>
    <cellStyle name="输入 2 9 2" xfId="1219"/>
    <cellStyle name="输入 2 9 3" xfId="1220"/>
    <cellStyle name="输入 2 9 4" xfId="1221"/>
    <cellStyle name="输入 3" xfId="1222"/>
    <cellStyle name="输入 3 2" xfId="1223"/>
    <cellStyle name="输入 3 3" xfId="1224"/>
    <cellStyle name="输入 3 4" xfId="1225"/>
    <cellStyle name="样式 1" xfId="1226"/>
    <cellStyle name="样式 1 2" xfId="1227"/>
    <cellStyle name="样式 1 3" xfId="1228"/>
    <cellStyle name="样式 1 4" xfId="1229"/>
    <cellStyle name="Followed Hyperlink" xfId="1230"/>
    <cellStyle name="着色 1" xfId="1231"/>
    <cellStyle name="着色 1 2" xfId="1232"/>
    <cellStyle name="着色 1 3" xfId="1233"/>
    <cellStyle name="着色 1 4" xfId="1234"/>
    <cellStyle name="着色 2" xfId="1235"/>
    <cellStyle name="着色 2 2" xfId="1236"/>
    <cellStyle name="着色 2 3" xfId="1237"/>
    <cellStyle name="着色 2 4" xfId="1238"/>
    <cellStyle name="着色 3" xfId="1239"/>
    <cellStyle name="着色 3 2" xfId="1240"/>
    <cellStyle name="着色 3 3" xfId="1241"/>
    <cellStyle name="着色 3 4" xfId="1242"/>
    <cellStyle name="着色 4" xfId="1243"/>
    <cellStyle name="着色 4 2" xfId="1244"/>
    <cellStyle name="着色 4 3" xfId="1245"/>
    <cellStyle name="着色 4 4" xfId="1246"/>
    <cellStyle name="着色 5" xfId="1247"/>
    <cellStyle name="着色 5 2" xfId="1248"/>
    <cellStyle name="着色 5 3" xfId="1249"/>
    <cellStyle name="着色 5 4" xfId="1250"/>
    <cellStyle name="着色 6" xfId="1251"/>
    <cellStyle name="着色 6 2" xfId="1252"/>
    <cellStyle name="着色 6 3" xfId="1253"/>
    <cellStyle name="着色 6 4" xfId="1254"/>
    <cellStyle name="注释" xfId="1255"/>
    <cellStyle name="注释 2" xfId="1256"/>
    <cellStyle name="注释 2 10" xfId="1257"/>
    <cellStyle name="注释 2 10 2" xfId="1258"/>
    <cellStyle name="注释 2 10 3" xfId="1259"/>
    <cellStyle name="注释 2 10 4" xfId="1260"/>
    <cellStyle name="注释 2 11" xfId="1261"/>
    <cellStyle name="注释 2 11 2" xfId="1262"/>
    <cellStyle name="注释 2 11 3" xfId="1263"/>
    <cellStyle name="注释 2 11 4" xfId="1264"/>
    <cellStyle name="注释 2 12" xfId="1265"/>
    <cellStyle name="注释 2 12 2" xfId="1266"/>
    <cellStyle name="注释 2 12 3" xfId="1267"/>
    <cellStyle name="注释 2 12 4" xfId="1268"/>
    <cellStyle name="注释 2 13" xfId="1269"/>
    <cellStyle name="注释 2 14" xfId="1270"/>
    <cellStyle name="注释 2 15" xfId="1271"/>
    <cellStyle name="注释 2 2" xfId="1272"/>
    <cellStyle name="注释 2 2 2" xfId="1273"/>
    <cellStyle name="注释 2 2 3" xfId="1274"/>
    <cellStyle name="注释 2 2 4" xfId="1275"/>
    <cellStyle name="注释 2 3" xfId="1276"/>
    <cellStyle name="注释 2 3 2" xfId="1277"/>
    <cellStyle name="注释 2 3 3" xfId="1278"/>
    <cellStyle name="注释 2 3 4" xfId="1279"/>
    <cellStyle name="注释 2 4" xfId="1280"/>
    <cellStyle name="注释 2 4 2" xfId="1281"/>
    <cellStyle name="注释 2 4 3" xfId="1282"/>
    <cellStyle name="注释 2 4 4" xfId="1283"/>
    <cellStyle name="注释 2 5" xfId="1284"/>
    <cellStyle name="注释 2 5 2" xfId="1285"/>
    <cellStyle name="注释 2 5 3" xfId="1286"/>
    <cellStyle name="注释 2 5 4" xfId="1287"/>
    <cellStyle name="注释 2 6" xfId="1288"/>
    <cellStyle name="注释 2 6 2" xfId="1289"/>
    <cellStyle name="注释 2 6 3" xfId="1290"/>
    <cellStyle name="注释 2 6 4" xfId="1291"/>
    <cellStyle name="注释 2 7" xfId="1292"/>
    <cellStyle name="注释 2 7 2" xfId="1293"/>
    <cellStyle name="注释 2 7 3" xfId="1294"/>
    <cellStyle name="注释 2 7 4" xfId="1295"/>
    <cellStyle name="注释 2 8" xfId="1296"/>
    <cellStyle name="注释 2 8 2" xfId="1297"/>
    <cellStyle name="注释 2 8 3" xfId="1298"/>
    <cellStyle name="注释 2 8 4" xfId="1299"/>
    <cellStyle name="注释 2 9" xfId="1300"/>
    <cellStyle name="注释 2 9 2" xfId="1301"/>
    <cellStyle name="注释 2 9 3" xfId="1302"/>
    <cellStyle name="注释 2 9 4" xfId="1303"/>
    <cellStyle name="注释 3" xfId="1304"/>
    <cellStyle name="注释 3 2" xfId="1305"/>
    <cellStyle name="注释 3 3" xfId="1306"/>
    <cellStyle name="注释 3 4" xfId="13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zoomScalePageLayoutView="0" workbookViewId="0" topLeftCell="A1">
      <selection activeCell="A8" sqref="A8:P8"/>
    </sheetView>
  </sheetViews>
  <sheetFormatPr defaultColWidth="7" defaultRowHeight="11.25"/>
  <cols>
    <col min="1" max="5" width="8.83203125" style="79" customWidth="1"/>
    <col min="6" max="6" width="8.83203125" style="80" customWidth="1"/>
    <col min="7" max="15" width="8.83203125" style="79" customWidth="1"/>
    <col min="16" max="16" width="13.33203125" style="79" customWidth="1"/>
    <col min="17" max="19" width="7" style="79" customWidth="1"/>
    <col min="20" max="20" width="50.83203125" style="79" customWidth="1"/>
    <col min="21" max="16384" width="7" style="79" customWidth="1"/>
  </cols>
  <sheetData>
    <row r="1" spans="1:26" s="80" customFormat="1" ht="36" customHeight="1">
      <c r="A1" s="187" t="s">
        <v>119</v>
      </c>
      <c r="W1" s="81"/>
      <c r="X1" s="17"/>
      <c r="Y1" s="17"/>
      <c r="Z1" s="17"/>
    </row>
    <row r="2" spans="4:26" ht="10.5" customHeight="1">
      <c r="D2" s="80"/>
      <c r="U2" s="80"/>
      <c r="V2" s="80"/>
      <c r="W2" s="80"/>
      <c r="X2" s="80"/>
      <c r="Y2"/>
      <c r="Z2"/>
    </row>
    <row r="3" spans="4:26" ht="42.75" customHeight="1">
      <c r="D3" s="80"/>
      <c r="N3" s="80"/>
      <c r="O3" s="80"/>
      <c r="U3" s="80"/>
      <c r="V3" s="80"/>
      <c r="W3" s="80"/>
      <c r="X3" s="80"/>
      <c r="Y3"/>
      <c r="Z3"/>
    </row>
    <row r="4" spans="1:26" s="84" customFormat="1" ht="42" customHeight="1">
      <c r="A4" s="362" t="s">
        <v>189</v>
      </c>
      <c r="B4" s="362"/>
      <c r="C4" s="362"/>
      <c r="D4" s="362"/>
      <c r="E4" s="362"/>
      <c r="F4" s="362"/>
      <c r="G4" s="362"/>
      <c r="H4" s="362"/>
      <c r="I4" s="362"/>
      <c r="J4" s="362"/>
      <c r="K4" s="362"/>
      <c r="L4" s="362"/>
      <c r="M4" s="362"/>
      <c r="N4" s="362"/>
      <c r="O4" s="362"/>
      <c r="P4" s="362"/>
      <c r="Q4" s="82"/>
      <c r="R4" s="82"/>
      <c r="S4" s="82"/>
      <c r="T4" s="83"/>
      <c r="U4" s="82"/>
      <c r="V4" s="82"/>
      <c r="W4" s="82"/>
      <c r="X4" s="82"/>
      <c r="Y4"/>
      <c r="Z4"/>
    </row>
    <row r="5" spans="1:26" ht="27.75" customHeight="1">
      <c r="A5" s="363"/>
      <c r="B5" s="363"/>
      <c r="C5" s="363"/>
      <c r="D5" s="363"/>
      <c r="E5" s="363"/>
      <c r="F5" s="363"/>
      <c r="G5" s="363"/>
      <c r="H5" s="363"/>
      <c r="I5" s="363"/>
      <c r="J5" s="363"/>
      <c r="K5" s="363"/>
      <c r="L5" s="363"/>
      <c r="M5" s="363"/>
      <c r="N5" s="363"/>
      <c r="O5" s="363"/>
      <c r="P5" s="363"/>
      <c r="U5" s="80"/>
      <c r="V5" s="80"/>
      <c r="X5" s="80"/>
      <c r="Y5"/>
      <c r="Z5"/>
    </row>
    <row r="6" spans="1:26" ht="27.75" customHeight="1">
      <c r="A6" s="238"/>
      <c r="B6" s="235"/>
      <c r="C6" s="235"/>
      <c r="D6" s="235"/>
      <c r="E6" s="235"/>
      <c r="F6" s="235"/>
      <c r="G6" s="235"/>
      <c r="H6" s="235"/>
      <c r="I6" s="235"/>
      <c r="J6" s="235"/>
      <c r="K6" s="235"/>
      <c r="L6" s="235"/>
      <c r="M6" s="235"/>
      <c r="N6" s="235"/>
      <c r="O6" s="235"/>
      <c r="P6" s="235"/>
      <c r="U6" s="80"/>
      <c r="V6" s="80"/>
      <c r="X6" s="80"/>
      <c r="Y6"/>
      <c r="Z6"/>
    </row>
    <row r="7" spans="1:26" ht="98.25" customHeight="1">
      <c r="A7" s="235"/>
      <c r="B7" s="235"/>
      <c r="C7" s="235"/>
      <c r="D7" s="235"/>
      <c r="E7" s="235"/>
      <c r="F7" s="235"/>
      <c r="G7" s="235"/>
      <c r="H7" s="235"/>
      <c r="I7" s="235"/>
      <c r="J7" s="235"/>
      <c r="K7" s="235"/>
      <c r="L7" s="235"/>
      <c r="M7" s="235"/>
      <c r="N7" s="235"/>
      <c r="O7" s="235"/>
      <c r="P7" s="235"/>
      <c r="U7" s="80"/>
      <c r="V7" s="80"/>
      <c r="X7" s="80"/>
      <c r="Y7"/>
      <c r="Z7"/>
    </row>
    <row r="8" spans="1:256" s="237" customFormat="1" ht="49.5" customHeight="1">
      <c r="A8" s="364" t="s">
        <v>249</v>
      </c>
      <c r="B8" s="365"/>
      <c r="C8" s="365"/>
      <c r="D8" s="365"/>
      <c r="E8" s="365"/>
      <c r="F8" s="365"/>
      <c r="G8" s="365"/>
      <c r="H8" s="365"/>
      <c r="I8" s="365"/>
      <c r="J8" s="365"/>
      <c r="K8" s="365"/>
      <c r="L8" s="365"/>
      <c r="M8" s="365"/>
      <c r="N8" s="365"/>
      <c r="O8" s="365"/>
      <c r="P8" s="365"/>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c r="IV8" s="366"/>
    </row>
    <row r="9" spans="1:256" s="236" customFormat="1" ht="49.5" customHeight="1">
      <c r="A9" s="364" t="s">
        <v>248</v>
      </c>
      <c r="B9" s="365"/>
      <c r="C9" s="365"/>
      <c r="D9" s="365"/>
      <c r="E9" s="365"/>
      <c r="F9" s="365"/>
      <c r="G9" s="365"/>
      <c r="H9" s="365"/>
      <c r="I9" s="365"/>
      <c r="J9" s="365"/>
      <c r="K9" s="365"/>
      <c r="L9" s="365"/>
      <c r="M9" s="365"/>
      <c r="N9" s="365"/>
      <c r="O9" s="365"/>
      <c r="P9" s="365"/>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c r="IV9" s="366"/>
    </row>
    <row r="10" spans="1:26" ht="64.5" customHeight="1">
      <c r="A10" s="80"/>
      <c r="B10" s="80"/>
      <c r="D10" s="80"/>
      <c r="E10" s="80"/>
      <c r="H10" s="80"/>
      <c r="N10" s="80"/>
      <c r="O10" s="80"/>
      <c r="U10" s="80"/>
      <c r="V10" s="80"/>
      <c r="X10" s="80"/>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80"/>
    </row>
    <row r="14" ht="11.25">
      <c r="M14" s="80"/>
    </row>
    <row r="15" ht="11.25">
      <c r="B15" s="79" t="s">
        <v>70</v>
      </c>
    </row>
  </sheetData>
  <sheetProtection formatCells="0" formatColumns="0" formatRows="0"/>
  <mergeCells count="34">
    <mergeCell ref="CS9:DH9"/>
    <mergeCell ref="HA9:HP9"/>
    <mergeCell ref="HQ9:IF9"/>
    <mergeCell ref="IG9:IV9"/>
    <mergeCell ref="DI9:DX9"/>
    <mergeCell ref="DY9:EN9"/>
    <mergeCell ref="EO9:FD9"/>
    <mergeCell ref="FE9:FT9"/>
    <mergeCell ref="FU9:GJ9"/>
    <mergeCell ref="GK9:GZ9"/>
    <mergeCell ref="A9:P9"/>
    <mergeCell ref="Q9:AF9"/>
    <mergeCell ref="AG9:AV9"/>
    <mergeCell ref="AW9:BL9"/>
    <mergeCell ref="BM9:CB9"/>
    <mergeCell ref="CC9:CR9"/>
    <mergeCell ref="FE8:FT8"/>
    <mergeCell ref="FU8:GJ8"/>
    <mergeCell ref="GK8:GZ8"/>
    <mergeCell ref="HA8:HP8"/>
    <mergeCell ref="HQ8:IF8"/>
    <mergeCell ref="IG8:IV8"/>
    <mergeCell ref="BM8:CB8"/>
    <mergeCell ref="CC8:CR8"/>
    <mergeCell ref="CS8:DH8"/>
    <mergeCell ref="DI8:DX8"/>
    <mergeCell ref="DY8:EN8"/>
    <mergeCell ref="EO8:FD8"/>
    <mergeCell ref="A4:P4"/>
    <mergeCell ref="A5:P5"/>
    <mergeCell ref="A8:P8"/>
    <mergeCell ref="Q8:AF8"/>
    <mergeCell ref="AG8:AV8"/>
    <mergeCell ref="AW8:BL8"/>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A34" sqref="A34"/>
    </sheetView>
  </sheetViews>
  <sheetFormatPr defaultColWidth="9.33203125" defaultRowHeight="11.25"/>
  <cols>
    <col min="1" max="1" width="72.5" style="194" customWidth="1"/>
    <col min="2" max="16384" width="9.33203125" style="194" customWidth="1"/>
  </cols>
  <sheetData>
    <row r="1" ht="22.5" customHeight="1">
      <c r="A1" s="191" t="s">
        <v>247</v>
      </c>
    </row>
    <row r="2" ht="18" customHeight="1">
      <c r="A2" s="192" t="s">
        <v>190</v>
      </c>
    </row>
    <row r="3" ht="18" customHeight="1">
      <c r="A3" s="192" t="s">
        <v>191</v>
      </c>
    </row>
    <row r="4" ht="18" customHeight="1">
      <c r="A4" s="192" t="s">
        <v>192</v>
      </c>
    </row>
    <row r="5" ht="18" customHeight="1">
      <c r="A5" s="192" t="s">
        <v>193</v>
      </c>
    </row>
    <row r="6" ht="18" customHeight="1">
      <c r="A6" s="192" t="s">
        <v>194</v>
      </c>
    </row>
    <row r="7" ht="18" customHeight="1">
      <c r="A7" s="192" t="s">
        <v>195</v>
      </c>
    </row>
    <row r="8" ht="18" customHeight="1">
      <c r="A8" s="192" t="s">
        <v>196</v>
      </c>
    </row>
    <row r="9" ht="18" customHeight="1">
      <c r="A9" s="192" t="s">
        <v>197</v>
      </c>
    </row>
    <row r="10" ht="18" customHeight="1">
      <c r="A10" s="192" t="s">
        <v>238</v>
      </c>
    </row>
    <row r="11" ht="18" customHeight="1">
      <c r="A11" s="192" t="s">
        <v>198</v>
      </c>
    </row>
    <row r="12" ht="18" customHeight="1">
      <c r="A12" s="192" t="s">
        <v>199</v>
      </c>
    </row>
    <row r="13" ht="18" customHeight="1">
      <c r="A13" s="192" t="s">
        <v>200</v>
      </c>
    </row>
    <row r="14" ht="18" customHeight="1">
      <c r="A14" s="192" t="s">
        <v>201</v>
      </c>
    </row>
    <row r="15" ht="18" customHeight="1">
      <c r="A15" s="192" t="s">
        <v>202</v>
      </c>
    </row>
    <row r="16" ht="18" customHeight="1">
      <c r="A16" s="192" t="s">
        <v>203</v>
      </c>
    </row>
    <row r="17" ht="18" customHeight="1">
      <c r="A17" s="192" t="s">
        <v>204</v>
      </c>
    </row>
    <row r="18" ht="18" customHeight="1">
      <c r="A18" s="192" t="s">
        <v>205</v>
      </c>
    </row>
    <row r="19" s="192" customFormat="1" ht="18" customHeight="1">
      <c r="A19" s="192" t="s">
        <v>206</v>
      </c>
    </row>
    <row r="20" ht="18" customHeight="1">
      <c r="A20" s="192" t="s">
        <v>207</v>
      </c>
    </row>
    <row r="21" ht="18" customHeight="1">
      <c r="A21" s="192" t="s">
        <v>208</v>
      </c>
    </row>
    <row r="22" ht="18" customHeight="1">
      <c r="A22" s="192" t="s">
        <v>209</v>
      </c>
    </row>
    <row r="23" ht="18" customHeight="1">
      <c r="A23" s="192" t="s">
        <v>210</v>
      </c>
    </row>
    <row r="24" ht="18" customHeight="1">
      <c r="A24" s="192" t="s">
        <v>211</v>
      </c>
    </row>
    <row r="25" ht="18" customHeight="1">
      <c r="A25" s="192" t="s">
        <v>212</v>
      </c>
    </row>
    <row r="26" ht="18" customHeight="1">
      <c r="A26" s="193" t="s">
        <v>213</v>
      </c>
    </row>
    <row r="27" ht="18" customHeight="1">
      <c r="A27" s="192"/>
    </row>
    <row r="28" ht="18" customHeight="1">
      <c r="A28" s="192"/>
    </row>
    <row r="29" ht="18" customHeight="1">
      <c r="A29" s="192"/>
    </row>
    <row r="30" ht="18" customHeight="1">
      <c r="A30" s="192"/>
    </row>
    <row r="31" ht="18" customHeight="1">
      <c r="A31" s="192"/>
    </row>
    <row r="32" ht="18" customHeight="1">
      <c r="A32" s="192"/>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5"/>
  <sheetViews>
    <sheetView zoomScalePageLayoutView="0" workbookViewId="0" topLeftCell="A1">
      <selection activeCell="A29" sqref="A29"/>
    </sheetView>
  </sheetViews>
  <sheetFormatPr defaultColWidth="12" defaultRowHeight="11.25"/>
  <cols>
    <col min="1" max="1" width="52.66015625" style="31" customWidth="1"/>
    <col min="2" max="2" width="21.5" style="31" customWidth="1"/>
    <col min="3" max="3" width="45.83203125" style="31" bestFit="1" customWidth="1"/>
    <col min="4" max="4" width="22.16015625" style="31" customWidth="1"/>
    <col min="5" max="16384" width="12" style="31" customWidth="1"/>
  </cols>
  <sheetData>
    <row r="1" spans="1:22" ht="27">
      <c r="A1" s="367" t="s">
        <v>214</v>
      </c>
      <c r="B1" s="367"/>
      <c r="C1" s="367"/>
      <c r="D1" s="367"/>
      <c r="E1" s="30"/>
      <c r="F1" s="30"/>
      <c r="G1" s="30"/>
      <c r="H1" s="30"/>
      <c r="I1" s="30"/>
      <c r="J1" s="30"/>
      <c r="K1" s="30"/>
      <c r="L1" s="30"/>
      <c r="M1" s="30"/>
      <c r="N1" s="30"/>
      <c r="O1" s="30"/>
      <c r="P1" s="30"/>
      <c r="Q1" s="30"/>
      <c r="R1" s="30"/>
      <c r="S1" s="30"/>
      <c r="T1" s="30"/>
      <c r="U1" s="30"/>
      <c r="V1" s="30"/>
    </row>
    <row r="2" spans="1:22" ht="14.25">
      <c r="A2" s="32"/>
      <c r="B2" s="32"/>
      <c r="C2" s="32"/>
      <c r="D2" s="156" t="s">
        <v>100</v>
      </c>
      <c r="E2" s="33"/>
      <c r="F2" s="33"/>
      <c r="G2" s="33"/>
      <c r="H2" s="33"/>
      <c r="I2" s="33"/>
      <c r="J2" s="33"/>
      <c r="K2" s="33"/>
      <c r="L2" s="33"/>
      <c r="M2" s="33"/>
      <c r="N2" s="33"/>
      <c r="O2" s="33"/>
      <c r="P2" s="33"/>
      <c r="Q2" s="33"/>
      <c r="R2" s="33"/>
      <c r="S2" s="33"/>
      <c r="T2" s="33"/>
      <c r="U2" s="33"/>
      <c r="V2" s="33"/>
    </row>
    <row r="3" spans="1:22" ht="17.25" customHeight="1">
      <c r="A3" s="240" t="s">
        <v>253</v>
      </c>
      <c r="B3" s="34"/>
      <c r="C3" s="35"/>
      <c r="D3" s="36" t="s">
        <v>12</v>
      </c>
      <c r="E3" s="37"/>
      <c r="F3" s="37"/>
      <c r="G3" s="37"/>
      <c r="H3" s="37"/>
      <c r="I3" s="37"/>
      <c r="J3" s="37"/>
      <c r="K3" s="37"/>
      <c r="L3" s="37"/>
      <c r="M3" s="37"/>
      <c r="N3" s="37"/>
      <c r="O3" s="37"/>
      <c r="P3" s="37"/>
      <c r="Q3" s="37"/>
      <c r="R3" s="37"/>
      <c r="S3" s="37"/>
      <c r="T3" s="37"/>
      <c r="U3" s="37"/>
      <c r="V3" s="37"/>
    </row>
    <row r="4" spans="1:22" ht="18" customHeight="1">
      <c r="A4" s="38" t="s">
        <v>47</v>
      </c>
      <c r="B4" s="38"/>
      <c r="C4" s="38" t="s">
        <v>48</v>
      </c>
      <c r="D4" s="38"/>
      <c r="E4" s="33"/>
      <c r="F4" s="33"/>
      <c r="G4" s="33"/>
      <c r="H4" s="33"/>
      <c r="I4" s="33"/>
      <c r="J4" s="33"/>
      <c r="K4" s="33"/>
      <c r="L4" s="33"/>
      <c r="M4" s="33"/>
      <c r="N4" s="33"/>
      <c r="O4" s="33"/>
      <c r="P4" s="33"/>
      <c r="Q4" s="33"/>
      <c r="R4" s="33"/>
      <c r="S4" s="33"/>
      <c r="T4" s="33"/>
      <c r="U4" s="33"/>
      <c r="V4" s="33"/>
    </row>
    <row r="5" spans="1:22" ht="18" customHeight="1">
      <c r="A5" s="39" t="s">
        <v>49</v>
      </c>
      <c r="B5" s="40" t="s">
        <v>50</v>
      </c>
      <c r="C5" s="39" t="s">
        <v>49</v>
      </c>
      <c r="D5" s="41" t="s">
        <v>42</v>
      </c>
      <c r="E5" s="33"/>
      <c r="F5" s="33"/>
      <c r="G5" s="33"/>
      <c r="H5" s="33"/>
      <c r="I5" s="33"/>
      <c r="J5" s="33"/>
      <c r="K5" s="33"/>
      <c r="L5" s="33"/>
      <c r="M5" s="33"/>
      <c r="N5" s="33"/>
      <c r="O5" s="33"/>
      <c r="P5" s="33"/>
      <c r="Q5" s="33"/>
      <c r="R5" s="33"/>
      <c r="S5" s="33"/>
      <c r="T5" s="33"/>
      <c r="U5" s="33"/>
      <c r="V5" s="33"/>
    </row>
    <row r="6" spans="1:22" ht="18" customHeight="1">
      <c r="A6" s="42" t="s">
        <v>51</v>
      </c>
      <c r="B6" s="244">
        <f>2779890/10000</f>
        <v>277.989</v>
      </c>
      <c r="C6" s="42" t="s">
        <v>43</v>
      </c>
      <c r="D6" s="245">
        <f>2816397/10000</f>
        <v>281.6397</v>
      </c>
      <c r="E6" s="33"/>
      <c r="F6" s="33"/>
      <c r="G6" s="33"/>
      <c r="H6" s="33"/>
      <c r="I6" s="33"/>
      <c r="J6" s="33"/>
      <c r="K6" s="33"/>
      <c r="L6" s="33"/>
      <c r="M6" s="33"/>
      <c r="N6" s="33"/>
      <c r="O6" s="33"/>
      <c r="P6" s="33"/>
      <c r="Q6" s="33"/>
      <c r="R6" s="33"/>
      <c r="S6" s="33"/>
      <c r="T6" s="33"/>
      <c r="U6" s="33"/>
      <c r="V6" s="33"/>
    </row>
    <row r="7" spans="1:22" ht="18" customHeight="1">
      <c r="A7" s="42" t="s">
        <v>52</v>
      </c>
      <c r="B7" s="244">
        <f>790000/10000</f>
        <v>79</v>
      </c>
      <c r="C7" s="42" t="s">
        <v>66</v>
      </c>
      <c r="D7" s="246"/>
      <c r="E7" s="33"/>
      <c r="F7" s="33"/>
      <c r="G7" s="33"/>
      <c r="H7" s="33"/>
      <c r="I7" s="33"/>
      <c r="J7" s="33"/>
      <c r="K7" s="33"/>
      <c r="L7" s="33"/>
      <c r="M7" s="33"/>
      <c r="N7" s="33"/>
      <c r="O7" s="33"/>
      <c r="P7" s="33"/>
      <c r="Q7" s="33"/>
      <c r="R7" s="33"/>
      <c r="S7" s="33"/>
      <c r="T7" s="33"/>
      <c r="U7" s="33"/>
      <c r="V7" s="33"/>
    </row>
    <row r="8" spans="1:22" ht="18" customHeight="1">
      <c r="A8" s="42" t="s">
        <v>53</v>
      </c>
      <c r="B8" s="109"/>
      <c r="C8" s="42" t="s">
        <v>57</v>
      </c>
      <c r="D8" s="247">
        <f>2026397/10000</f>
        <v>202.6397</v>
      </c>
      <c r="E8" s="33"/>
      <c r="F8" s="33"/>
      <c r="G8" s="33"/>
      <c r="H8" s="33"/>
      <c r="I8" s="33"/>
      <c r="J8" s="33"/>
      <c r="K8" s="33"/>
      <c r="L8" s="33"/>
      <c r="M8" s="33"/>
      <c r="N8" s="33"/>
      <c r="O8" s="33"/>
      <c r="P8" s="33"/>
      <c r="Q8" s="33"/>
      <c r="R8" s="33"/>
      <c r="S8" s="33"/>
      <c r="T8" s="33"/>
      <c r="U8" s="33"/>
      <c r="V8" s="33"/>
    </row>
    <row r="9" spans="1:22" ht="18" customHeight="1">
      <c r="A9" s="42" t="s">
        <v>54</v>
      </c>
      <c r="B9" s="109"/>
      <c r="C9" s="42" t="s">
        <v>58</v>
      </c>
      <c r="D9" s="248">
        <f>790000/10000</f>
        <v>79</v>
      </c>
      <c r="E9" s="33"/>
      <c r="F9" s="33"/>
      <c r="G9" s="33"/>
      <c r="H9" s="33"/>
      <c r="I9" s="33"/>
      <c r="J9" s="33"/>
      <c r="K9" s="33"/>
      <c r="L9" s="33"/>
      <c r="M9" s="33"/>
      <c r="N9" s="33"/>
      <c r="O9" s="33"/>
      <c r="P9" s="33"/>
      <c r="Q9" s="33"/>
      <c r="R9" s="33"/>
      <c r="S9" s="33"/>
      <c r="T9" s="33"/>
      <c r="U9" s="33"/>
      <c r="V9" s="33"/>
    </row>
    <row r="10" spans="1:22" ht="18" customHeight="1">
      <c r="A10" s="42" t="s">
        <v>111</v>
      </c>
      <c r="B10" s="109"/>
      <c r="C10" s="91" t="s">
        <v>72</v>
      </c>
      <c r="D10" s="249"/>
      <c r="E10" s="33"/>
      <c r="F10" s="33"/>
      <c r="G10" s="33"/>
      <c r="H10" s="33"/>
      <c r="I10" s="33"/>
      <c r="J10" s="33"/>
      <c r="K10" s="33"/>
      <c r="L10" s="33"/>
      <c r="M10" s="33"/>
      <c r="N10" s="33"/>
      <c r="O10" s="33"/>
      <c r="P10" s="33"/>
      <c r="Q10" s="33"/>
      <c r="R10" s="33"/>
      <c r="S10" s="33"/>
      <c r="T10" s="33"/>
      <c r="U10" s="33"/>
      <c r="V10" s="33"/>
    </row>
    <row r="11" spans="1:22" ht="18" customHeight="1">
      <c r="A11" s="42" t="s">
        <v>110</v>
      </c>
      <c r="B11" s="109"/>
      <c r="C11" s="91" t="s">
        <v>74</v>
      </c>
      <c r="D11" s="250"/>
      <c r="E11" s="33"/>
      <c r="F11" s="33"/>
      <c r="G11" s="33"/>
      <c r="H11" s="33"/>
      <c r="I11" s="33"/>
      <c r="J11" s="33"/>
      <c r="K11" s="33"/>
      <c r="L11" s="33"/>
      <c r="M11" s="33"/>
      <c r="N11" s="33"/>
      <c r="O11" s="33"/>
      <c r="P11" s="33"/>
      <c r="Q11" s="33"/>
      <c r="R11" s="33"/>
      <c r="S11" s="33"/>
      <c r="T11" s="33"/>
      <c r="U11" s="33"/>
      <c r="V11" s="33"/>
    </row>
    <row r="12" spans="1:22" ht="18" customHeight="1">
      <c r="A12" s="42"/>
      <c r="B12" s="109"/>
      <c r="C12" s="91" t="s">
        <v>73</v>
      </c>
      <c r="D12" s="250"/>
      <c r="E12" s="33"/>
      <c r="F12" s="33"/>
      <c r="G12" s="33"/>
      <c r="H12" s="33"/>
      <c r="I12" s="33"/>
      <c r="J12" s="33"/>
      <c r="K12" s="33"/>
      <c r="L12" s="33"/>
      <c r="M12" s="33"/>
      <c r="N12" s="33"/>
      <c r="O12" s="33"/>
      <c r="P12" s="33"/>
      <c r="Q12" s="33"/>
      <c r="R12" s="33"/>
      <c r="S12" s="33"/>
      <c r="T12" s="33"/>
      <c r="U12" s="33"/>
      <c r="V12" s="33"/>
    </row>
    <row r="13" spans="1:22" ht="18" customHeight="1">
      <c r="A13" s="157"/>
      <c r="B13" s="106"/>
      <c r="C13" s="157" t="s">
        <v>59</v>
      </c>
      <c r="D13" s="251">
        <f>570803/10000</f>
        <v>57.0803</v>
      </c>
      <c r="E13" s="33"/>
      <c r="F13" s="33"/>
      <c r="G13" s="33"/>
      <c r="H13" s="33"/>
      <c r="I13" s="33"/>
      <c r="J13" s="33"/>
      <c r="K13" s="33"/>
      <c r="L13" s="33"/>
      <c r="M13" s="33"/>
      <c r="N13" s="33"/>
      <c r="O13" s="33"/>
      <c r="P13" s="33"/>
      <c r="Q13" s="33"/>
      <c r="R13" s="33"/>
      <c r="S13" s="33"/>
      <c r="T13" s="33"/>
      <c r="U13" s="33"/>
      <c r="V13" s="33"/>
    </row>
    <row r="14" spans="1:22" ht="18" customHeight="1">
      <c r="A14" s="157"/>
      <c r="B14" s="106"/>
      <c r="C14" s="241" t="s">
        <v>252</v>
      </c>
      <c r="D14" s="252">
        <f>300000/10000</f>
        <v>30</v>
      </c>
      <c r="E14" s="33"/>
      <c r="F14" s="33"/>
      <c r="G14" s="33"/>
      <c r="H14" s="33"/>
      <c r="I14" s="33"/>
      <c r="J14" s="33"/>
      <c r="K14" s="33"/>
      <c r="L14" s="33"/>
      <c r="M14" s="33"/>
      <c r="N14" s="33"/>
      <c r="O14" s="33"/>
      <c r="P14" s="33"/>
      <c r="Q14" s="33"/>
      <c r="R14" s="33"/>
      <c r="S14" s="33"/>
      <c r="T14" s="33"/>
      <c r="U14" s="33"/>
      <c r="V14" s="33"/>
    </row>
    <row r="15" spans="1:22" ht="18" customHeight="1">
      <c r="A15" s="157"/>
      <c r="B15" s="106"/>
      <c r="C15" s="239" t="s">
        <v>251</v>
      </c>
      <c r="D15" s="252">
        <f>300000/10000</f>
        <v>30</v>
      </c>
      <c r="E15" s="33"/>
      <c r="F15" s="33"/>
      <c r="G15" s="33"/>
      <c r="H15" s="33"/>
      <c r="I15" s="33"/>
      <c r="J15" s="33"/>
      <c r="K15" s="33"/>
      <c r="L15" s="33"/>
      <c r="M15" s="33"/>
      <c r="N15" s="33"/>
      <c r="O15" s="33"/>
      <c r="P15" s="33"/>
      <c r="Q15" s="33"/>
      <c r="R15" s="33"/>
      <c r="S15" s="33"/>
      <c r="T15" s="33"/>
      <c r="U15" s="33"/>
      <c r="V15" s="33"/>
    </row>
    <row r="16" spans="1:22" ht="18" customHeight="1">
      <c r="A16" s="157"/>
      <c r="B16" s="106"/>
      <c r="C16" s="157" t="s">
        <v>60</v>
      </c>
      <c r="D16" s="252">
        <f>D17+D19</f>
        <v>27.080299999999998</v>
      </c>
      <c r="E16" s="33"/>
      <c r="F16" s="33"/>
      <c r="G16" s="33"/>
      <c r="H16" s="33"/>
      <c r="I16" s="33"/>
      <c r="J16" s="33"/>
      <c r="K16" s="33"/>
      <c r="L16" s="33"/>
      <c r="M16" s="33"/>
      <c r="N16" s="33"/>
      <c r="O16" s="33"/>
      <c r="P16" s="33"/>
      <c r="Q16" s="33"/>
      <c r="R16" s="33"/>
      <c r="S16" s="33"/>
      <c r="T16" s="33"/>
      <c r="U16" s="33"/>
      <c r="V16" s="33"/>
    </row>
    <row r="17" spans="1:22" ht="18" customHeight="1">
      <c r="A17" s="157"/>
      <c r="B17" s="106"/>
      <c r="C17" s="157" t="s">
        <v>120</v>
      </c>
      <c r="D17" s="253">
        <f>27216/10000</f>
        <v>2.7216</v>
      </c>
      <c r="E17" s="33"/>
      <c r="F17" s="33"/>
      <c r="G17" s="33"/>
      <c r="H17" s="33"/>
      <c r="I17" s="33"/>
      <c r="J17" s="33"/>
      <c r="K17" s="33"/>
      <c r="L17" s="33"/>
      <c r="M17" s="33"/>
      <c r="N17" s="33"/>
      <c r="O17" s="33"/>
      <c r="P17" s="33"/>
      <c r="Q17" s="33"/>
      <c r="R17" s="33"/>
      <c r="S17" s="33"/>
      <c r="T17" s="33"/>
      <c r="U17" s="33"/>
      <c r="V17" s="33"/>
    </row>
    <row r="18" spans="1:22" ht="18" customHeight="1">
      <c r="A18" s="157"/>
      <c r="B18" s="106"/>
      <c r="C18" s="158" t="s">
        <v>71</v>
      </c>
      <c r="D18" s="246"/>
      <c r="E18" s="33"/>
      <c r="F18" s="33"/>
      <c r="G18" s="33"/>
      <c r="H18" s="33"/>
      <c r="I18" s="33"/>
      <c r="J18" s="33"/>
      <c r="K18" s="33"/>
      <c r="L18" s="33"/>
      <c r="M18" s="33"/>
      <c r="N18" s="33"/>
      <c r="O18" s="33"/>
      <c r="P18" s="33"/>
      <c r="Q18" s="33"/>
      <c r="R18" s="33"/>
      <c r="S18" s="33"/>
      <c r="T18" s="33"/>
      <c r="U18" s="33"/>
      <c r="V18" s="33"/>
    </row>
    <row r="19" spans="1:22" ht="18" customHeight="1">
      <c r="A19" s="157"/>
      <c r="B19" s="106"/>
      <c r="C19" s="157" t="s">
        <v>121</v>
      </c>
      <c r="D19" s="254">
        <f>243587/10000</f>
        <v>24.3587</v>
      </c>
      <c r="E19" s="33"/>
      <c r="F19" s="33"/>
      <c r="G19" s="33"/>
      <c r="H19" s="33"/>
      <c r="I19" s="33"/>
      <c r="J19" s="33"/>
      <c r="K19" s="33"/>
      <c r="L19" s="33"/>
      <c r="M19" s="33"/>
      <c r="N19" s="33"/>
      <c r="O19" s="33"/>
      <c r="P19" s="33"/>
      <c r="Q19" s="33"/>
      <c r="R19" s="33"/>
      <c r="S19" s="33"/>
      <c r="T19" s="33"/>
      <c r="U19" s="33"/>
      <c r="V19" s="33"/>
    </row>
    <row r="20" spans="1:22" ht="18" customHeight="1">
      <c r="A20" s="157"/>
      <c r="B20" s="106"/>
      <c r="C20" s="157" t="s">
        <v>122</v>
      </c>
      <c r="D20" s="246"/>
      <c r="E20" s="33"/>
      <c r="F20" s="33"/>
      <c r="G20" s="33"/>
      <c r="H20" s="33"/>
      <c r="I20" s="33"/>
      <c r="J20" s="33"/>
      <c r="K20" s="33"/>
      <c r="L20" s="33"/>
      <c r="M20" s="33"/>
      <c r="N20" s="33"/>
      <c r="O20" s="33"/>
      <c r="P20" s="33"/>
      <c r="Q20" s="33"/>
      <c r="R20" s="33"/>
      <c r="S20" s="33"/>
      <c r="T20" s="33"/>
      <c r="U20" s="33"/>
      <c r="V20" s="33"/>
    </row>
    <row r="21" spans="1:22" ht="18" customHeight="1">
      <c r="A21" s="157"/>
      <c r="B21" s="106"/>
      <c r="C21" s="157" t="s">
        <v>67</v>
      </c>
      <c r="D21" s="255">
        <f>182690/10000</f>
        <v>18.269</v>
      </c>
      <c r="E21" s="33"/>
      <c r="F21" s="33"/>
      <c r="G21" s="33"/>
      <c r="H21" s="33"/>
      <c r="I21" s="33"/>
      <c r="J21" s="33"/>
      <c r="K21" s="33"/>
      <c r="L21" s="33"/>
      <c r="M21" s="33"/>
      <c r="N21" s="33"/>
      <c r="O21" s="33"/>
      <c r="P21" s="33"/>
      <c r="Q21" s="33"/>
      <c r="R21" s="33"/>
      <c r="S21" s="33"/>
      <c r="T21" s="33"/>
      <c r="U21" s="33"/>
      <c r="V21" s="33"/>
    </row>
    <row r="22" spans="1:22" ht="18" customHeight="1">
      <c r="A22" s="157"/>
      <c r="B22" s="106"/>
      <c r="C22" s="157" t="s">
        <v>44</v>
      </c>
      <c r="D22" s="257">
        <f>182690/10000</f>
        <v>18.269</v>
      </c>
      <c r="E22" s="33"/>
      <c r="F22" s="33"/>
      <c r="G22" s="33"/>
      <c r="H22" s="33"/>
      <c r="I22" s="33"/>
      <c r="J22" s="33"/>
      <c r="K22" s="33"/>
      <c r="L22" s="33"/>
      <c r="M22" s="33"/>
      <c r="N22" s="33"/>
      <c r="O22" s="33"/>
      <c r="P22" s="33"/>
      <c r="Q22" s="33"/>
      <c r="R22" s="33"/>
      <c r="S22" s="33"/>
      <c r="T22" s="33"/>
      <c r="U22" s="33"/>
      <c r="V22" s="33"/>
    </row>
    <row r="23" spans="1:22" ht="18" customHeight="1">
      <c r="A23" s="157"/>
      <c r="B23" s="106"/>
      <c r="C23" s="157" t="s">
        <v>45</v>
      </c>
      <c r="D23" s="257">
        <f>182690/10000</f>
        <v>18.269</v>
      </c>
      <c r="E23" s="33"/>
      <c r="F23" s="33"/>
      <c r="G23" s="33"/>
      <c r="H23" s="33"/>
      <c r="I23" s="33"/>
      <c r="J23" s="33"/>
      <c r="K23" s="33"/>
      <c r="L23" s="33"/>
      <c r="M23" s="33"/>
      <c r="N23" s="33"/>
      <c r="O23" s="33"/>
      <c r="P23" s="33"/>
      <c r="Q23" s="33"/>
      <c r="R23" s="33"/>
      <c r="S23" s="33"/>
      <c r="T23" s="33"/>
      <c r="U23" s="33"/>
      <c r="V23" s="33"/>
    </row>
    <row r="24" spans="1:22" ht="18" customHeight="1">
      <c r="A24" s="157"/>
      <c r="B24" s="106"/>
      <c r="C24" s="157" t="s">
        <v>46</v>
      </c>
      <c r="D24" s="246"/>
      <c r="E24" s="33"/>
      <c r="F24" s="33"/>
      <c r="G24" s="33"/>
      <c r="H24" s="33"/>
      <c r="I24" s="33"/>
      <c r="J24" s="33"/>
      <c r="K24" s="33"/>
      <c r="L24" s="33"/>
      <c r="M24" s="33"/>
      <c r="N24" s="33"/>
      <c r="O24" s="33"/>
      <c r="P24" s="33"/>
      <c r="Q24" s="33"/>
      <c r="R24" s="33"/>
      <c r="S24" s="33"/>
      <c r="T24" s="33"/>
      <c r="U24" s="33"/>
      <c r="V24" s="33"/>
    </row>
    <row r="25" spans="1:22" s="45" customFormat="1" ht="18" customHeight="1">
      <c r="A25" s="43" t="s">
        <v>55</v>
      </c>
      <c r="B25" s="108">
        <f>SUM(B6:B24)</f>
        <v>356.989</v>
      </c>
      <c r="C25" s="43" t="s">
        <v>56</v>
      </c>
      <c r="D25" s="256">
        <f>D6+D13+D21</f>
        <v>356.98900000000003</v>
      </c>
      <c r="E25" s="44"/>
      <c r="F25" s="44"/>
      <c r="G25" s="44"/>
      <c r="H25" s="44"/>
      <c r="I25" s="44"/>
      <c r="J25" s="44"/>
      <c r="K25" s="44"/>
      <c r="L25" s="44"/>
      <c r="M25" s="44"/>
      <c r="N25" s="44"/>
      <c r="O25" s="44"/>
      <c r="P25" s="44"/>
      <c r="Q25" s="44"/>
      <c r="R25" s="44"/>
      <c r="S25" s="44"/>
      <c r="T25" s="44"/>
      <c r="U25" s="44"/>
      <c r="V25" s="44"/>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K18" sqref="K18"/>
    </sheetView>
  </sheetViews>
  <sheetFormatPr defaultColWidth="9.16015625" defaultRowHeight="11.25"/>
  <cols>
    <col min="1" max="1" width="37.83203125" style="1" customWidth="1"/>
    <col min="2" max="2" width="14.66015625" style="1" customWidth="1"/>
    <col min="3" max="7" width="10.33203125" style="1" customWidth="1"/>
    <col min="8" max="8" width="10" style="0" customWidth="1"/>
    <col min="9" max="13" width="14.16015625" style="1" customWidth="1"/>
    <col min="14" max="251" width="9.16015625" style="1" customWidth="1"/>
  </cols>
  <sheetData>
    <row r="1" spans="1:14" ht="25.5" customHeight="1">
      <c r="A1" s="12" t="s">
        <v>215</v>
      </c>
      <c r="B1" s="12"/>
      <c r="C1" s="12"/>
      <c r="D1" s="12"/>
      <c r="E1" s="12"/>
      <c r="F1" s="12"/>
      <c r="G1" s="12"/>
      <c r="H1" s="15"/>
      <c r="I1" s="12"/>
      <c r="J1" s="12"/>
      <c r="K1" s="12"/>
      <c r="L1" s="12"/>
      <c r="M1" s="12"/>
      <c r="N1" s="16"/>
    </row>
    <row r="2" spans="12:15" ht="17.25" customHeight="1">
      <c r="L2" s="369" t="s">
        <v>101</v>
      </c>
      <c r="M2" s="369"/>
      <c r="N2"/>
      <c r="O2"/>
    </row>
    <row r="3" spans="1:15" ht="17.25" customHeight="1">
      <c r="A3" s="240" t="s">
        <v>250</v>
      </c>
      <c r="L3" s="370" t="s">
        <v>12</v>
      </c>
      <c r="M3" s="371"/>
      <c r="N3"/>
      <c r="O3"/>
    </row>
    <row r="4" spans="1:14" s="117" customFormat="1" ht="21" customHeight="1">
      <c r="A4" s="368" t="s">
        <v>24</v>
      </c>
      <c r="B4" s="112" t="s">
        <v>28</v>
      </c>
      <c r="C4" s="113"/>
      <c r="D4" s="113"/>
      <c r="E4" s="113"/>
      <c r="F4" s="113"/>
      <c r="G4" s="113"/>
      <c r="H4" s="114"/>
      <c r="I4" s="112" t="s">
        <v>25</v>
      </c>
      <c r="J4" s="113"/>
      <c r="K4" s="113"/>
      <c r="L4" s="113"/>
      <c r="M4" s="115"/>
      <c r="N4" s="116"/>
    </row>
    <row r="5" spans="1:14" s="117" customFormat="1" ht="72" customHeight="1">
      <c r="A5" s="368"/>
      <c r="B5" s="118" t="s">
        <v>6</v>
      </c>
      <c r="C5" s="195" t="s">
        <v>123</v>
      </c>
      <c r="D5" s="119" t="s">
        <v>11</v>
      </c>
      <c r="E5" s="119" t="s">
        <v>33</v>
      </c>
      <c r="F5" s="119" t="s">
        <v>18</v>
      </c>
      <c r="G5" s="57" t="s">
        <v>112</v>
      </c>
      <c r="H5" s="196" t="s">
        <v>17</v>
      </c>
      <c r="I5" s="119" t="s">
        <v>6</v>
      </c>
      <c r="J5" s="119" t="s">
        <v>14</v>
      </c>
      <c r="K5" s="119" t="s">
        <v>20</v>
      </c>
      <c r="L5" s="119" t="s">
        <v>2</v>
      </c>
      <c r="M5" s="119" t="s">
        <v>16</v>
      </c>
      <c r="N5" s="116"/>
    </row>
    <row r="6" spans="1:14" s="2" customFormat="1" ht="36" customHeight="1">
      <c r="A6" s="111" t="s">
        <v>41</v>
      </c>
      <c r="B6" s="263">
        <v>356.989</v>
      </c>
      <c r="C6" s="263">
        <v>277.989</v>
      </c>
      <c r="D6" s="264">
        <v>79</v>
      </c>
      <c r="E6" s="265"/>
      <c r="F6" s="266">
        <f>SUM(F7:F16)</f>
        <v>0</v>
      </c>
      <c r="G6" s="266"/>
      <c r="H6" s="266">
        <f>SUM(H7:H16)</f>
        <v>0</v>
      </c>
      <c r="I6" s="264">
        <f>3569890/10000</f>
        <v>356.989</v>
      </c>
      <c r="J6" s="264">
        <f>2162991/10000</f>
        <v>216.2991</v>
      </c>
      <c r="K6" s="264">
        <f>275283/10000</f>
        <v>27.5283</v>
      </c>
      <c r="L6" s="264">
        <f>41616/10000</f>
        <v>4.1616</v>
      </c>
      <c r="M6" s="264">
        <f>1090000/10000</f>
        <v>109</v>
      </c>
      <c r="N6"/>
    </row>
    <row r="7" spans="1:13" ht="31.5" customHeight="1">
      <c r="A7" s="242" t="s">
        <v>254</v>
      </c>
      <c r="B7" s="258">
        <v>356.989</v>
      </c>
      <c r="C7" s="258">
        <v>277.989</v>
      </c>
      <c r="D7" s="247">
        <v>79</v>
      </c>
      <c r="E7" s="259"/>
      <c r="F7" s="260">
        <f>SUM(F8:F17)</f>
        <v>0</v>
      </c>
      <c r="G7" s="260"/>
      <c r="H7" s="260">
        <f>SUM(H8:H17)</f>
        <v>0</v>
      </c>
      <c r="I7" s="247">
        <f>3569890/10000</f>
        <v>356.989</v>
      </c>
      <c r="J7" s="247">
        <f>2162991/10000</f>
        <v>216.2991</v>
      </c>
      <c r="K7" s="247">
        <f>275283/10000</f>
        <v>27.5283</v>
      </c>
      <c r="L7" s="247">
        <f>41616/10000</f>
        <v>4.1616</v>
      </c>
      <c r="M7" s="247">
        <f>1090000/10000</f>
        <v>109</v>
      </c>
    </row>
    <row r="8" spans="1:13" ht="31.5" customHeight="1">
      <c r="A8" s="186"/>
      <c r="B8" s="107">
        <f aca="true" t="shared" si="0" ref="B8:B16">SUM(C8:H8)</f>
        <v>0</v>
      </c>
      <c r="C8" s="124"/>
      <c r="D8" s="124"/>
      <c r="E8" s="124"/>
      <c r="F8" s="124"/>
      <c r="G8" s="124"/>
      <c r="H8" s="125"/>
      <c r="I8" s="123">
        <f aca="true" t="shared" si="1" ref="I8:I16">SUM(J8:M8)</f>
        <v>0</v>
      </c>
      <c r="J8" s="123"/>
      <c r="K8" s="123"/>
      <c r="L8" s="123"/>
      <c r="M8" s="124"/>
    </row>
    <row r="9" spans="1:13" ht="31.5" customHeight="1">
      <c r="A9" s="186"/>
      <c r="B9" s="107">
        <f t="shared" si="0"/>
        <v>0</v>
      </c>
      <c r="C9" s="124"/>
      <c r="D9" s="124"/>
      <c r="E9" s="124"/>
      <c r="F9" s="124"/>
      <c r="G9" s="124"/>
      <c r="H9" s="125"/>
      <c r="I9" s="123">
        <f t="shared" si="1"/>
        <v>0</v>
      </c>
      <c r="J9" s="123"/>
      <c r="K9" s="123"/>
      <c r="L9" s="123"/>
      <c r="M9" s="126"/>
    </row>
    <row r="10" spans="1:13" ht="31.5" customHeight="1">
      <c r="A10" s="93"/>
      <c r="B10" s="107">
        <f t="shared" si="0"/>
        <v>0</v>
      </c>
      <c r="C10" s="124"/>
      <c r="D10" s="124"/>
      <c r="E10" s="124"/>
      <c r="F10" s="126"/>
      <c r="G10" s="126"/>
      <c r="H10" s="125"/>
      <c r="I10" s="123">
        <f t="shared" si="1"/>
        <v>0</v>
      </c>
      <c r="J10" s="123"/>
      <c r="K10" s="123"/>
      <c r="L10" s="123"/>
      <c r="M10" s="126"/>
    </row>
    <row r="11" spans="1:13" ht="31.5" customHeight="1">
      <c r="A11" s="159"/>
      <c r="B11" s="107">
        <f t="shared" si="0"/>
        <v>0</v>
      </c>
      <c r="C11" s="124"/>
      <c r="D11" s="124"/>
      <c r="E11" s="124"/>
      <c r="F11" s="126"/>
      <c r="G11" s="126"/>
      <c r="H11" s="125"/>
      <c r="I11" s="123">
        <f t="shared" si="1"/>
        <v>0</v>
      </c>
      <c r="J11" s="123"/>
      <c r="K11" s="123"/>
      <c r="L11" s="123"/>
      <c r="M11" s="126"/>
    </row>
    <row r="12" spans="1:13" ht="31.5" customHeight="1">
      <c r="A12" s="93"/>
      <c r="B12" s="107">
        <f t="shared" si="0"/>
        <v>0</v>
      </c>
      <c r="C12" s="124"/>
      <c r="D12" s="124"/>
      <c r="E12" s="124"/>
      <c r="F12" s="124"/>
      <c r="G12" s="124"/>
      <c r="H12" s="125"/>
      <c r="I12" s="123">
        <f t="shared" si="1"/>
        <v>0</v>
      </c>
      <c r="J12" s="123"/>
      <c r="K12" s="123"/>
      <c r="L12" s="123"/>
      <c r="M12" s="126"/>
    </row>
    <row r="13" spans="1:13" ht="31.5" customHeight="1">
      <c r="A13" s="93"/>
      <c r="B13" s="107">
        <f t="shared" si="0"/>
        <v>0</v>
      </c>
      <c r="C13" s="124"/>
      <c r="D13" s="124"/>
      <c r="E13" s="124"/>
      <c r="F13" s="124"/>
      <c r="G13" s="124"/>
      <c r="H13" s="125"/>
      <c r="I13" s="123">
        <f t="shared" si="1"/>
        <v>0</v>
      </c>
      <c r="J13" s="123"/>
      <c r="K13" s="123"/>
      <c r="L13" s="123"/>
      <c r="M13" s="126"/>
    </row>
    <row r="14" spans="1:13" ht="31.5" customHeight="1">
      <c r="A14" s="93"/>
      <c r="B14" s="107">
        <f t="shared" si="0"/>
        <v>0</v>
      </c>
      <c r="C14" s="126"/>
      <c r="D14" s="124"/>
      <c r="E14" s="124"/>
      <c r="F14" s="124"/>
      <c r="G14" s="124"/>
      <c r="H14" s="125"/>
      <c r="I14" s="123">
        <f t="shared" si="1"/>
        <v>0</v>
      </c>
      <c r="J14" s="123"/>
      <c r="K14" s="123"/>
      <c r="L14" s="123"/>
      <c r="M14" s="126"/>
    </row>
    <row r="15" spans="1:13" ht="31.5" customHeight="1">
      <c r="A15" s="93"/>
      <c r="B15" s="107">
        <f t="shared" si="0"/>
        <v>0</v>
      </c>
      <c r="C15" s="126"/>
      <c r="D15" s="126"/>
      <c r="E15" s="124"/>
      <c r="F15" s="124"/>
      <c r="G15" s="124"/>
      <c r="H15" s="125"/>
      <c r="I15" s="123">
        <f t="shared" si="1"/>
        <v>0</v>
      </c>
      <c r="J15" s="123"/>
      <c r="K15" s="123"/>
      <c r="L15" s="123"/>
      <c r="M15" s="126"/>
    </row>
    <row r="16" spans="1:13" ht="31.5" customHeight="1">
      <c r="A16" s="93"/>
      <c r="B16" s="107">
        <f t="shared" si="0"/>
        <v>0</v>
      </c>
      <c r="C16" s="126"/>
      <c r="D16" s="126"/>
      <c r="E16" s="126"/>
      <c r="F16" s="126"/>
      <c r="G16" s="126"/>
      <c r="H16" s="125"/>
      <c r="I16" s="123">
        <f t="shared" si="1"/>
        <v>0</v>
      </c>
      <c r="J16" s="123"/>
      <c r="K16" s="123"/>
      <c r="L16" s="123"/>
      <c r="M16" s="126"/>
    </row>
    <row r="17" spans="6:8" ht="10.5" customHeight="1">
      <c r="F17" s="13"/>
      <c r="G17" s="13"/>
      <c r="H17" s="17"/>
    </row>
    <row r="18" spans="6:8" ht="10.5" customHeight="1">
      <c r="F18" s="13"/>
      <c r="G18" s="13"/>
      <c r="H18" s="17"/>
    </row>
    <row r="19" ht="10.5" customHeight="1">
      <c r="C19" s="1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H16" sqref="H16"/>
    </sheetView>
  </sheetViews>
  <sheetFormatPr defaultColWidth="9.16015625" defaultRowHeight="11.25"/>
  <cols>
    <col min="1" max="1" width="29" style="1" customWidth="1"/>
    <col min="2" max="4" width="7.5" style="1" customWidth="1"/>
    <col min="5" max="5" width="30.16015625" style="1" customWidth="1"/>
    <col min="6" max="6" width="17.5" style="1" customWidth="1"/>
    <col min="7" max="11" width="15.33203125" style="1" customWidth="1"/>
    <col min="12" max="12" width="15.33203125" style="0" customWidth="1"/>
    <col min="13" max="250" width="9.16015625" style="1" customWidth="1"/>
  </cols>
  <sheetData>
    <row r="1" spans="1:13" ht="28.5" customHeight="1">
      <c r="A1" s="12" t="s">
        <v>216</v>
      </c>
      <c r="B1" s="12"/>
      <c r="C1" s="12"/>
      <c r="D1" s="12"/>
      <c r="E1" s="12"/>
      <c r="F1" s="12"/>
      <c r="G1" s="12"/>
      <c r="H1" s="12"/>
      <c r="I1" s="12"/>
      <c r="J1" s="12"/>
      <c r="K1" s="12"/>
      <c r="L1" s="15"/>
      <c r="M1" s="16"/>
    </row>
    <row r="2" spans="12:14" ht="10.5" customHeight="1">
      <c r="L2" s="160" t="s">
        <v>102</v>
      </c>
      <c r="M2"/>
      <c r="N2"/>
    </row>
    <row r="3" spans="1:14" ht="17.25" customHeight="1">
      <c r="A3" s="240" t="s">
        <v>250</v>
      </c>
      <c r="B3" s="4"/>
      <c r="C3" s="4"/>
      <c r="D3" s="4"/>
      <c r="E3" s="4"/>
      <c r="J3" s="370" t="s">
        <v>12</v>
      </c>
      <c r="K3" s="370"/>
      <c r="L3" s="371"/>
      <c r="M3"/>
      <c r="N3"/>
    </row>
    <row r="4" spans="1:13" s="55" customFormat="1" ht="21" customHeight="1">
      <c r="A4" s="372" t="s">
        <v>24</v>
      </c>
      <c r="B4" s="373" t="s">
        <v>29</v>
      </c>
      <c r="C4" s="373"/>
      <c r="D4" s="373"/>
      <c r="E4" s="374" t="s">
        <v>7</v>
      </c>
      <c r="F4" s="51" t="s">
        <v>28</v>
      </c>
      <c r="G4" s="52"/>
      <c r="H4" s="52"/>
      <c r="I4" s="52"/>
      <c r="J4" s="52"/>
      <c r="K4" s="52"/>
      <c r="L4" s="53"/>
      <c r="M4" s="54"/>
    </row>
    <row r="5" spans="1:13" s="55" customFormat="1" ht="36">
      <c r="A5" s="372"/>
      <c r="B5" s="49" t="s">
        <v>9</v>
      </c>
      <c r="C5" s="49" t="s">
        <v>22</v>
      </c>
      <c r="D5" s="50" t="s">
        <v>61</v>
      </c>
      <c r="E5" s="374"/>
      <c r="F5" s="56" t="s">
        <v>6</v>
      </c>
      <c r="G5" s="197" t="s">
        <v>123</v>
      </c>
      <c r="H5" s="57" t="s">
        <v>11</v>
      </c>
      <c r="I5" s="57" t="s">
        <v>33</v>
      </c>
      <c r="J5" s="57" t="s">
        <v>18</v>
      </c>
      <c r="K5" s="57" t="s">
        <v>112</v>
      </c>
      <c r="L5" s="63" t="s">
        <v>17</v>
      </c>
      <c r="M5" s="54"/>
    </row>
    <row r="6" spans="1:250" s="54" customFormat="1" ht="24" customHeight="1">
      <c r="A6" s="58"/>
      <c r="B6" s="59"/>
      <c r="C6" s="59"/>
      <c r="D6" s="59"/>
      <c r="E6" s="60" t="s">
        <v>6</v>
      </c>
      <c r="F6" s="264">
        <f>SUM(F7:F23)</f>
        <v>356.98900000000003</v>
      </c>
      <c r="G6" s="264">
        <v>277.989</v>
      </c>
      <c r="H6" s="264">
        <v>79</v>
      </c>
      <c r="I6" s="110">
        <v>0</v>
      </c>
      <c r="J6" s="110">
        <v>0</v>
      </c>
      <c r="K6" s="110"/>
      <c r="L6" s="127">
        <v>0</v>
      </c>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row>
    <row r="7" spans="1:12" ht="22.5" customHeight="1">
      <c r="A7" s="243" t="s">
        <v>254</v>
      </c>
      <c r="B7" s="261" t="s">
        <v>255</v>
      </c>
      <c r="C7" s="261" t="s">
        <v>256</v>
      </c>
      <c r="D7" s="261" t="s">
        <v>257</v>
      </c>
      <c r="E7" s="267" t="s">
        <v>263</v>
      </c>
      <c r="F7" s="247">
        <f>2026397/10000</f>
        <v>202.6397</v>
      </c>
      <c r="G7" s="247">
        <f>2026397/10000</f>
        <v>202.6397</v>
      </c>
      <c r="H7" s="47"/>
      <c r="I7" s="124"/>
      <c r="J7" s="124"/>
      <c r="K7" s="124"/>
      <c r="L7" s="125"/>
    </row>
    <row r="8" spans="1:12" ht="21" customHeight="1">
      <c r="A8" s="93"/>
      <c r="B8" s="261" t="s">
        <v>255</v>
      </c>
      <c r="C8" s="261" t="s">
        <v>256</v>
      </c>
      <c r="D8" s="261" t="s">
        <v>258</v>
      </c>
      <c r="E8" s="267" t="s">
        <v>264</v>
      </c>
      <c r="F8" s="247">
        <v>79</v>
      </c>
      <c r="G8" s="128"/>
      <c r="H8" s="247">
        <v>79</v>
      </c>
      <c r="I8" s="124"/>
      <c r="J8" s="126"/>
      <c r="K8" s="126"/>
      <c r="L8" s="125"/>
    </row>
    <row r="9" spans="1:12" ht="21" customHeight="1">
      <c r="A9" s="93"/>
      <c r="B9" s="261" t="s">
        <v>259</v>
      </c>
      <c r="C9" s="261" t="s">
        <v>258</v>
      </c>
      <c r="D9" s="261" t="s">
        <v>260</v>
      </c>
      <c r="E9" s="262" t="s">
        <v>265</v>
      </c>
      <c r="F9" s="252">
        <f>300000/10000</f>
        <v>30</v>
      </c>
      <c r="G9" s="252">
        <f>300000/10000</f>
        <v>30</v>
      </c>
      <c r="H9" s="124"/>
      <c r="I9" s="124"/>
      <c r="J9" s="124"/>
      <c r="K9" s="124"/>
      <c r="L9" s="125"/>
    </row>
    <row r="10" spans="1:12" ht="21" customHeight="1">
      <c r="A10" s="93"/>
      <c r="B10" s="261" t="s">
        <v>259</v>
      </c>
      <c r="C10" s="261" t="s">
        <v>261</v>
      </c>
      <c r="D10" s="261" t="s">
        <v>257</v>
      </c>
      <c r="E10" s="268" t="s">
        <v>266</v>
      </c>
      <c r="F10" s="123">
        <f aca="true" t="shared" si="0" ref="F10:F22">SUM(G10:L10)</f>
        <v>2.7216</v>
      </c>
      <c r="G10" s="253">
        <f>27216/10000</f>
        <v>2.7216</v>
      </c>
      <c r="H10" s="124"/>
      <c r="I10" s="124"/>
      <c r="J10" s="124"/>
      <c r="K10" s="124"/>
      <c r="L10" s="125"/>
    </row>
    <row r="11" spans="1:12" ht="21" customHeight="1">
      <c r="A11" s="186"/>
      <c r="B11" s="261" t="s">
        <v>259</v>
      </c>
      <c r="C11" s="261" t="s">
        <v>261</v>
      </c>
      <c r="D11" s="261" t="s">
        <v>261</v>
      </c>
      <c r="E11" s="268" t="s">
        <v>267</v>
      </c>
      <c r="F11" s="254">
        <f>243587/10000</f>
        <v>24.3587</v>
      </c>
      <c r="G11" s="254">
        <f>243587/10000</f>
        <v>24.3587</v>
      </c>
      <c r="H11" s="124"/>
      <c r="I11" s="124"/>
      <c r="J11" s="124"/>
      <c r="K11" s="124"/>
      <c r="L11" s="125"/>
    </row>
    <row r="12" spans="1:12" ht="21" customHeight="1">
      <c r="A12" s="93"/>
      <c r="B12" s="261" t="s">
        <v>262</v>
      </c>
      <c r="C12" s="261" t="s">
        <v>258</v>
      </c>
      <c r="D12" s="261" t="s">
        <v>257</v>
      </c>
      <c r="E12" s="268" t="s">
        <v>268</v>
      </c>
      <c r="F12" s="257">
        <f>182690/10000</f>
        <v>18.269</v>
      </c>
      <c r="G12" s="257">
        <f>182690/10000</f>
        <v>18.269</v>
      </c>
      <c r="H12" s="126"/>
      <c r="I12" s="124"/>
      <c r="J12" s="124"/>
      <c r="K12" s="124"/>
      <c r="L12" s="125"/>
    </row>
    <row r="13" spans="1:12" ht="21" customHeight="1">
      <c r="A13" s="93"/>
      <c r="B13" s="96"/>
      <c r="C13" s="96"/>
      <c r="D13" s="96"/>
      <c r="E13" s="92"/>
      <c r="F13" s="123">
        <f t="shared" si="0"/>
        <v>0</v>
      </c>
      <c r="G13" s="128"/>
      <c r="H13" s="126"/>
      <c r="I13" s="126"/>
      <c r="J13" s="124"/>
      <c r="K13" s="124"/>
      <c r="L13" s="125"/>
    </row>
    <row r="14" spans="1:12" ht="21" customHeight="1">
      <c r="A14" s="93"/>
      <c r="B14" s="96"/>
      <c r="C14" s="96"/>
      <c r="D14" s="96"/>
      <c r="E14" s="92"/>
      <c r="F14" s="123">
        <f t="shared" si="0"/>
        <v>0</v>
      </c>
      <c r="G14" s="128"/>
      <c r="H14" s="126"/>
      <c r="I14" s="126"/>
      <c r="J14" s="126"/>
      <c r="K14" s="126"/>
      <c r="L14" s="129"/>
    </row>
    <row r="15" spans="1:12" ht="21" customHeight="1">
      <c r="A15" s="186"/>
      <c r="B15" s="96"/>
      <c r="C15" s="96"/>
      <c r="D15" s="96"/>
      <c r="E15" s="92"/>
      <c r="F15" s="123">
        <f t="shared" si="0"/>
        <v>0</v>
      </c>
      <c r="G15" s="128"/>
      <c r="H15" s="126"/>
      <c r="I15" s="126"/>
      <c r="J15" s="126"/>
      <c r="K15" s="126"/>
      <c r="L15" s="129"/>
    </row>
    <row r="16" spans="1:12" ht="21" customHeight="1">
      <c r="A16" s="93"/>
      <c r="B16" s="96"/>
      <c r="C16" s="96"/>
      <c r="D16" s="96"/>
      <c r="E16" s="92"/>
      <c r="F16" s="123">
        <f t="shared" si="0"/>
        <v>0</v>
      </c>
      <c r="G16" s="128"/>
      <c r="H16" s="126"/>
      <c r="I16" s="126"/>
      <c r="J16" s="126"/>
      <c r="K16" s="126"/>
      <c r="L16" s="129"/>
    </row>
    <row r="17" spans="1:12" ht="21" customHeight="1">
      <c r="A17" s="93"/>
      <c r="B17" s="96"/>
      <c r="C17" s="96"/>
      <c r="D17" s="96"/>
      <c r="E17" s="92"/>
      <c r="F17" s="123">
        <f t="shared" si="0"/>
        <v>0</v>
      </c>
      <c r="G17" s="128"/>
      <c r="H17" s="126"/>
      <c r="I17" s="126"/>
      <c r="J17" s="126"/>
      <c r="K17" s="126"/>
      <c r="L17" s="129"/>
    </row>
    <row r="18" spans="1:12" ht="21" customHeight="1">
      <c r="A18" s="93"/>
      <c r="B18" s="96"/>
      <c r="C18" s="96"/>
      <c r="D18" s="96"/>
      <c r="E18" s="92"/>
      <c r="F18" s="123">
        <f t="shared" si="0"/>
        <v>0</v>
      </c>
      <c r="G18" s="128"/>
      <c r="H18" s="126"/>
      <c r="I18" s="126"/>
      <c r="J18" s="126"/>
      <c r="K18" s="126"/>
      <c r="L18" s="129"/>
    </row>
    <row r="19" spans="1:12" ht="21" customHeight="1">
      <c r="A19" s="93"/>
      <c r="B19" s="96"/>
      <c r="C19" s="96"/>
      <c r="D19" s="96"/>
      <c r="E19" s="92"/>
      <c r="F19" s="123">
        <f t="shared" si="0"/>
        <v>0</v>
      </c>
      <c r="G19" s="128"/>
      <c r="H19" s="126"/>
      <c r="I19" s="126"/>
      <c r="J19" s="126"/>
      <c r="K19" s="126"/>
      <c r="L19" s="129"/>
    </row>
    <row r="20" spans="1:12" ht="21" customHeight="1">
      <c r="A20" s="93"/>
      <c r="B20" s="96"/>
      <c r="C20" s="96"/>
      <c r="D20" s="96"/>
      <c r="E20" s="92"/>
      <c r="F20" s="123">
        <f t="shared" si="0"/>
        <v>0</v>
      </c>
      <c r="G20" s="128"/>
      <c r="H20" s="126"/>
      <c r="I20" s="126"/>
      <c r="J20" s="126"/>
      <c r="K20" s="126"/>
      <c r="L20" s="129"/>
    </row>
    <row r="21" spans="1:12" ht="21" customHeight="1">
      <c r="A21" s="93"/>
      <c r="B21" s="96"/>
      <c r="C21" s="96"/>
      <c r="D21" s="96"/>
      <c r="E21" s="92"/>
      <c r="F21" s="123">
        <f t="shared" si="0"/>
        <v>0</v>
      </c>
      <c r="G21" s="128"/>
      <c r="H21" s="126"/>
      <c r="I21" s="126"/>
      <c r="J21" s="126"/>
      <c r="K21" s="126"/>
      <c r="L21" s="129"/>
    </row>
    <row r="22" spans="1:12" ht="21" customHeight="1">
      <c r="A22" s="93"/>
      <c r="B22" s="96"/>
      <c r="C22" s="96"/>
      <c r="D22" s="96"/>
      <c r="E22" s="92"/>
      <c r="F22" s="123">
        <f t="shared" si="0"/>
        <v>0</v>
      </c>
      <c r="G22" s="128"/>
      <c r="H22" s="126"/>
      <c r="I22" s="126"/>
      <c r="J22" s="126"/>
      <c r="K22" s="126"/>
      <c r="L22" s="129"/>
    </row>
    <row r="23" spans="1:12" ht="21" customHeight="1">
      <c r="A23" s="159"/>
      <c r="B23" s="96"/>
      <c r="C23" s="96"/>
      <c r="D23" s="96"/>
      <c r="E23" s="92"/>
      <c r="F23" s="123"/>
      <c r="G23" s="128"/>
      <c r="H23" s="126"/>
      <c r="I23" s="126"/>
      <c r="J23" s="126"/>
      <c r="K23" s="126"/>
      <c r="L23" s="129"/>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ignoredErrors>
    <ignoredError sqref="F11" formula="1"/>
  </ignoredErrors>
</worksheet>
</file>

<file path=xl/worksheets/sheet27.xml><?xml version="1.0" encoding="utf-8"?>
<worksheet xmlns="http://schemas.openxmlformats.org/spreadsheetml/2006/main" xmlns:r="http://schemas.openxmlformats.org/officeDocument/2006/relationships">
  <dimension ref="A1:IN22"/>
  <sheetViews>
    <sheetView showGridLines="0" showZeros="0" zoomScalePageLayoutView="0" workbookViewId="0" topLeftCell="A1">
      <selection activeCell="F24" sqref="F24"/>
    </sheetView>
  </sheetViews>
  <sheetFormatPr defaultColWidth="9.16015625" defaultRowHeight="11.25"/>
  <cols>
    <col min="1" max="1" width="33" style="1" customWidth="1"/>
    <col min="2" max="4" width="7.5" style="1" customWidth="1"/>
    <col min="5" max="5" width="30.16015625" style="1" customWidth="1"/>
    <col min="6" max="10" width="19" style="1" customWidth="1"/>
    <col min="11" max="248" width="9.16015625" style="1" customWidth="1"/>
    <col min="249" max="254" width="9.16015625" style="0" customWidth="1"/>
  </cols>
  <sheetData>
    <row r="1" spans="1:11" ht="25.5" customHeight="1">
      <c r="A1" s="12" t="s">
        <v>217</v>
      </c>
      <c r="B1" s="12"/>
      <c r="C1" s="12"/>
      <c r="D1" s="12"/>
      <c r="E1" s="12"/>
      <c r="F1" s="12"/>
      <c r="G1" s="12"/>
      <c r="H1" s="12"/>
      <c r="I1" s="12"/>
      <c r="J1" s="12"/>
      <c r="K1" s="16"/>
    </row>
    <row r="2" spans="9:12" ht="17.25" customHeight="1">
      <c r="I2" s="369" t="s">
        <v>103</v>
      </c>
      <c r="J2" s="369"/>
      <c r="K2"/>
      <c r="L2"/>
    </row>
    <row r="3" spans="1:12" ht="17.25" customHeight="1">
      <c r="A3" s="240" t="s">
        <v>250</v>
      </c>
      <c r="B3" s="4"/>
      <c r="C3" s="4"/>
      <c r="D3" s="4"/>
      <c r="E3" s="4"/>
      <c r="I3" s="370" t="s">
        <v>12</v>
      </c>
      <c r="J3" s="371"/>
      <c r="K3"/>
      <c r="L3"/>
    </row>
    <row r="4" spans="1:11" s="55" customFormat="1" ht="21" customHeight="1">
      <c r="A4" s="372" t="s">
        <v>24</v>
      </c>
      <c r="B4" s="373" t="s">
        <v>29</v>
      </c>
      <c r="C4" s="373"/>
      <c r="D4" s="373"/>
      <c r="E4" s="374" t="s">
        <v>7</v>
      </c>
      <c r="F4" s="51" t="s">
        <v>25</v>
      </c>
      <c r="G4" s="52"/>
      <c r="H4" s="52"/>
      <c r="I4" s="52"/>
      <c r="J4" s="62"/>
      <c r="K4" s="54"/>
    </row>
    <row r="5" spans="1:11" s="55" customFormat="1" ht="39" customHeight="1">
      <c r="A5" s="372"/>
      <c r="B5" s="49" t="s">
        <v>9</v>
      </c>
      <c r="C5" s="49" t="s">
        <v>22</v>
      </c>
      <c r="D5" s="50" t="s">
        <v>62</v>
      </c>
      <c r="E5" s="374"/>
      <c r="F5" s="57" t="s">
        <v>6</v>
      </c>
      <c r="G5" s="57" t="s">
        <v>14</v>
      </c>
      <c r="H5" s="57" t="s">
        <v>20</v>
      </c>
      <c r="I5" s="57" t="s">
        <v>2</v>
      </c>
      <c r="J5" s="57" t="s">
        <v>16</v>
      </c>
      <c r="K5" s="54"/>
    </row>
    <row r="6" spans="1:248" s="54" customFormat="1" ht="18.75" customHeight="1">
      <c r="A6" s="58"/>
      <c r="B6" s="59"/>
      <c r="C6" s="59"/>
      <c r="D6" s="59"/>
      <c r="E6" s="60" t="s">
        <v>6</v>
      </c>
      <c r="F6" s="264">
        <f>3569890/10000</f>
        <v>356.989</v>
      </c>
      <c r="G6" s="264">
        <f>2162991/10000</f>
        <v>216.2991</v>
      </c>
      <c r="H6" s="264">
        <f>275283/10000</f>
        <v>27.5283</v>
      </c>
      <c r="I6" s="264">
        <f>41616/10000</f>
        <v>4.1616</v>
      </c>
      <c r="J6" s="264">
        <f>1090000/10000</f>
        <v>109</v>
      </c>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row>
    <row r="7" spans="1:12" ht="23.25" customHeight="1">
      <c r="A7" s="243" t="s">
        <v>254</v>
      </c>
      <c r="B7" s="261" t="s">
        <v>255</v>
      </c>
      <c r="C7" s="261" t="s">
        <v>38</v>
      </c>
      <c r="D7" s="261" t="s">
        <v>257</v>
      </c>
      <c r="E7" s="270" t="s">
        <v>269</v>
      </c>
      <c r="F7" s="247">
        <f>2026397/10000</f>
        <v>202.6397</v>
      </c>
      <c r="G7" s="247">
        <f>1736714/10000</f>
        <v>173.6714</v>
      </c>
      <c r="H7" s="247">
        <f>275283/10000</f>
        <v>27.5283</v>
      </c>
      <c r="I7" s="247">
        <f>14400/10000</f>
        <v>1.44</v>
      </c>
      <c r="J7" s="47"/>
      <c r="K7" s="272">
        <v>0</v>
      </c>
      <c r="L7" s="271"/>
    </row>
    <row r="8" spans="1:12" ht="23.25" customHeight="1">
      <c r="A8" s="93"/>
      <c r="B8" s="261" t="s">
        <v>255</v>
      </c>
      <c r="C8" s="261" t="s">
        <v>38</v>
      </c>
      <c r="D8" s="261" t="s">
        <v>37</v>
      </c>
      <c r="E8" s="270" t="s">
        <v>270</v>
      </c>
      <c r="F8" s="247">
        <f aca="true" t="shared" si="0" ref="F8:F21">SUM(G8:J8)</f>
        <v>79</v>
      </c>
      <c r="G8" s="247"/>
      <c r="H8" s="269"/>
      <c r="I8" s="269"/>
      <c r="J8" s="247">
        <f>790000/10000</f>
        <v>79</v>
      </c>
      <c r="K8" s="271"/>
      <c r="L8" s="271"/>
    </row>
    <row r="9" spans="1:10" ht="23.25" customHeight="1">
      <c r="A9" s="93"/>
      <c r="B9" s="261" t="s">
        <v>259</v>
      </c>
      <c r="C9" s="261" t="s">
        <v>258</v>
      </c>
      <c r="D9" s="261" t="s">
        <v>271</v>
      </c>
      <c r="E9" s="274" t="s">
        <v>251</v>
      </c>
      <c r="F9" s="247">
        <f t="shared" si="0"/>
        <v>30</v>
      </c>
      <c r="G9" s="247"/>
      <c r="H9" s="269"/>
      <c r="I9" s="269"/>
      <c r="J9" s="247">
        <v>30</v>
      </c>
    </row>
    <row r="10" spans="1:10" ht="23.25" customHeight="1">
      <c r="A10" s="186"/>
      <c r="B10" s="261" t="s">
        <v>259</v>
      </c>
      <c r="C10" s="261" t="s">
        <v>261</v>
      </c>
      <c r="D10" s="261" t="s">
        <v>257</v>
      </c>
      <c r="E10" s="270" t="s">
        <v>272</v>
      </c>
      <c r="F10" s="247">
        <f t="shared" si="0"/>
        <v>2.7216</v>
      </c>
      <c r="G10" s="247"/>
      <c r="H10" s="269"/>
      <c r="I10" s="247">
        <f>27216/10000</f>
        <v>2.7216</v>
      </c>
      <c r="J10" s="247"/>
    </row>
    <row r="11" spans="1:10" ht="23.25" customHeight="1">
      <c r="A11" s="93"/>
      <c r="B11" s="261" t="s">
        <v>259</v>
      </c>
      <c r="C11" s="261" t="s">
        <v>261</v>
      </c>
      <c r="D11" s="261" t="s">
        <v>261</v>
      </c>
      <c r="E11" s="270" t="s">
        <v>273</v>
      </c>
      <c r="F11" s="247">
        <f t="shared" si="0"/>
        <v>24.3587</v>
      </c>
      <c r="G11" s="247">
        <f>243587/10000</f>
        <v>24.3587</v>
      </c>
      <c r="H11" s="269"/>
      <c r="I11" s="269"/>
      <c r="J11" s="247"/>
    </row>
    <row r="12" spans="1:10" ht="23.25" customHeight="1">
      <c r="A12" s="93"/>
      <c r="B12" s="261" t="s">
        <v>262</v>
      </c>
      <c r="C12" s="261" t="s">
        <v>258</v>
      </c>
      <c r="D12" s="261" t="s">
        <v>257</v>
      </c>
      <c r="E12" s="270" t="s">
        <v>274</v>
      </c>
      <c r="F12" s="247">
        <f t="shared" si="0"/>
        <v>18.269</v>
      </c>
      <c r="G12" s="273">
        <f>182690/10000</f>
        <v>18.269</v>
      </c>
      <c r="H12" s="269"/>
      <c r="I12" s="269"/>
      <c r="J12" s="247"/>
    </row>
    <row r="13" spans="1:10" ht="18.75" customHeight="1">
      <c r="A13" s="93"/>
      <c r="B13" s="96"/>
      <c r="C13" s="96"/>
      <c r="D13" s="96"/>
      <c r="E13" s="92"/>
      <c r="F13" s="247">
        <f t="shared" si="0"/>
        <v>0</v>
      </c>
      <c r="G13" s="247"/>
      <c r="H13" s="269"/>
      <c r="I13" s="269"/>
      <c r="J13" s="247"/>
    </row>
    <row r="14" spans="1:10" ht="18.75" customHeight="1">
      <c r="A14" s="186"/>
      <c r="B14" s="96"/>
      <c r="C14" s="96"/>
      <c r="D14" s="96"/>
      <c r="E14" s="92"/>
      <c r="F14" s="247">
        <f t="shared" si="0"/>
        <v>0</v>
      </c>
      <c r="G14" s="247"/>
      <c r="H14" s="269"/>
      <c r="I14" s="269"/>
      <c r="J14" s="247"/>
    </row>
    <row r="15" spans="1:10" ht="18.75" customHeight="1">
      <c r="A15" s="93"/>
      <c r="B15" s="96"/>
      <c r="C15" s="96"/>
      <c r="D15" s="96"/>
      <c r="E15" s="92"/>
      <c r="F15" s="247">
        <f t="shared" si="0"/>
        <v>0</v>
      </c>
      <c r="G15" s="247"/>
      <c r="H15" s="269"/>
      <c r="I15" s="269"/>
      <c r="J15" s="247"/>
    </row>
    <row r="16" spans="1:10" ht="18.75" customHeight="1">
      <c r="A16" s="93"/>
      <c r="B16" s="96"/>
      <c r="C16" s="96"/>
      <c r="D16" s="96"/>
      <c r="E16" s="92"/>
      <c r="F16" s="247">
        <f t="shared" si="0"/>
        <v>0</v>
      </c>
      <c r="G16" s="247"/>
      <c r="H16" s="269"/>
      <c r="I16" s="269"/>
      <c r="J16" s="247"/>
    </row>
    <row r="17" spans="1:10" ht="18.75" customHeight="1">
      <c r="A17" s="93"/>
      <c r="B17" s="96"/>
      <c r="C17" s="96"/>
      <c r="D17" s="96"/>
      <c r="E17" s="92"/>
      <c r="F17" s="247">
        <f t="shared" si="0"/>
        <v>0</v>
      </c>
      <c r="G17" s="247"/>
      <c r="H17" s="269"/>
      <c r="I17" s="269"/>
      <c r="J17" s="269"/>
    </row>
    <row r="18" spans="1:10" ht="18.75" customHeight="1">
      <c r="A18" s="93"/>
      <c r="B18" s="96"/>
      <c r="C18" s="96"/>
      <c r="D18" s="96"/>
      <c r="E18" s="92"/>
      <c r="F18" s="269">
        <f t="shared" si="0"/>
        <v>0</v>
      </c>
      <c r="G18" s="269"/>
      <c r="H18" s="269"/>
      <c r="I18" s="269"/>
      <c r="J18" s="269"/>
    </row>
    <row r="19" spans="1:10" ht="18.75" customHeight="1">
      <c r="A19" s="93"/>
      <c r="B19" s="96"/>
      <c r="C19" s="96"/>
      <c r="D19" s="96"/>
      <c r="E19" s="92"/>
      <c r="F19" s="269">
        <f t="shared" si="0"/>
        <v>0</v>
      </c>
      <c r="G19" s="269"/>
      <c r="H19" s="269"/>
      <c r="I19" s="269"/>
      <c r="J19" s="269"/>
    </row>
    <row r="20" spans="1:10" ht="18.75" customHeight="1">
      <c r="A20" s="93"/>
      <c r="B20" s="96"/>
      <c r="C20" s="96"/>
      <c r="D20" s="96"/>
      <c r="E20" s="92"/>
      <c r="F20" s="94">
        <f t="shared" si="0"/>
        <v>0</v>
      </c>
      <c r="G20" s="269"/>
      <c r="H20" s="269"/>
      <c r="I20" s="269"/>
      <c r="J20" s="269"/>
    </row>
    <row r="21" spans="1:10" ht="18.75" customHeight="1">
      <c r="A21" s="93"/>
      <c r="B21" s="96"/>
      <c r="C21" s="96"/>
      <c r="D21" s="96"/>
      <c r="E21" s="92"/>
      <c r="F21" s="94">
        <f t="shared" si="0"/>
        <v>0</v>
      </c>
      <c r="G21" s="269"/>
      <c r="H21" s="269"/>
      <c r="I21" s="269"/>
      <c r="J21" s="94"/>
    </row>
    <row r="22" spans="6:10" ht="12">
      <c r="F22" s="97"/>
      <c r="G22" s="97"/>
      <c r="H22" s="97"/>
      <c r="I22" s="97"/>
      <c r="J22" s="97"/>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0"/>
  <sheetViews>
    <sheetView showGridLines="0" showZeros="0" zoomScalePageLayoutView="0" workbookViewId="0" topLeftCell="A1">
      <selection activeCell="A7" sqref="A7:G19"/>
    </sheetView>
  </sheetViews>
  <sheetFormatPr defaultColWidth="9.16015625" defaultRowHeight="11.25"/>
  <cols>
    <col min="1" max="3" width="7.5" style="1" customWidth="1"/>
    <col min="4" max="4" width="38.33203125" style="1" customWidth="1"/>
    <col min="5" max="11" width="17" style="1" customWidth="1"/>
    <col min="12" max="248" width="9.16015625" style="1" customWidth="1"/>
    <col min="249" max="254" width="9.16015625" style="0" customWidth="1"/>
  </cols>
  <sheetData>
    <row r="1" spans="1:11" ht="25.5" customHeight="1">
      <c r="A1" s="378" t="s">
        <v>218</v>
      </c>
      <c r="B1" s="379"/>
      <c r="C1" s="379"/>
      <c r="D1" s="379"/>
      <c r="E1" s="379"/>
      <c r="F1" s="379"/>
      <c r="G1" s="379"/>
      <c r="H1" s="379"/>
      <c r="I1" s="379"/>
      <c r="J1" s="379"/>
      <c r="K1" s="379"/>
    </row>
    <row r="2" spans="1:12" ht="17.25" customHeight="1">
      <c r="A2" s="161"/>
      <c r="B2" s="161"/>
      <c r="C2" s="161"/>
      <c r="D2" s="161"/>
      <c r="E2" s="161"/>
      <c r="F2" s="161"/>
      <c r="G2" s="161"/>
      <c r="H2" s="161"/>
      <c r="I2" s="161"/>
      <c r="J2" s="161"/>
      <c r="K2" s="162" t="s">
        <v>104</v>
      </c>
      <c r="L2"/>
    </row>
    <row r="3" spans="1:12" ht="17.25" customHeight="1">
      <c r="A3" s="294" t="s">
        <v>301</v>
      </c>
      <c r="B3" s="4"/>
      <c r="C3" s="4"/>
      <c r="D3" s="4"/>
      <c r="I3" s="122"/>
      <c r="J3" s="122"/>
      <c r="K3" s="121" t="s">
        <v>12</v>
      </c>
      <c r="L3"/>
    </row>
    <row r="4" spans="1:11" s="55" customFormat="1" ht="24.75" customHeight="1">
      <c r="A4" s="373" t="s">
        <v>29</v>
      </c>
      <c r="B4" s="373"/>
      <c r="C4" s="373"/>
      <c r="D4" s="374" t="s">
        <v>7</v>
      </c>
      <c r="E4" s="375" t="s">
        <v>99</v>
      </c>
      <c r="F4" s="376"/>
      <c r="G4" s="376"/>
      <c r="H4" s="376"/>
      <c r="I4" s="376"/>
      <c r="J4" s="376"/>
      <c r="K4" s="377"/>
    </row>
    <row r="5" spans="1:11" s="55" customFormat="1" ht="55.5" customHeight="1">
      <c r="A5" s="49" t="s">
        <v>9</v>
      </c>
      <c r="B5" s="49" t="s">
        <v>22</v>
      </c>
      <c r="C5" s="50" t="s">
        <v>61</v>
      </c>
      <c r="D5" s="374"/>
      <c r="E5" s="149" t="s">
        <v>6</v>
      </c>
      <c r="F5" s="200" t="s">
        <v>123</v>
      </c>
      <c r="G5" s="63" t="s">
        <v>11</v>
      </c>
      <c r="H5" s="63" t="s">
        <v>33</v>
      </c>
      <c r="I5" s="63" t="s">
        <v>18</v>
      </c>
      <c r="J5" s="63" t="s">
        <v>113</v>
      </c>
      <c r="K5" s="63" t="s">
        <v>17</v>
      </c>
    </row>
    <row r="6" spans="1:248" s="54" customFormat="1" ht="18.75" customHeight="1">
      <c r="A6" s="59"/>
      <c r="B6" s="59"/>
      <c r="C6" s="59"/>
      <c r="D6" s="60" t="s">
        <v>6</v>
      </c>
      <c r="E6" s="263">
        <f>E7+E11+E17</f>
        <v>356.98900000000003</v>
      </c>
      <c r="F6" s="263">
        <f>F7+F11+F17</f>
        <v>277.98900000000003</v>
      </c>
      <c r="G6" s="264">
        <f>SUM(G7,G11,G16,G17)</f>
        <v>79</v>
      </c>
      <c r="H6" s="275">
        <f>SUM(H7,H11,H16,H17)</f>
        <v>0</v>
      </c>
      <c r="I6" s="99">
        <f>SUM(I7,I11,I16,I17)</f>
        <v>0</v>
      </c>
      <c r="J6" s="99">
        <f>SUM(J7,J11,J16,J17)</f>
        <v>0</v>
      </c>
      <c r="K6" s="99">
        <f>SUM(K7,K11,K16,K17)</f>
        <v>0</v>
      </c>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row>
    <row r="7" spans="1:11" ht="18.75" customHeight="1">
      <c r="A7" s="120" t="s">
        <v>81</v>
      </c>
      <c r="B7" s="96"/>
      <c r="C7" s="96"/>
      <c r="D7" s="92" t="s">
        <v>43</v>
      </c>
      <c r="E7" s="258">
        <f>2816397/10000</f>
        <v>281.6397</v>
      </c>
      <c r="F7" s="258">
        <f>2026397/10000</f>
        <v>202.6397</v>
      </c>
      <c r="G7" s="247">
        <f>790000/10000</f>
        <v>79</v>
      </c>
      <c r="H7" s="276"/>
      <c r="I7" s="94"/>
      <c r="J7" s="94"/>
      <c r="K7" s="47"/>
    </row>
    <row r="8" spans="1:11" ht="18.75" customHeight="1">
      <c r="A8" s="120" t="s">
        <v>81</v>
      </c>
      <c r="B8" s="261" t="s">
        <v>278</v>
      </c>
      <c r="C8" s="96"/>
      <c r="D8" s="92" t="s">
        <v>75</v>
      </c>
      <c r="E8" s="258">
        <f>2816397/10000</f>
        <v>281.6397</v>
      </c>
      <c r="F8" s="258">
        <f>2026397/10000</f>
        <v>202.6397</v>
      </c>
      <c r="G8" s="247">
        <f>790000/10000</f>
        <v>79</v>
      </c>
      <c r="I8" s="94"/>
      <c r="J8" s="94"/>
      <c r="K8" s="47"/>
    </row>
    <row r="9" spans="1:11" ht="18.75" customHeight="1">
      <c r="A9" s="120" t="s">
        <v>81</v>
      </c>
      <c r="B9" s="261" t="s">
        <v>278</v>
      </c>
      <c r="C9" s="120" t="s">
        <v>82</v>
      </c>
      <c r="D9" s="92" t="s">
        <v>76</v>
      </c>
      <c r="E9" s="258">
        <f>2026397/10000</f>
        <v>202.6397</v>
      </c>
      <c r="F9" s="258">
        <f>2026397/10000</f>
        <v>202.6397</v>
      </c>
      <c r="G9" s="269"/>
      <c r="H9" s="276"/>
      <c r="I9" s="94"/>
      <c r="J9" s="94"/>
      <c r="K9" s="47"/>
    </row>
    <row r="10" spans="1:11" ht="18.75" customHeight="1">
      <c r="A10" s="120" t="s">
        <v>81</v>
      </c>
      <c r="B10" s="261" t="s">
        <v>278</v>
      </c>
      <c r="C10" s="120" t="s">
        <v>83</v>
      </c>
      <c r="D10" s="92" t="s">
        <v>77</v>
      </c>
      <c r="E10" s="258">
        <f>790000/10000</f>
        <v>79</v>
      </c>
      <c r="F10" s="269"/>
      <c r="G10" s="247">
        <f>790000/10000</f>
        <v>79</v>
      </c>
      <c r="H10" s="276"/>
      <c r="I10" s="94"/>
      <c r="J10" s="94"/>
      <c r="K10" s="47"/>
    </row>
    <row r="11" spans="1:11" ht="18.75" customHeight="1">
      <c r="A11" s="120" t="s">
        <v>84</v>
      </c>
      <c r="B11" s="96"/>
      <c r="C11" s="96"/>
      <c r="D11" s="92" t="s">
        <v>78</v>
      </c>
      <c r="E11" s="258">
        <f>570803/10000</f>
        <v>57.0803</v>
      </c>
      <c r="F11" s="258">
        <f>570803/10000</f>
        <v>57.0803</v>
      </c>
      <c r="G11" s="269"/>
      <c r="H11" s="94"/>
      <c r="I11" s="94"/>
      <c r="J11" s="94"/>
      <c r="K11" s="47"/>
    </row>
    <row r="12" spans="1:11" ht="18.75" customHeight="1">
      <c r="A12" s="261" t="s">
        <v>275</v>
      </c>
      <c r="B12" s="261" t="s">
        <v>276</v>
      </c>
      <c r="C12" s="96"/>
      <c r="D12" s="241" t="s">
        <v>252</v>
      </c>
      <c r="E12" s="258">
        <v>30</v>
      </c>
      <c r="F12" s="258">
        <v>30</v>
      </c>
      <c r="G12" s="269"/>
      <c r="H12" s="94"/>
      <c r="I12" s="94"/>
      <c r="J12" s="94"/>
      <c r="K12" s="47"/>
    </row>
    <row r="13" spans="1:11" ht="18.75" customHeight="1">
      <c r="A13" s="261" t="s">
        <v>275</v>
      </c>
      <c r="B13" s="261" t="s">
        <v>276</v>
      </c>
      <c r="C13" s="261" t="s">
        <v>277</v>
      </c>
      <c r="D13" s="241" t="s">
        <v>251</v>
      </c>
      <c r="E13" s="258">
        <v>30</v>
      </c>
      <c r="F13" s="258">
        <v>30</v>
      </c>
      <c r="G13" s="269"/>
      <c r="H13" s="94"/>
      <c r="I13" s="94"/>
      <c r="J13" s="94"/>
      <c r="K13" s="47"/>
    </row>
    <row r="14" spans="1:11" ht="18.75" customHeight="1">
      <c r="A14" s="120" t="s">
        <v>84</v>
      </c>
      <c r="B14" s="120" t="s">
        <v>85</v>
      </c>
      <c r="C14" s="96"/>
      <c r="D14" s="92" t="s">
        <v>79</v>
      </c>
      <c r="E14" s="258">
        <f>270803/10000</f>
        <v>27.0803</v>
      </c>
      <c r="F14" s="258">
        <f>270803/10000</f>
        <v>27.0803</v>
      </c>
      <c r="G14" s="269"/>
      <c r="H14" s="94"/>
      <c r="I14" s="94"/>
      <c r="J14" s="94"/>
      <c r="K14" s="47"/>
    </row>
    <row r="15" spans="1:11" ht="18.75" customHeight="1">
      <c r="A15" s="120" t="s">
        <v>84</v>
      </c>
      <c r="B15" s="120" t="s">
        <v>85</v>
      </c>
      <c r="C15" s="120" t="s">
        <v>82</v>
      </c>
      <c r="D15" s="198" t="s">
        <v>124</v>
      </c>
      <c r="E15" s="258">
        <f>27216/10000</f>
        <v>2.7216</v>
      </c>
      <c r="F15" s="258">
        <f>27216/10000</f>
        <v>2.7216</v>
      </c>
      <c r="G15" s="269"/>
      <c r="H15" s="94"/>
      <c r="I15" s="94"/>
      <c r="J15" s="94"/>
      <c r="K15" s="47"/>
    </row>
    <row r="16" spans="1:11" ht="18.75" customHeight="1">
      <c r="A16" s="120" t="s">
        <v>84</v>
      </c>
      <c r="B16" s="120" t="s">
        <v>85</v>
      </c>
      <c r="C16" s="199" t="s">
        <v>125</v>
      </c>
      <c r="D16" s="157" t="s">
        <v>121</v>
      </c>
      <c r="E16" s="258">
        <f>243587/10000</f>
        <v>24.3587</v>
      </c>
      <c r="F16" s="258">
        <f>243587/10000</f>
        <v>24.3587</v>
      </c>
      <c r="G16" s="269"/>
      <c r="H16" s="94"/>
      <c r="I16" s="94"/>
      <c r="J16" s="94"/>
      <c r="K16" s="47"/>
    </row>
    <row r="17" spans="1:249" s="1" customFormat="1" ht="18.75" customHeight="1">
      <c r="A17" s="120" t="s">
        <v>86</v>
      </c>
      <c r="B17" s="96"/>
      <c r="C17" s="96"/>
      <c r="D17" s="92" t="s">
        <v>80</v>
      </c>
      <c r="E17" s="258">
        <f aca="true" t="shared" si="0" ref="E17:F19">182690/10000</f>
        <v>18.269</v>
      </c>
      <c r="F17" s="258">
        <f t="shared" si="0"/>
        <v>18.269</v>
      </c>
      <c r="G17" s="269"/>
      <c r="H17" s="94"/>
      <c r="I17" s="94"/>
      <c r="J17" s="94"/>
      <c r="K17" s="47"/>
      <c r="IO17"/>
    </row>
    <row r="18" spans="1:249" s="1" customFormat="1" ht="18.75" customHeight="1">
      <c r="A18" s="120" t="s">
        <v>86</v>
      </c>
      <c r="B18" s="120" t="s">
        <v>83</v>
      </c>
      <c r="C18" s="96"/>
      <c r="D18" s="92" t="s">
        <v>44</v>
      </c>
      <c r="E18" s="258">
        <f t="shared" si="0"/>
        <v>18.269</v>
      </c>
      <c r="F18" s="258">
        <f t="shared" si="0"/>
        <v>18.269</v>
      </c>
      <c r="G18" s="269"/>
      <c r="H18" s="94"/>
      <c r="I18" s="94"/>
      <c r="J18" s="94"/>
      <c r="K18" s="47"/>
      <c r="IO18"/>
    </row>
    <row r="19" spans="1:249" s="1" customFormat="1" ht="18.75" customHeight="1">
      <c r="A19" s="120" t="s">
        <v>86</v>
      </c>
      <c r="B19" s="120" t="s">
        <v>83</v>
      </c>
      <c r="C19" s="120" t="s">
        <v>82</v>
      </c>
      <c r="D19" s="92" t="s">
        <v>45</v>
      </c>
      <c r="E19" s="258">
        <f t="shared" si="0"/>
        <v>18.269</v>
      </c>
      <c r="F19" s="258">
        <f t="shared" si="0"/>
        <v>18.269</v>
      </c>
      <c r="G19" s="269"/>
      <c r="H19" s="94"/>
      <c r="I19" s="94"/>
      <c r="J19" s="94"/>
      <c r="K19" s="47"/>
      <c r="IO19"/>
    </row>
    <row r="20" spans="1:249" s="1" customFormat="1" ht="19.5" customHeight="1">
      <c r="A20" s="1" t="s">
        <v>118</v>
      </c>
      <c r="E20" s="97"/>
      <c r="F20" s="97"/>
      <c r="G20" s="97"/>
      <c r="H20" s="97"/>
      <c r="I20" s="97"/>
      <c r="J20" s="97"/>
      <c r="IO20"/>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theme="3" tint="0.5999900102615356"/>
  </sheetPr>
  <dimension ref="A1:J34"/>
  <sheetViews>
    <sheetView zoomScalePageLayoutView="0" workbookViewId="0" topLeftCell="A1">
      <selection activeCell="C18" sqref="C18"/>
    </sheetView>
  </sheetViews>
  <sheetFormatPr defaultColWidth="20.16015625" defaultRowHeight="11.25"/>
  <cols>
    <col min="1" max="2" width="9.16015625" style="221" customWidth="1"/>
    <col min="3" max="3" width="39.83203125" style="205" customWidth="1"/>
    <col min="4" max="4" width="16" style="287" customWidth="1"/>
    <col min="5" max="5" width="18.83203125" style="288" customWidth="1"/>
    <col min="6" max="6" width="14.16015625" style="288" customWidth="1"/>
    <col min="7" max="7" width="15.83203125" style="288" customWidth="1"/>
    <col min="8" max="10" width="14.16015625" style="206" customWidth="1"/>
    <col min="11" max="16384" width="20.16015625" style="206" customWidth="1"/>
  </cols>
  <sheetData>
    <row r="1" spans="1:10" s="202" customFormat="1" ht="30" customHeight="1">
      <c r="A1" s="380" t="s">
        <v>219</v>
      </c>
      <c r="B1" s="380"/>
      <c r="C1" s="380"/>
      <c r="D1" s="380"/>
      <c r="E1" s="380"/>
      <c r="F1" s="380"/>
      <c r="G1" s="380"/>
      <c r="H1" s="380"/>
      <c r="I1" s="380"/>
      <c r="J1" s="380"/>
    </row>
    <row r="2" spans="1:10" s="202" customFormat="1" ht="10.5" customHeight="1">
      <c r="A2" s="201"/>
      <c r="B2" s="203"/>
      <c r="C2" s="203"/>
      <c r="D2" s="286"/>
      <c r="E2" s="286"/>
      <c r="F2" s="286"/>
      <c r="G2" s="286"/>
      <c r="J2" s="190" t="s">
        <v>126</v>
      </c>
    </row>
    <row r="3" spans="1:10" ht="16.5" customHeight="1">
      <c r="A3" s="294" t="s">
        <v>301</v>
      </c>
      <c r="B3" s="204"/>
      <c r="J3" s="207" t="s">
        <v>12</v>
      </c>
    </row>
    <row r="4" spans="1:10" s="209" customFormat="1" ht="12" customHeight="1">
      <c r="A4" s="208" t="s">
        <v>134</v>
      </c>
      <c r="B4" s="208"/>
      <c r="C4" s="381" t="s">
        <v>135</v>
      </c>
      <c r="D4" s="375" t="s">
        <v>127</v>
      </c>
      <c r="E4" s="376"/>
      <c r="F4" s="376"/>
      <c r="G4" s="376"/>
      <c r="H4" s="376"/>
      <c r="I4" s="376"/>
      <c r="J4" s="377"/>
    </row>
    <row r="5" spans="1:10" s="212" customFormat="1" ht="51.75" customHeight="1">
      <c r="A5" s="210" t="s">
        <v>9</v>
      </c>
      <c r="B5" s="211" t="s">
        <v>22</v>
      </c>
      <c r="C5" s="382"/>
      <c r="D5" s="289" t="s">
        <v>6</v>
      </c>
      <c r="E5" s="290" t="s">
        <v>136</v>
      </c>
      <c r="F5" s="290" t="s">
        <v>11</v>
      </c>
      <c r="G5" s="290" t="s">
        <v>33</v>
      </c>
      <c r="H5" s="63" t="s">
        <v>18</v>
      </c>
      <c r="I5" s="63" t="s">
        <v>128</v>
      </c>
      <c r="J5" s="63" t="s">
        <v>17</v>
      </c>
    </row>
    <row r="6" spans="1:10" s="212" customFormat="1" ht="15" customHeight="1">
      <c r="A6" s="210"/>
      <c r="B6" s="211"/>
      <c r="C6" s="213" t="s">
        <v>41</v>
      </c>
      <c r="D6" s="292">
        <f>3569890/10000</f>
        <v>356.989</v>
      </c>
      <c r="E6" s="292">
        <v>277.989</v>
      </c>
      <c r="F6" s="292"/>
      <c r="G6" s="292">
        <v>79</v>
      </c>
      <c r="H6" s="214"/>
      <c r="I6" s="214"/>
      <c r="J6" s="214"/>
    </row>
    <row r="7" spans="1:10" s="209" customFormat="1" ht="15" customHeight="1">
      <c r="A7" s="215" t="s">
        <v>129</v>
      </c>
      <c r="B7" s="215"/>
      <c r="C7" s="216" t="s">
        <v>130</v>
      </c>
      <c r="D7" s="293">
        <v>216.2991</v>
      </c>
      <c r="E7" s="293">
        <v>216.2991</v>
      </c>
      <c r="F7" s="293"/>
      <c r="G7" s="293">
        <v>0</v>
      </c>
      <c r="H7" s="291"/>
      <c r="I7" s="217"/>
      <c r="J7" s="217"/>
    </row>
    <row r="8" spans="1:10" s="209" customFormat="1" ht="15" customHeight="1">
      <c r="A8" s="215"/>
      <c r="B8" s="215" t="s">
        <v>131</v>
      </c>
      <c r="C8" s="216" t="s">
        <v>137</v>
      </c>
      <c r="D8" s="293">
        <v>162.7607</v>
      </c>
      <c r="E8" s="293">
        <v>162.7607</v>
      </c>
      <c r="F8" s="293"/>
      <c r="G8" s="293">
        <v>0</v>
      </c>
      <c r="H8" s="291"/>
      <c r="I8" s="217"/>
      <c r="J8" s="217"/>
    </row>
    <row r="9" spans="1:10" s="209" customFormat="1" ht="15" customHeight="1">
      <c r="A9" s="215"/>
      <c r="B9" s="215" t="s">
        <v>138</v>
      </c>
      <c r="C9" s="216" t="s">
        <v>139</v>
      </c>
      <c r="D9" s="293">
        <v>35.2694</v>
      </c>
      <c r="E9" s="293">
        <v>35.2694</v>
      </c>
      <c r="F9" s="293"/>
      <c r="G9" s="293">
        <v>0</v>
      </c>
      <c r="H9" s="291"/>
      <c r="I9" s="217"/>
      <c r="J9" s="217"/>
    </row>
    <row r="10" spans="1:10" s="209" customFormat="1" ht="15" customHeight="1">
      <c r="A10" s="215"/>
      <c r="B10" s="215" t="s">
        <v>140</v>
      </c>
      <c r="C10" s="216" t="s">
        <v>141</v>
      </c>
      <c r="D10" s="293">
        <v>18.269</v>
      </c>
      <c r="E10" s="293">
        <v>18.269</v>
      </c>
      <c r="F10" s="293"/>
      <c r="G10" s="293">
        <v>0</v>
      </c>
      <c r="H10" s="291"/>
      <c r="I10" s="217"/>
      <c r="J10" s="217"/>
    </row>
    <row r="11" spans="1:10" s="209" customFormat="1" ht="15" customHeight="1">
      <c r="A11" s="215" t="s">
        <v>132</v>
      </c>
      <c r="B11" s="215"/>
      <c r="C11" s="216" t="s">
        <v>142</v>
      </c>
      <c r="D11" s="293">
        <v>121.5283</v>
      </c>
      <c r="E11" s="293">
        <v>57.5283</v>
      </c>
      <c r="F11" s="293"/>
      <c r="G11" s="293">
        <v>64</v>
      </c>
      <c r="H11" s="291"/>
      <c r="I11" s="217"/>
      <c r="J11" s="217"/>
    </row>
    <row r="12" spans="1:10" s="209" customFormat="1" ht="15" customHeight="1">
      <c r="A12" s="215"/>
      <c r="B12" s="215" t="s">
        <v>131</v>
      </c>
      <c r="C12" s="216" t="s">
        <v>143</v>
      </c>
      <c r="D12" s="293">
        <v>103.2283</v>
      </c>
      <c r="E12" s="293">
        <v>56.5283</v>
      </c>
      <c r="F12" s="293"/>
      <c r="G12" s="293">
        <v>46.7</v>
      </c>
      <c r="H12" s="291"/>
      <c r="I12" s="217"/>
      <c r="J12" s="217"/>
    </row>
    <row r="13" spans="1:10" s="209" customFormat="1" ht="15" customHeight="1">
      <c r="A13" s="215"/>
      <c r="B13" s="215" t="s">
        <v>144</v>
      </c>
      <c r="C13" s="216" t="s">
        <v>145</v>
      </c>
      <c r="D13" s="293">
        <v>5.5</v>
      </c>
      <c r="E13" s="293">
        <v>0</v>
      </c>
      <c r="F13" s="293"/>
      <c r="G13" s="293">
        <v>5.5</v>
      </c>
      <c r="H13" s="291"/>
      <c r="I13" s="217"/>
      <c r="J13" s="217"/>
    </row>
    <row r="14" spans="1:10" s="209" customFormat="1" ht="15" customHeight="1">
      <c r="A14" s="215"/>
      <c r="B14" s="215" t="s">
        <v>40</v>
      </c>
      <c r="C14" s="216" t="s">
        <v>146</v>
      </c>
      <c r="D14" s="293">
        <v>1.8</v>
      </c>
      <c r="E14" s="293">
        <v>0</v>
      </c>
      <c r="F14" s="293"/>
      <c r="G14" s="293">
        <v>1.8</v>
      </c>
      <c r="H14" s="291"/>
      <c r="I14" s="217"/>
      <c r="J14" s="217"/>
    </row>
    <row r="15" spans="1:10" s="209" customFormat="1" ht="15" customHeight="1">
      <c r="A15" s="215"/>
      <c r="B15" s="215" t="s">
        <v>89</v>
      </c>
      <c r="C15" s="216" t="s">
        <v>147</v>
      </c>
      <c r="D15" s="293">
        <v>11</v>
      </c>
      <c r="E15" s="293">
        <v>1</v>
      </c>
      <c r="F15" s="293"/>
      <c r="G15" s="293">
        <v>10</v>
      </c>
      <c r="H15" s="291"/>
      <c r="I15" s="217"/>
      <c r="J15" s="217"/>
    </row>
    <row r="16" spans="1:10" s="209" customFormat="1" ht="15" customHeight="1">
      <c r="A16" s="215" t="s">
        <v>293</v>
      </c>
      <c r="B16" s="285"/>
      <c r="C16" s="284" t="s">
        <v>2</v>
      </c>
      <c r="D16" s="293">
        <v>19.1616</v>
      </c>
      <c r="E16" s="293">
        <v>4.1616</v>
      </c>
      <c r="F16" s="293"/>
      <c r="G16" s="293">
        <v>15</v>
      </c>
      <c r="H16" s="291"/>
      <c r="I16" s="217"/>
      <c r="J16" s="217"/>
    </row>
    <row r="17" spans="1:10" s="209" customFormat="1" ht="15" customHeight="1">
      <c r="A17" s="285" t="s">
        <v>294</v>
      </c>
      <c r="B17" s="285" t="s">
        <v>131</v>
      </c>
      <c r="C17" s="284" t="s">
        <v>295</v>
      </c>
      <c r="D17" s="293">
        <v>15</v>
      </c>
      <c r="E17" s="293">
        <v>0</v>
      </c>
      <c r="F17" s="293"/>
      <c r="G17" s="293">
        <v>15</v>
      </c>
      <c r="H17" s="291"/>
      <c r="I17" s="217"/>
      <c r="J17" s="217"/>
    </row>
    <row r="18" spans="1:10" s="209" customFormat="1" ht="15" customHeight="1">
      <c r="A18" s="285" t="s">
        <v>294</v>
      </c>
      <c r="B18" s="285" t="s">
        <v>296</v>
      </c>
      <c r="C18" s="284" t="s">
        <v>297</v>
      </c>
      <c r="D18" s="293">
        <v>2.7216</v>
      </c>
      <c r="E18" s="293">
        <v>2.7216</v>
      </c>
      <c r="F18" s="293"/>
      <c r="G18" s="293">
        <v>0</v>
      </c>
      <c r="H18" s="291"/>
      <c r="I18" s="217"/>
      <c r="J18" s="217"/>
    </row>
    <row r="19" spans="1:10" ht="15" customHeight="1">
      <c r="A19" s="285" t="s">
        <v>294</v>
      </c>
      <c r="B19" s="285" t="s">
        <v>298</v>
      </c>
      <c r="C19" s="284" t="s">
        <v>299</v>
      </c>
      <c r="D19" s="293">
        <v>1.44</v>
      </c>
      <c r="E19" s="293">
        <v>1.44</v>
      </c>
      <c r="F19" s="293"/>
      <c r="G19" s="293">
        <v>0</v>
      </c>
      <c r="H19" s="218"/>
      <c r="I19" s="218"/>
      <c r="J19" s="218"/>
    </row>
    <row r="20" spans="1:2" ht="15" customHeight="1">
      <c r="A20" s="219" t="s">
        <v>148</v>
      </c>
      <c r="B20" s="220"/>
    </row>
    <row r="21" spans="1:7" s="205" customFormat="1" ht="11.25">
      <c r="A21" s="220"/>
      <c r="B21" s="221"/>
      <c r="D21" s="287"/>
      <c r="E21" s="287"/>
      <c r="F21" s="287"/>
      <c r="G21" s="287"/>
    </row>
    <row r="28" spans="1:7" s="205" customFormat="1" ht="11.25">
      <c r="A28" s="221"/>
      <c r="B28" s="220"/>
      <c r="D28" s="287"/>
      <c r="E28" s="287"/>
      <c r="F28" s="287"/>
      <c r="G28" s="287"/>
    </row>
    <row r="29" spans="1:7" s="205" customFormat="1" ht="11.25">
      <c r="A29" s="220"/>
      <c r="B29" s="220"/>
      <c r="D29" s="287"/>
      <c r="E29" s="287"/>
      <c r="F29" s="287"/>
      <c r="G29" s="287"/>
    </row>
    <row r="30" spans="1:7" s="205" customFormat="1" ht="11.25">
      <c r="A30" s="220"/>
      <c r="B30" s="220"/>
      <c r="D30" s="287"/>
      <c r="E30" s="287"/>
      <c r="F30" s="287"/>
      <c r="G30" s="287"/>
    </row>
    <row r="31" spans="1:7" s="205" customFormat="1" ht="11.25">
      <c r="A31" s="220"/>
      <c r="B31" s="220"/>
      <c r="D31" s="287"/>
      <c r="E31" s="287"/>
      <c r="F31" s="287"/>
      <c r="G31" s="287"/>
    </row>
    <row r="32" spans="1:7" s="205" customFormat="1" ht="11.25">
      <c r="A32" s="220"/>
      <c r="B32" s="220"/>
      <c r="D32" s="287"/>
      <c r="E32" s="287"/>
      <c r="F32" s="287"/>
      <c r="G32" s="287"/>
    </row>
    <row r="33" spans="1:7" s="205" customFormat="1" ht="11.25">
      <c r="A33" s="220"/>
      <c r="B33" s="220"/>
      <c r="D33" s="287"/>
      <c r="E33" s="287"/>
      <c r="F33" s="287"/>
      <c r="G33" s="287"/>
    </row>
    <row r="34" spans="1:7" s="205" customFormat="1" ht="11.25">
      <c r="A34" s="220"/>
      <c r="B34" s="221"/>
      <c r="D34" s="287"/>
      <c r="E34" s="287"/>
      <c r="F34" s="287"/>
      <c r="G34" s="287"/>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3" tint="0.39998000860214233"/>
  </sheetPr>
  <dimension ref="A1:J32"/>
  <sheetViews>
    <sheetView zoomScalePageLayoutView="0" workbookViewId="0" topLeftCell="A1">
      <selection activeCell="L28" sqref="L28"/>
    </sheetView>
  </sheetViews>
  <sheetFormatPr defaultColWidth="20.16015625" defaultRowHeight="11.25"/>
  <cols>
    <col min="1" max="2" width="9.16015625" style="221" customWidth="1"/>
    <col min="3" max="3" width="37.16015625" style="205" customWidth="1"/>
    <col min="4" max="4" width="16.33203125" style="205" customWidth="1"/>
    <col min="5" max="10" width="16.33203125" style="206" customWidth="1"/>
    <col min="11" max="16384" width="20.16015625" style="206" customWidth="1"/>
  </cols>
  <sheetData>
    <row r="1" spans="1:10" s="202" customFormat="1" ht="21" customHeight="1">
      <c r="A1" s="380" t="s">
        <v>220</v>
      </c>
      <c r="B1" s="380"/>
      <c r="C1" s="380"/>
      <c r="D1" s="380"/>
      <c r="E1" s="380"/>
      <c r="F1" s="380"/>
      <c r="G1" s="380"/>
      <c r="H1" s="380"/>
      <c r="I1" s="380"/>
      <c r="J1" s="380"/>
    </row>
    <row r="2" spans="1:10" s="224" customFormat="1" ht="13.5" customHeight="1">
      <c r="A2" s="222"/>
      <c r="B2" s="223"/>
      <c r="C2" s="223"/>
      <c r="J2" s="190" t="s">
        <v>133</v>
      </c>
    </row>
    <row r="3" spans="1:10" s="209" customFormat="1" ht="15" customHeight="1">
      <c r="A3" s="294" t="s">
        <v>301</v>
      </c>
      <c r="B3" s="204"/>
      <c r="C3" s="212"/>
      <c r="D3" s="212"/>
      <c r="J3" s="225" t="s">
        <v>12</v>
      </c>
    </row>
    <row r="4" spans="1:10" s="209" customFormat="1" ht="12" customHeight="1">
      <c r="A4" s="208" t="s">
        <v>134</v>
      </c>
      <c r="B4" s="208"/>
      <c r="C4" s="381" t="s">
        <v>135</v>
      </c>
      <c r="D4" s="375" t="s">
        <v>127</v>
      </c>
      <c r="E4" s="376"/>
      <c r="F4" s="376"/>
      <c r="G4" s="376"/>
      <c r="H4" s="376"/>
      <c r="I4" s="376"/>
      <c r="J4" s="377"/>
    </row>
    <row r="5" spans="1:10" s="212" customFormat="1" ht="37.5" customHeight="1">
      <c r="A5" s="210" t="s">
        <v>9</v>
      </c>
      <c r="B5" s="211" t="s">
        <v>22</v>
      </c>
      <c r="C5" s="382"/>
      <c r="D5" s="149" t="s">
        <v>6</v>
      </c>
      <c r="E5" s="63" t="s">
        <v>136</v>
      </c>
      <c r="F5" s="63" t="s">
        <v>11</v>
      </c>
      <c r="G5" s="63" t="s">
        <v>33</v>
      </c>
      <c r="H5" s="63" t="s">
        <v>18</v>
      </c>
      <c r="I5" s="63" t="s">
        <v>128</v>
      </c>
      <c r="J5" s="63" t="s">
        <v>17</v>
      </c>
    </row>
    <row r="6" spans="1:10" s="209" customFormat="1" ht="15" customHeight="1">
      <c r="A6" s="226"/>
      <c r="B6" s="226"/>
      <c r="C6" s="154" t="s">
        <v>41</v>
      </c>
      <c r="D6" s="360">
        <f>E6+F6</f>
        <v>356.989</v>
      </c>
      <c r="E6" s="350">
        <v>277.989</v>
      </c>
      <c r="F6" s="350">
        <f>F7+F15+F28</f>
        <v>79</v>
      </c>
      <c r="G6" s="350">
        <f>G7+G15+G28</f>
        <v>0</v>
      </c>
      <c r="H6" s="350">
        <f>H7+H15+H28</f>
        <v>0</v>
      </c>
      <c r="I6" s="351">
        <f>I7+I15+I28</f>
        <v>-2.22044604925031E-16</v>
      </c>
      <c r="J6" s="351">
        <f>J7+J15+J28</f>
        <v>-2.22044604925031E-16</v>
      </c>
    </row>
    <row r="7" spans="1:10" s="209" customFormat="1" ht="15" customHeight="1">
      <c r="A7" s="346" t="s">
        <v>312</v>
      </c>
      <c r="B7" s="346"/>
      <c r="C7" s="344" t="s">
        <v>14</v>
      </c>
      <c r="D7" s="359">
        <f aca="true" t="shared" si="0" ref="D7:D31">E7+F7</f>
        <v>216.2991</v>
      </c>
      <c r="E7" s="352">
        <v>216.2991</v>
      </c>
      <c r="F7" s="348">
        <v>0</v>
      </c>
      <c r="G7" s="347">
        <v>0</v>
      </c>
      <c r="H7" s="347">
        <v>0</v>
      </c>
      <c r="I7" s="345">
        <v>0</v>
      </c>
      <c r="J7" s="345">
        <v>0</v>
      </c>
    </row>
    <row r="8" spans="1:10" s="209" customFormat="1" ht="15" customHeight="1">
      <c r="A8" s="346" t="s">
        <v>294</v>
      </c>
      <c r="B8" s="346" t="s">
        <v>131</v>
      </c>
      <c r="C8" s="344" t="s">
        <v>313</v>
      </c>
      <c r="D8" s="359">
        <f t="shared" si="0"/>
        <v>94.6356</v>
      </c>
      <c r="E8" s="352">
        <v>94.6356</v>
      </c>
      <c r="F8" s="348">
        <v>0</v>
      </c>
      <c r="G8" s="347">
        <v>0</v>
      </c>
      <c r="H8" s="347">
        <v>0</v>
      </c>
      <c r="I8" s="345">
        <v>0</v>
      </c>
      <c r="J8" s="345">
        <v>0</v>
      </c>
    </row>
    <row r="9" spans="1:10" s="209" customFormat="1" ht="15" customHeight="1">
      <c r="A9" s="346" t="s">
        <v>294</v>
      </c>
      <c r="B9" s="346" t="s">
        <v>286</v>
      </c>
      <c r="C9" s="344" t="s">
        <v>314</v>
      </c>
      <c r="D9" s="359">
        <f t="shared" si="0"/>
        <v>60.2388</v>
      </c>
      <c r="E9" s="353">
        <v>60.2388</v>
      </c>
      <c r="F9" s="348">
        <v>0</v>
      </c>
      <c r="G9" s="347">
        <v>0</v>
      </c>
      <c r="H9" s="347">
        <v>0</v>
      </c>
      <c r="I9" s="345">
        <v>0</v>
      </c>
      <c r="J9" s="345">
        <v>0</v>
      </c>
    </row>
    <row r="10" spans="1:10" s="209" customFormat="1" ht="15" customHeight="1">
      <c r="A10" s="346" t="s">
        <v>294</v>
      </c>
      <c r="B10" s="346" t="s">
        <v>285</v>
      </c>
      <c r="C10" s="344" t="s">
        <v>315</v>
      </c>
      <c r="D10" s="359">
        <f t="shared" si="0"/>
        <v>7.8863</v>
      </c>
      <c r="E10" s="354">
        <v>7.8863</v>
      </c>
      <c r="F10" s="348">
        <v>0</v>
      </c>
      <c r="G10" s="347">
        <v>0</v>
      </c>
      <c r="H10" s="347">
        <v>0</v>
      </c>
      <c r="I10" s="345">
        <v>0</v>
      </c>
      <c r="J10" s="345">
        <v>0</v>
      </c>
    </row>
    <row r="11" spans="1:10" s="209" customFormat="1" ht="15" customHeight="1">
      <c r="A11" s="346" t="s">
        <v>294</v>
      </c>
      <c r="B11" s="346" t="s">
        <v>289</v>
      </c>
      <c r="C11" s="344" t="s">
        <v>316</v>
      </c>
      <c r="D11" s="359">
        <f t="shared" si="0"/>
        <v>24.3587</v>
      </c>
      <c r="E11" s="355">
        <v>24.3587</v>
      </c>
      <c r="F11" s="348">
        <v>0</v>
      </c>
      <c r="G11" s="347">
        <v>0</v>
      </c>
      <c r="H11" s="347">
        <v>0</v>
      </c>
      <c r="I11" s="345">
        <v>0</v>
      </c>
      <c r="J11" s="345">
        <v>0</v>
      </c>
    </row>
    <row r="12" spans="1:10" s="209" customFormat="1" ht="15" customHeight="1">
      <c r="A12" s="346" t="s">
        <v>294</v>
      </c>
      <c r="B12" s="346" t="s">
        <v>317</v>
      </c>
      <c r="C12" s="344" t="s">
        <v>318</v>
      </c>
      <c r="D12" s="359">
        <f t="shared" si="0"/>
        <v>10.6569</v>
      </c>
      <c r="E12" s="356">
        <v>10.6569</v>
      </c>
      <c r="F12" s="348">
        <v>0</v>
      </c>
      <c r="G12" s="347">
        <v>0</v>
      </c>
      <c r="H12" s="347">
        <v>0</v>
      </c>
      <c r="I12" s="345">
        <v>0</v>
      </c>
      <c r="J12" s="345">
        <v>0</v>
      </c>
    </row>
    <row r="13" spans="1:10" s="209" customFormat="1" ht="15" customHeight="1">
      <c r="A13" s="346" t="s">
        <v>294</v>
      </c>
      <c r="B13" s="346" t="s">
        <v>319</v>
      </c>
      <c r="C13" s="344" t="s">
        <v>320</v>
      </c>
      <c r="D13" s="359">
        <f t="shared" si="0"/>
        <v>0.2538</v>
      </c>
      <c r="E13" s="357">
        <v>0.2538</v>
      </c>
      <c r="F13" s="348">
        <v>0</v>
      </c>
      <c r="G13" s="347">
        <v>0</v>
      </c>
      <c r="H13" s="347">
        <v>0</v>
      </c>
      <c r="I13" s="345">
        <v>0</v>
      </c>
      <c r="J13" s="345">
        <v>0</v>
      </c>
    </row>
    <row r="14" spans="1:10" s="209" customFormat="1" ht="15" customHeight="1">
      <c r="A14" s="346" t="s">
        <v>294</v>
      </c>
      <c r="B14" s="346" t="s">
        <v>321</v>
      </c>
      <c r="C14" s="344" t="s">
        <v>322</v>
      </c>
      <c r="D14" s="359">
        <f t="shared" si="0"/>
        <v>18.269</v>
      </c>
      <c r="E14" s="358">
        <v>18.269</v>
      </c>
      <c r="F14" s="348">
        <v>0</v>
      </c>
      <c r="G14" s="347">
        <v>0</v>
      </c>
      <c r="H14" s="347">
        <v>0</v>
      </c>
      <c r="I14" s="345">
        <v>0</v>
      </c>
      <c r="J14" s="345">
        <v>0</v>
      </c>
    </row>
    <row r="15" spans="1:10" s="209" customFormat="1" ht="15" customHeight="1">
      <c r="A15" s="346" t="s">
        <v>323</v>
      </c>
      <c r="B15" s="346"/>
      <c r="C15" s="344" t="s">
        <v>20</v>
      </c>
      <c r="D15" s="359">
        <f t="shared" si="0"/>
        <v>121.5283</v>
      </c>
      <c r="E15" s="353">
        <v>57.5283</v>
      </c>
      <c r="F15" s="348">
        <f>F16+F17+F18+F19+F20+F21+F22+F23+F24+F25+F26+F27</f>
        <v>64</v>
      </c>
      <c r="G15" s="347">
        <v>0</v>
      </c>
      <c r="H15" s="347">
        <v>0</v>
      </c>
      <c r="I15" s="345">
        <v>-2.22044604925031E-16</v>
      </c>
      <c r="J15" s="345">
        <v>-2.22044604925031E-16</v>
      </c>
    </row>
    <row r="16" spans="1:10" s="209" customFormat="1" ht="15" customHeight="1">
      <c r="A16" s="346" t="s">
        <v>294</v>
      </c>
      <c r="B16" s="346" t="s">
        <v>131</v>
      </c>
      <c r="C16" s="344" t="s">
        <v>324</v>
      </c>
      <c r="D16" s="359">
        <f t="shared" si="0"/>
        <v>43.95</v>
      </c>
      <c r="E16" s="353">
        <v>18.75</v>
      </c>
      <c r="F16" s="348">
        <v>25.2</v>
      </c>
      <c r="G16" s="347">
        <v>0</v>
      </c>
      <c r="H16" s="347">
        <v>0</v>
      </c>
      <c r="I16" s="345">
        <v>0</v>
      </c>
      <c r="J16" s="345">
        <v>0</v>
      </c>
    </row>
    <row r="17" spans="1:10" s="209" customFormat="1" ht="15" customHeight="1">
      <c r="A17" s="346" t="s">
        <v>294</v>
      </c>
      <c r="B17" s="346" t="s">
        <v>296</v>
      </c>
      <c r="C17" s="344" t="s">
        <v>325</v>
      </c>
      <c r="D17" s="359">
        <f t="shared" si="0"/>
        <v>1.3</v>
      </c>
      <c r="E17" s="353">
        <v>0.8</v>
      </c>
      <c r="F17" s="348">
        <v>0.5</v>
      </c>
      <c r="G17" s="347">
        <v>0</v>
      </c>
      <c r="H17" s="347">
        <v>0</v>
      </c>
      <c r="I17" s="345">
        <v>0</v>
      </c>
      <c r="J17" s="345">
        <v>0</v>
      </c>
    </row>
    <row r="18" spans="1:10" s="209" customFormat="1" ht="15" customHeight="1">
      <c r="A18" s="346" t="s">
        <v>294</v>
      </c>
      <c r="B18" s="346" t="s">
        <v>326</v>
      </c>
      <c r="C18" s="344" t="s">
        <v>327</v>
      </c>
      <c r="D18" s="359">
        <f t="shared" si="0"/>
        <v>3.3</v>
      </c>
      <c r="E18" s="353">
        <v>1.3</v>
      </c>
      <c r="F18" s="348">
        <v>2</v>
      </c>
      <c r="G18" s="347">
        <v>0</v>
      </c>
      <c r="H18" s="347">
        <v>0</v>
      </c>
      <c r="I18" s="345">
        <v>-2.22044604925031E-16</v>
      </c>
      <c r="J18" s="345">
        <v>-2.22044604925031E-16</v>
      </c>
    </row>
    <row r="19" spans="1:10" s="209" customFormat="1" ht="15" customHeight="1">
      <c r="A19" s="346" t="s">
        <v>294</v>
      </c>
      <c r="B19" s="346" t="s">
        <v>328</v>
      </c>
      <c r="C19" s="344" t="s">
        <v>329</v>
      </c>
      <c r="D19" s="359">
        <f t="shared" si="0"/>
        <v>5.9</v>
      </c>
      <c r="E19" s="353">
        <v>1.9</v>
      </c>
      <c r="F19" s="348">
        <v>4</v>
      </c>
      <c r="G19" s="347">
        <v>0</v>
      </c>
      <c r="H19" s="347">
        <v>0</v>
      </c>
      <c r="I19" s="345">
        <v>0</v>
      </c>
      <c r="J19" s="345">
        <v>0</v>
      </c>
    </row>
    <row r="20" spans="1:10" s="209" customFormat="1" ht="15" customHeight="1">
      <c r="A20" s="346" t="s">
        <v>294</v>
      </c>
      <c r="B20" s="346" t="s">
        <v>289</v>
      </c>
      <c r="C20" s="344" t="s">
        <v>330</v>
      </c>
      <c r="D20" s="359">
        <f t="shared" si="0"/>
        <v>13.4</v>
      </c>
      <c r="E20" s="353">
        <v>8.4</v>
      </c>
      <c r="F20" s="348">
        <v>5</v>
      </c>
      <c r="G20" s="347">
        <v>0</v>
      </c>
      <c r="H20" s="347">
        <v>0</v>
      </c>
      <c r="I20" s="345">
        <v>0</v>
      </c>
      <c r="J20" s="345">
        <v>0</v>
      </c>
    </row>
    <row r="21" spans="1:10" s="209" customFormat="1" ht="15" customHeight="1">
      <c r="A21" s="346" t="s">
        <v>294</v>
      </c>
      <c r="B21" s="346" t="s">
        <v>331</v>
      </c>
      <c r="C21" s="344" t="s">
        <v>332</v>
      </c>
      <c r="D21" s="359">
        <f t="shared" si="0"/>
        <v>11.1</v>
      </c>
      <c r="E21" s="353">
        <v>1.1</v>
      </c>
      <c r="F21" s="348">
        <v>10</v>
      </c>
      <c r="G21" s="347">
        <v>0</v>
      </c>
      <c r="H21" s="347">
        <v>0</v>
      </c>
      <c r="I21" s="345">
        <v>0</v>
      </c>
      <c r="J21" s="345">
        <v>0</v>
      </c>
    </row>
    <row r="22" spans="1:10" s="209" customFormat="1" ht="15" customHeight="1">
      <c r="A22" s="346" t="s">
        <v>294</v>
      </c>
      <c r="B22" s="346" t="s">
        <v>321</v>
      </c>
      <c r="C22" s="344" t="s">
        <v>333</v>
      </c>
      <c r="D22" s="359">
        <f t="shared" si="0"/>
        <v>14.5</v>
      </c>
      <c r="E22" s="353">
        <v>4.5</v>
      </c>
      <c r="F22" s="348">
        <v>10</v>
      </c>
      <c r="G22" s="347">
        <v>0</v>
      </c>
      <c r="H22" s="347">
        <v>0</v>
      </c>
      <c r="I22" s="345">
        <v>0</v>
      </c>
      <c r="J22" s="345">
        <v>0</v>
      </c>
    </row>
    <row r="23" spans="1:10" s="209" customFormat="1" ht="15" customHeight="1">
      <c r="A23" s="346" t="s">
        <v>294</v>
      </c>
      <c r="B23" s="346" t="s">
        <v>334</v>
      </c>
      <c r="C23" s="344" t="s">
        <v>335</v>
      </c>
      <c r="D23" s="359">
        <f t="shared" si="0"/>
        <v>5.5</v>
      </c>
      <c r="E23" s="353">
        <v>0</v>
      </c>
      <c r="F23" s="348">
        <v>5.5</v>
      </c>
      <c r="G23" s="347">
        <v>0</v>
      </c>
      <c r="H23" s="347">
        <v>0</v>
      </c>
      <c r="I23" s="345">
        <v>0</v>
      </c>
      <c r="J23" s="345">
        <v>0</v>
      </c>
    </row>
    <row r="24" spans="1:10" s="209" customFormat="1" ht="15" customHeight="1">
      <c r="A24" s="346" t="s">
        <v>294</v>
      </c>
      <c r="B24" s="346" t="s">
        <v>336</v>
      </c>
      <c r="C24" s="344" t="s">
        <v>337</v>
      </c>
      <c r="D24" s="359">
        <f t="shared" si="0"/>
        <v>3.4383</v>
      </c>
      <c r="E24" s="353">
        <v>3.4383</v>
      </c>
      <c r="F24" s="348">
        <v>0</v>
      </c>
      <c r="G24" s="347">
        <v>0</v>
      </c>
      <c r="H24" s="347">
        <v>0</v>
      </c>
      <c r="I24" s="345">
        <v>0</v>
      </c>
      <c r="J24" s="345">
        <v>0</v>
      </c>
    </row>
    <row r="25" spans="1:10" ht="15" customHeight="1">
      <c r="A25" s="346" t="s">
        <v>294</v>
      </c>
      <c r="B25" s="346" t="s">
        <v>338</v>
      </c>
      <c r="C25" s="344" t="s">
        <v>339</v>
      </c>
      <c r="D25" s="359">
        <f t="shared" si="0"/>
        <v>0.3</v>
      </c>
      <c r="E25" s="353">
        <v>0.3</v>
      </c>
      <c r="F25" s="348">
        <v>0</v>
      </c>
      <c r="G25" s="347">
        <v>0</v>
      </c>
      <c r="H25" s="347">
        <v>0</v>
      </c>
      <c r="I25" s="345">
        <v>0</v>
      </c>
      <c r="J25" s="345">
        <v>0</v>
      </c>
    </row>
    <row r="26" spans="1:10" ht="15" customHeight="1">
      <c r="A26" s="346" t="s">
        <v>294</v>
      </c>
      <c r="B26" s="346" t="s">
        <v>340</v>
      </c>
      <c r="C26" s="344" t="s">
        <v>341</v>
      </c>
      <c r="D26" s="359">
        <f t="shared" si="0"/>
        <v>1.8</v>
      </c>
      <c r="E26" s="353">
        <v>0</v>
      </c>
      <c r="F26" s="348">
        <v>1.8</v>
      </c>
      <c r="G26" s="347">
        <v>0</v>
      </c>
      <c r="H26" s="347">
        <v>0</v>
      </c>
      <c r="I26" s="345">
        <v>0</v>
      </c>
      <c r="J26" s="345">
        <v>0</v>
      </c>
    </row>
    <row r="27" spans="1:10" ht="15" customHeight="1">
      <c r="A27" s="346" t="s">
        <v>294</v>
      </c>
      <c r="B27" s="346" t="s">
        <v>342</v>
      </c>
      <c r="C27" s="344" t="s">
        <v>343</v>
      </c>
      <c r="D27" s="359">
        <f t="shared" si="0"/>
        <v>17.04</v>
      </c>
      <c r="E27" s="353">
        <v>17.04</v>
      </c>
      <c r="F27" s="348">
        <v>0</v>
      </c>
      <c r="G27" s="347">
        <v>0</v>
      </c>
      <c r="H27" s="347">
        <v>0</v>
      </c>
      <c r="I27" s="345">
        <v>0</v>
      </c>
      <c r="J27" s="345">
        <v>0</v>
      </c>
    </row>
    <row r="28" spans="1:10" ht="15" customHeight="1">
      <c r="A28" s="346" t="s">
        <v>344</v>
      </c>
      <c r="B28" s="346"/>
      <c r="C28" s="344" t="s">
        <v>2</v>
      </c>
      <c r="D28" s="359">
        <f t="shared" si="0"/>
        <v>19.1616</v>
      </c>
      <c r="E28" s="353">
        <v>4.1616</v>
      </c>
      <c r="F28" s="348">
        <v>15</v>
      </c>
      <c r="G28" s="347">
        <v>0</v>
      </c>
      <c r="H28" s="347">
        <v>0</v>
      </c>
      <c r="I28" s="345">
        <v>0</v>
      </c>
      <c r="J28" s="345">
        <v>0</v>
      </c>
    </row>
    <row r="29" spans="1:10" s="205" customFormat="1" ht="15" customHeight="1">
      <c r="A29" s="346" t="s">
        <v>294</v>
      </c>
      <c r="B29" s="346" t="s">
        <v>286</v>
      </c>
      <c r="C29" s="344" t="s">
        <v>345</v>
      </c>
      <c r="D29" s="359">
        <f t="shared" si="0"/>
        <v>2.7216</v>
      </c>
      <c r="E29" s="353">
        <v>2.7216</v>
      </c>
      <c r="F29" s="348">
        <v>0</v>
      </c>
      <c r="G29" s="347">
        <v>0</v>
      </c>
      <c r="H29" s="347">
        <v>0</v>
      </c>
      <c r="I29" s="345">
        <v>0</v>
      </c>
      <c r="J29" s="345">
        <v>0</v>
      </c>
    </row>
    <row r="30" spans="1:10" ht="15" customHeight="1">
      <c r="A30" s="346" t="s">
        <v>294</v>
      </c>
      <c r="B30" s="346" t="s">
        <v>326</v>
      </c>
      <c r="C30" s="344" t="s">
        <v>346</v>
      </c>
      <c r="D30" s="359">
        <f t="shared" si="0"/>
        <v>15</v>
      </c>
      <c r="E30" s="353">
        <v>0</v>
      </c>
      <c r="F30" s="348">
        <v>15</v>
      </c>
      <c r="G30" s="347">
        <v>0</v>
      </c>
      <c r="H30" s="347">
        <v>0</v>
      </c>
      <c r="I30" s="345">
        <v>0</v>
      </c>
      <c r="J30" s="345">
        <v>0</v>
      </c>
    </row>
    <row r="31" spans="1:10" ht="15" customHeight="1">
      <c r="A31" s="346" t="s">
        <v>294</v>
      </c>
      <c r="B31" s="346" t="s">
        <v>298</v>
      </c>
      <c r="C31" s="344" t="s">
        <v>347</v>
      </c>
      <c r="D31" s="359">
        <f t="shared" si="0"/>
        <v>1.44</v>
      </c>
      <c r="E31" s="349">
        <v>1.44</v>
      </c>
      <c r="F31" s="348">
        <v>0</v>
      </c>
      <c r="G31" s="347">
        <v>0</v>
      </c>
      <c r="H31" s="347">
        <v>0</v>
      </c>
      <c r="I31" s="345">
        <v>0</v>
      </c>
      <c r="J31" s="345">
        <v>0</v>
      </c>
    </row>
    <row r="32" ht="15" customHeight="1">
      <c r="A32" s="219" t="s">
        <v>149</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J23" sqref="J23"/>
    </sheetView>
  </sheetViews>
  <sheetFormatPr defaultColWidth="9.16015625" defaultRowHeight="11.25"/>
  <cols>
    <col min="1" max="1" width="28.16015625" style="1" customWidth="1"/>
    <col min="2" max="2" width="16" style="1" customWidth="1"/>
    <col min="3" max="3" width="16.16015625" style="1" customWidth="1"/>
    <col min="4" max="11" width="15.33203125" style="1" customWidth="1"/>
    <col min="12" max="16384" width="9.16015625" style="1" customWidth="1"/>
  </cols>
  <sheetData>
    <row r="1" spans="1:11" ht="36.75" customHeight="1">
      <c r="A1" s="384" t="s">
        <v>239</v>
      </c>
      <c r="B1" s="384"/>
      <c r="C1" s="384"/>
      <c r="D1" s="384"/>
      <c r="E1" s="384"/>
      <c r="F1" s="384"/>
      <c r="G1" s="384"/>
      <c r="H1" s="384"/>
      <c r="I1" s="384"/>
      <c r="J1" s="384"/>
      <c r="K1" s="384"/>
    </row>
    <row r="2" spans="10:11" ht="15.75" customHeight="1">
      <c r="J2" s="385" t="s">
        <v>151</v>
      </c>
      <c r="K2" s="369"/>
    </row>
    <row r="3" spans="1:11" ht="18" customHeight="1">
      <c r="A3" s="294" t="s">
        <v>301</v>
      </c>
      <c r="B3" s="4"/>
      <c r="C3" s="4"/>
      <c r="D3" s="4"/>
      <c r="E3" s="4"/>
      <c r="F3" s="4"/>
      <c r="G3" s="4"/>
      <c r="J3" s="386" t="s">
        <v>12</v>
      </c>
      <c r="K3" s="386"/>
    </row>
    <row r="4" spans="1:12" s="137" customFormat="1" ht="21" customHeight="1">
      <c r="A4" s="383" t="s">
        <v>24</v>
      </c>
      <c r="B4" s="132" t="s">
        <v>63</v>
      </c>
      <c r="C4" s="133"/>
      <c r="D4" s="133"/>
      <c r="E4" s="133"/>
      <c r="F4" s="134"/>
      <c r="G4" s="132" t="s">
        <v>64</v>
      </c>
      <c r="H4" s="133"/>
      <c r="I4" s="133"/>
      <c r="J4" s="133"/>
      <c r="K4" s="135"/>
      <c r="L4" s="136"/>
    </row>
    <row r="5" spans="1:12" s="137" customFormat="1" ht="60" customHeight="1">
      <c r="A5" s="383"/>
      <c r="B5" s="138" t="s">
        <v>6</v>
      </c>
      <c r="C5" s="195" t="s">
        <v>123</v>
      </c>
      <c r="D5" s="139" t="s">
        <v>11</v>
      </c>
      <c r="E5" s="139" t="s">
        <v>33</v>
      </c>
      <c r="F5" s="140" t="s">
        <v>17</v>
      </c>
      <c r="G5" s="139" t="s">
        <v>6</v>
      </c>
      <c r="H5" s="139" t="s">
        <v>14</v>
      </c>
      <c r="I5" s="139" t="s">
        <v>20</v>
      </c>
      <c r="J5" s="139" t="s">
        <v>68</v>
      </c>
      <c r="K5" s="139" t="s">
        <v>69</v>
      </c>
      <c r="L5" s="136"/>
    </row>
    <row r="6" spans="1:12" s="2" customFormat="1" ht="27" customHeight="1">
      <c r="A6" s="98" t="s">
        <v>41</v>
      </c>
      <c r="B6" s="299">
        <f>SUM(C6:F6)</f>
        <v>356.989</v>
      </c>
      <c r="C6" s="300">
        <f>SUM(C7:C17)</f>
        <v>277.989</v>
      </c>
      <c r="D6" s="301">
        <f>SUM(D7:D17)</f>
        <v>79</v>
      </c>
      <c r="E6" s="296">
        <f>SUM(E7:E17)</f>
        <v>0</v>
      </c>
      <c r="F6" s="100">
        <f>SUM(F7:F17)</f>
        <v>0</v>
      </c>
      <c r="G6" s="307">
        <f>3569890/10000</f>
        <v>356.989</v>
      </c>
      <c r="H6" s="308">
        <f>2162991/10000</f>
        <v>216.2991</v>
      </c>
      <c r="I6" s="309">
        <f>275283/10000</f>
        <v>27.5283</v>
      </c>
      <c r="J6" s="310">
        <f>41616/10000</f>
        <v>4.1616</v>
      </c>
      <c r="K6" s="311">
        <f>1090000/10000</f>
        <v>109</v>
      </c>
      <c r="L6"/>
    </row>
    <row r="7" spans="1:11" ht="27" customHeight="1">
      <c r="A7" s="295" t="s">
        <v>300</v>
      </c>
      <c r="B7" s="250">
        <f>C7+D7</f>
        <v>356.989</v>
      </c>
      <c r="C7" s="297">
        <f>2779890/10000</f>
        <v>277.989</v>
      </c>
      <c r="D7" s="298">
        <f>790000/10000</f>
        <v>79</v>
      </c>
      <c r="E7" s="1"/>
      <c r="F7" s="24">
        <v>0</v>
      </c>
      <c r="G7" s="302">
        <f>3569890/10000</f>
        <v>356.989</v>
      </c>
      <c r="H7" s="303">
        <f>2162991/10000</f>
        <v>216.2991</v>
      </c>
      <c r="I7" s="304">
        <f>275283/10000</f>
        <v>27.5283</v>
      </c>
      <c r="J7" s="305">
        <f>41616/10000</f>
        <v>4.1616</v>
      </c>
      <c r="K7" s="306">
        <f>1090000/10000</f>
        <v>109</v>
      </c>
    </row>
    <row r="8" spans="1:11" ht="27" customHeight="1">
      <c r="A8" s="186"/>
      <c r="B8" s="23">
        <f aca="true" t="shared" si="0" ref="B8:B17">SUM(C8:F8)</f>
        <v>0</v>
      </c>
      <c r="C8" s="46"/>
      <c r="D8" s="46"/>
      <c r="E8" s="46"/>
      <c r="F8" s="46"/>
      <c r="G8" s="94">
        <f aca="true" t="shared" si="1" ref="G8:G17">SUM(H8:K8)</f>
        <v>0</v>
      </c>
      <c r="H8" s="94"/>
      <c r="I8" s="94"/>
      <c r="J8" s="94"/>
      <c r="K8" s="46"/>
    </row>
    <row r="9" spans="1:11" ht="27" customHeight="1">
      <c r="A9" s="186"/>
      <c r="B9" s="23">
        <f t="shared" si="0"/>
        <v>0</v>
      </c>
      <c r="C9" s="46"/>
      <c r="D9" s="47"/>
      <c r="E9" s="47"/>
      <c r="F9" s="47"/>
      <c r="G9" s="94">
        <f t="shared" si="1"/>
        <v>0</v>
      </c>
      <c r="H9" s="94"/>
      <c r="I9" s="94"/>
      <c r="J9" s="94"/>
      <c r="K9" s="95"/>
    </row>
    <row r="10" spans="1:11" ht="27" customHeight="1">
      <c r="A10" s="159"/>
      <c r="B10" s="23">
        <f t="shared" si="0"/>
        <v>0</v>
      </c>
      <c r="C10" s="46"/>
      <c r="D10" s="47"/>
      <c r="E10" s="47"/>
      <c r="F10" s="47"/>
      <c r="G10" s="94">
        <f t="shared" si="1"/>
        <v>0</v>
      </c>
      <c r="H10" s="94"/>
      <c r="I10" s="94"/>
      <c r="J10" s="94"/>
      <c r="K10" s="95"/>
    </row>
    <row r="11" spans="1:11" ht="27" customHeight="1">
      <c r="A11" s="159"/>
      <c r="B11" s="23">
        <f t="shared" si="0"/>
        <v>0</v>
      </c>
      <c r="C11" s="46"/>
      <c r="D11" s="47"/>
      <c r="E11" s="46"/>
      <c r="F11" s="47"/>
      <c r="G11" s="94">
        <f t="shared" si="1"/>
        <v>0</v>
      </c>
      <c r="H11" s="94"/>
      <c r="I11" s="94"/>
      <c r="J11" s="94"/>
      <c r="K11" s="95"/>
    </row>
    <row r="12" spans="1:11" ht="27" customHeight="1">
      <c r="A12" s="159"/>
      <c r="B12" s="23"/>
      <c r="C12" s="46"/>
      <c r="D12" s="47"/>
      <c r="E12" s="46"/>
      <c r="F12" s="47"/>
      <c r="G12" s="94"/>
      <c r="H12" s="94"/>
      <c r="I12" s="94"/>
      <c r="J12" s="94"/>
      <c r="K12" s="95"/>
    </row>
    <row r="13" spans="1:11" ht="27" customHeight="1">
      <c r="A13" s="159"/>
      <c r="B13" s="23">
        <f t="shared" si="0"/>
        <v>0</v>
      </c>
      <c r="C13" s="46"/>
      <c r="D13" s="47"/>
      <c r="E13" s="47"/>
      <c r="F13" s="47"/>
      <c r="G13" s="94">
        <f t="shared" si="1"/>
        <v>0</v>
      </c>
      <c r="H13" s="94"/>
      <c r="I13" s="94"/>
      <c r="J13" s="94"/>
      <c r="K13" s="47"/>
    </row>
    <row r="14" spans="1:11" ht="27" customHeight="1">
      <c r="A14" s="93"/>
      <c r="B14" s="23">
        <f t="shared" si="0"/>
        <v>0</v>
      </c>
      <c r="C14" s="46"/>
      <c r="D14" s="47"/>
      <c r="E14" s="47"/>
      <c r="F14" s="47"/>
      <c r="G14" s="94">
        <f t="shared" si="1"/>
        <v>0</v>
      </c>
      <c r="H14" s="94"/>
      <c r="I14" s="94"/>
      <c r="J14" s="94"/>
      <c r="K14" s="47"/>
    </row>
    <row r="15" spans="1:11" ht="27" customHeight="1">
      <c r="A15" s="93"/>
      <c r="B15" s="23">
        <f t="shared" si="0"/>
        <v>0</v>
      </c>
      <c r="C15" s="47"/>
      <c r="D15" s="47"/>
      <c r="E15" s="47"/>
      <c r="F15" s="47"/>
      <c r="G15" s="94">
        <f t="shared" si="1"/>
        <v>0</v>
      </c>
      <c r="H15" s="94"/>
      <c r="I15" s="94"/>
      <c r="J15" s="94"/>
      <c r="K15" s="47"/>
    </row>
    <row r="16" spans="1:11" ht="27" customHeight="1">
      <c r="A16" s="93"/>
      <c r="B16" s="23">
        <f t="shared" si="0"/>
        <v>0</v>
      </c>
      <c r="C16" s="47"/>
      <c r="D16" s="47"/>
      <c r="E16" s="47"/>
      <c r="F16" s="47"/>
      <c r="G16" s="94">
        <f t="shared" si="1"/>
        <v>0</v>
      </c>
      <c r="H16" s="94"/>
      <c r="I16" s="94"/>
      <c r="J16" s="94"/>
      <c r="K16" s="95"/>
    </row>
    <row r="17" spans="1:11" ht="27" customHeight="1">
      <c r="A17" s="93"/>
      <c r="B17" s="23">
        <f t="shared" si="0"/>
        <v>0</v>
      </c>
      <c r="C17" s="47"/>
      <c r="D17" s="47"/>
      <c r="E17" s="47"/>
      <c r="F17" s="47"/>
      <c r="G17" s="94">
        <f t="shared" si="1"/>
        <v>0</v>
      </c>
      <c r="H17" s="94"/>
      <c r="I17" s="94"/>
      <c r="J17" s="94"/>
      <c r="K17" s="47"/>
    </row>
    <row r="19" ht="12">
      <c r="D19" s="13"/>
    </row>
    <row r="23" ht="12">
      <c r="A23" s="1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ignoredErrors>
    <ignoredError sqref="B7" formula="1"/>
  </ignoredErrors>
</worksheet>
</file>

<file path=xl/worksheets/sheet32.xml><?xml version="1.0" encoding="utf-8"?>
<worksheet xmlns="http://schemas.openxmlformats.org/spreadsheetml/2006/main" xmlns:r="http://schemas.openxmlformats.org/officeDocument/2006/relationships">
  <dimension ref="A1:K25"/>
  <sheetViews>
    <sheetView showGridLines="0" showZeros="0" zoomScalePageLayoutView="0" workbookViewId="0" topLeftCell="B1">
      <selection activeCell="E32" sqref="E32"/>
    </sheetView>
  </sheetViews>
  <sheetFormatPr defaultColWidth="9.16015625" defaultRowHeight="11.25"/>
  <cols>
    <col min="1" max="1" width="32" style="1" customWidth="1"/>
    <col min="2" max="4" width="7.5" style="1" customWidth="1"/>
    <col min="5" max="5" width="30.16015625" style="1" customWidth="1"/>
    <col min="6" max="6" width="18.16015625" style="1" customWidth="1"/>
    <col min="7" max="7" width="16" style="1" customWidth="1"/>
    <col min="8" max="9" width="14.83203125" style="1" customWidth="1"/>
    <col min="10" max="10" width="16" style="1" customWidth="1"/>
    <col min="11" max="16384" width="9.16015625" style="1" customWidth="1"/>
  </cols>
  <sheetData>
    <row r="1" spans="1:10" ht="33" customHeight="1">
      <c r="A1" s="384" t="s">
        <v>221</v>
      </c>
      <c r="B1" s="384"/>
      <c r="C1" s="384"/>
      <c r="D1" s="384"/>
      <c r="E1" s="384"/>
      <c r="F1" s="384"/>
      <c r="G1" s="384"/>
      <c r="H1" s="384"/>
      <c r="I1" s="384"/>
      <c r="J1" s="384"/>
    </row>
    <row r="2" spans="9:10" ht="15.75" customHeight="1">
      <c r="I2" s="385" t="s">
        <v>173</v>
      </c>
      <c r="J2" s="369"/>
    </row>
    <row r="3" spans="1:10" ht="18" customHeight="1">
      <c r="A3" s="294" t="s">
        <v>301</v>
      </c>
      <c r="B3" s="4"/>
      <c r="C3" s="4"/>
      <c r="D3" s="4"/>
      <c r="E3" s="4"/>
      <c r="F3" s="4"/>
      <c r="G3" s="4"/>
      <c r="H3" s="4"/>
      <c r="I3" s="386" t="s">
        <v>12</v>
      </c>
      <c r="J3" s="386"/>
    </row>
    <row r="4" spans="1:10" s="61" customFormat="1" ht="18" customHeight="1">
      <c r="A4" s="373" t="s">
        <v>24</v>
      </c>
      <c r="B4" s="373" t="s">
        <v>29</v>
      </c>
      <c r="C4" s="373"/>
      <c r="D4" s="373"/>
      <c r="E4" s="374" t="s">
        <v>7</v>
      </c>
      <c r="F4" s="387" t="s">
        <v>106</v>
      </c>
      <c r="G4" s="388"/>
      <c r="H4" s="388"/>
      <c r="I4" s="388"/>
      <c r="J4" s="389"/>
    </row>
    <row r="5" spans="1:10" s="61" customFormat="1" ht="27.75" customHeight="1">
      <c r="A5" s="373"/>
      <c r="B5" s="49" t="s">
        <v>9</v>
      </c>
      <c r="C5" s="49" t="s">
        <v>22</v>
      </c>
      <c r="D5" s="50" t="s">
        <v>21</v>
      </c>
      <c r="E5" s="374"/>
      <c r="F5" s="155" t="s">
        <v>6</v>
      </c>
      <c r="G5" s="149" t="s">
        <v>14</v>
      </c>
      <c r="H5" s="149" t="s">
        <v>20</v>
      </c>
      <c r="I5" s="149" t="s">
        <v>2</v>
      </c>
      <c r="J5" s="149" t="s">
        <v>16</v>
      </c>
    </row>
    <row r="6" spans="1:11" s="61" customFormat="1" ht="18" customHeight="1">
      <c r="A6" s="58"/>
      <c r="B6" s="59"/>
      <c r="C6" s="59"/>
      <c r="D6" s="59"/>
      <c r="E6" s="60" t="s">
        <v>6</v>
      </c>
      <c r="F6" s="249">
        <v>356.989</v>
      </c>
      <c r="G6" s="249">
        <v>216.2991</v>
      </c>
      <c r="H6" s="249">
        <f>SUM(H7:H25)</f>
        <v>27.5283</v>
      </c>
      <c r="I6" s="249">
        <v>4.1616</v>
      </c>
      <c r="J6" s="249">
        <v>109</v>
      </c>
      <c r="K6" s="64"/>
    </row>
    <row r="7" spans="1:10" ht="18" customHeight="1">
      <c r="A7" s="295" t="s">
        <v>303</v>
      </c>
      <c r="B7" s="312" t="s">
        <v>284</v>
      </c>
      <c r="C7" s="312" t="s">
        <v>285</v>
      </c>
      <c r="D7" s="312" t="s">
        <v>131</v>
      </c>
      <c r="E7" s="313" t="s">
        <v>291</v>
      </c>
      <c r="F7" s="269">
        <v>202.6397</v>
      </c>
      <c r="G7" s="317">
        <v>173.6714</v>
      </c>
      <c r="H7" s="317">
        <f>275283/10000</f>
        <v>27.5283</v>
      </c>
      <c r="I7" s="317">
        <v>1.44</v>
      </c>
      <c r="J7" s="269">
        <v>0</v>
      </c>
    </row>
    <row r="8" spans="1:10" ht="18" customHeight="1">
      <c r="A8" s="93"/>
      <c r="B8" s="312" t="s">
        <v>284</v>
      </c>
      <c r="C8" s="312" t="s">
        <v>285</v>
      </c>
      <c r="D8" s="312" t="s">
        <v>286</v>
      </c>
      <c r="E8" s="313" t="s">
        <v>287</v>
      </c>
      <c r="F8" s="269">
        <v>79</v>
      </c>
      <c r="G8" s="269">
        <v>0</v>
      </c>
      <c r="H8" s="269"/>
      <c r="I8" s="269">
        <v>0</v>
      </c>
      <c r="J8" s="319">
        <v>79</v>
      </c>
    </row>
    <row r="9" spans="1:10" ht="18" customHeight="1">
      <c r="A9" s="93"/>
      <c r="B9" s="312" t="s">
        <v>288</v>
      </c>
      <c r="C9" s="312" t="s">
        <v>286</v>
      </c>
      <c r="D9" s="312" t="s">
        <v>289</v>
      </c>
      <c r="E9" s="313" t="s">
        <v>290</v>
      </c>
      <c r="F9" s="269">
        <v>30</v>
      </c>
      <c r="G9" s="269">
        <v>0</v>
      </c>
      <c r="H9" s="269"/>
      <c r="I9" s="269">
        <v>0</v>
      </c>
      <c r="J9" s="320">
        <v>30</v>
      </c>
    </row>
    <row r="10" spans="1:10" ht="18" customHeight="1">
      <c r="A10" s="93"/>
      <c r="B10" s="312" t="s">
        <v>288</v>
      </c>
      <c r="C10" s="312" t="s">
        <v>296</v>
      </c>
      <c r="D10" s="312" t="s">
        <v>131</v>
      </c>
      <c r="E10" s="313" t="s">
        <v>305</v>
      </c>
      <c r="F10" s="269">
        <v>2.7216</v>
      </c>
      <c r="G10" s="318">
        <v>0</v>
      </c>
      <c r="H10" s="269"/>
      <c r="I10" s="316">
        <v>2.7216</v>
      </c>
      <c r="J10" s="269">
        <v>0</v>
      </c>
    </row>
    <row r="11" spans="1:10" ht="18" customHeight="1">
      <c r="A11" s="186"/>
      <c r="B11" s="312" t="s">
        <v>288</v>
      </c>
      <c r="C11" s="312" t="s">
        <v>296</v>
      </c>
      <c r="D11" s="312" t="s">
        <v>296</v>
      </c>
      <c r="E11" s="313" t="s">
        <v>306</v>
      </c>
      <c r="F11" s="269">
        <v>24.3587</v>
      </c>
      <c r="G11" s="314">
        <v>24.3587</v>
      </c>
      <c r="H11" s="269"/>
      <c r="I11" s="269">
        <v>0</v>
      </c>
      <c r="J11" s="269">
        <v>0</v>
      </c>
    </row>
    <row r="12" spans="1:10" ht="18" customHeight="1">
      <c r="A12" s="93"/>
      <c r="B12" s="312" t="s">
        <v>304</v>
      </c>
      <c r="C12" s="312" t="s">
        <v>286</v>
      </c>
      <c r="D12" s="312" t="s">
        <v>131</v>
      </c>
      <c r="E12" s="313" t="s">
        <v>307</v>
      </c>
      <c r="F12" s="269">
        <v>18.269</v>
      </c>
      <c r="G12" s="315">
        <v>18.269</v>
      </c>
      <c r="H12" s="269"/>
      <c r="I12" s="94"/>
      <c r="J12" s="94"/>
    </row>
    <row r="13" spans="1:10" ht="18" customHeight="1">
      <c r="A13" s="93"/>
      <c r="B13" s="96"/>
      <c r="C13" s="96"/>
      <c r="D13" s="96"/>
      <c r="E13" s="92"/>
      <c r="F13" s="94">
        <f aca="true" t="shared" si="0" ref="F13:F25">SUM(G13:J13)</f>
        <v>0</v>
      </c>
      <c r="G13" s="94"/>
      <c r="H13" s="269"/>
      <c r="I13" s="94"/>
      <c r="J13" s="94"/>
    </row>
    <row r="14" spans="1:10" ht="18" customHeight="1">
      <c r="A14" s="93"/>
      <c r="B14" s="96"/>
      <c r="C14" s="96"/>
      <c r="D14" s="96"/>
      <c r="E14" s="92"/>
      <c r="F14" s="94">
        <f t="shared" si="0"/>
        <v>0</v>
      </c>
      <c r="G14" s="94"/>
      <c r="H14" s="94"/>
      <c r="I14" s="94"/>
      <c r="J14" s="94"/>
    </row>
    <row r="15" spans="1:10" ht="18" customHeight="1">
      <c r="A15" s="186"/>
      <c r="B15" s="96"/>
      <c r="C15" s="96"/>
      <c r="D15" s="96"/>
      <c r="E15" s="92"/>
      <c r="F15" s="94">
        <f t="shared" si="0"/>
        <v>0</v>
      </c>
      <c r="G15" s="94"/>
      <c r="H15" s="94"/>
      <c r="I15" s="94"/>
      <c r="J15" s="94"/>
    </row>
    <row r="16" spans="1:10" ht="18" customHeight="1">
      <c r="A16" s="159"/>
      <c r="B16" s="96"/>
      <c r="C16" s="96"/>
      <c r="D16" s="96"/>
      <c r="E16" s="92"/>
      <c r="F16" s="94">
        <f t="shared" si="0"/>
        <v>0</v>
      </c>
      <c r="G16" s="94"/>
      <c r="H16" s="94"/>
      <c r="I16" s="94"/>
      <c r="J16" s="94"/>
    </row>
    <row r="17" spans="1:10" ht="18" customHeight="1">
      <c r="A17" s="93"/>
      <c r="B17" s="96"/>
      <c r="C17" s="96"/>
      <c r="D17" s="96"/>
      <c r="E17" s="92"/>
      <c r="F17" s="94">
        <f t="shared" si="0"/>
        <v>0</v>
      </c>
      <c r="G17" s="94"/>
      <c r="H17" s="94"/>
      <c r="I17" s="94"/>
      <c r="J17" s="94"/>
    </row>
    <row r="18" spans="1:10" ht="18" customHeight="1">
      <c r="A18" s="93"/>
      <c r="B18" s="96"/>
      <c r="C18" s="96"/>
      <c r="D18" s="96"/>
      <c r="E18" s="92"/>
      <c r="F18" s="94">
        <f t="shared" si="0"/>
        <v>0</v>
      </c>
      <c r="G18" s="94"/>
      <c r="H18" s="94"/>
      <c r="I18" s="94"/>
      <c r="J18" s="94"/>
    </row>
    <row r="19" spans="1:10" ht="18" customHeight="1">
      <c r="A19" s="93"/>
      <c r="B19" s="96"/>
      <c r="C19" s="96"/>
      <c r="D19" s="96"/>
      <c r="E19" s="92"/>
      <c r="F19" s="94">
        <f t="shared" si="0"/>
        <v>0</v>
      </c>
      <c r="G19" s="94"/>
      <c r="H19" s="94"/>
      <c r="I19" s="94"/>
      <c r="J19" s="94"/>
    </row>
    <row r="20" spans="1:10" ht="18" customHeight="1">
      <c r="A20" s="93"/>
      <c r="B20" s="96"/>
      <c r="C20" s="96"/>
      <c r="D20" s="96"/>
      <c r="E20" s="92"/>
      <c r="F20" s="94">
        <f t="shared" si="0"/>
        <v>0</v>
      </c>
      <c r="G20" s="94"/>
      <c r="H20" s="94"/>
      <c r="I20" s="94"/>
      <c r="J20" s="94"/>
    </row>
    <row r="21" spans="1:10" ht="18" customHeight="1">
      <c r="A21" s="93"/>
      <c r="B21" s="96"/>
      <c r="C21" s="96"/>
      <c r="D21" s="96"/>
      <c r="E21" s="92"/>
      <c r="F21" s="94">
        <f t="shared" si="0"/>
        <v>0</v>
      </c>
      <c r="G21" s="94"/>
      <c r="H21" s="94"/>
      <c r="I21" s="94"/>
      <c r="J21" s="94"/>
    </row>
    <row r="22" spans="1:10" ht="18" customHeight="1">
      <c r="A22" s="93"/>
      <c r="B22" s="96"/>
      <c r="C22" s="96"/>
      <c r="D22" s="96"/>
      <c r="E22" s="92"/>
      <c r="F22" s="94">
        <f t="shared" si="0"/>
        <v>0</v>
      </c>
      <c r="G22" s="94"/>
      <c r="H22" s="94"/>
      <c r="I22" s="94"/>
      <c r="J22" s="94"/>
    </row>
    <row r="23" spans="1:10" ht="18" customHeight="1">
      <c r="A23" s="93"/>
      <c r="B23" s="96"/>
      <c r="C23" s="96"/>
      <c r="D23" s="96"/>
      <c r="E23" s="92"/>
      <c r="F23" s="94">
        <f t="shared" si="0"/>
        <v>0</v>
      </c>
      <c r="G23" s="94"/>
      <c r="H23" s="94"/>
      <c r="I23" s="94"/>
      <c r="J23" s="94"/>
    </row>
    <row r="24" spans="1:10" ht="18" customHeight="1">
      <c r="A24" s="93"/>
      <c r="B24" s="96"/>
      <c r="C24" s="96"/>
      <c r="D24" s="96"/>
      <c r="E24" s="92"/>
      <c r="F24" s="94">
        <f t="shared" si="0"/>
        <v>0</v>
      </c>
      <c r="G24" s="94"/>
      <c r="H24" s="94"/>
      <c r="I24" s="94"/>
      <c r="J24" s="94"/>
    </row>
    <row r="25" spans="1:10" ht="18" customHeight="1">
      <c r="A25" s="159"/>
      <c r="B25" s="96"/>
      <c r="C25" s="96"/>
      <c r="D25" s="96"/>
      <c r="E25" s="92"/>
      <c r="F25" s="94">
        <f t="shared" si="0"/>
        <v>0</v>
      </c>
      <c r="G25" s="94"/>
      <c r="H25" s="94"/>
      <c r="I25" s="94"/>
      <c r="J25" s="94"/>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B1">
      <selection activeCell="T31" sqref="T31"/>
    </sheetView>
  </sheetViews>
  <sheetFormatPr defaultColWidth="9.16015625" defaultRowHeight="11.25"/>
  <cols>
    <col min="1" max="1" width="28.16015625"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1.5" customHeight="1">
      <c r="A1" s="384" t="s">
        <v>222</v>
      </c>
      <c r="B1" s="384"/>
      <c r="C1" s="384"/>
      <c r="D1" s="384"/>
      <c r="E1" s="384"/>
      <c r="F1" s="384"/>
      <c r="G1" s="384"/>
      <c r="H1" s="384"/>
      <c r="I1" s="384"/>
      <c r="J1" s="384"/>
    </row>
    <row r="2" spans="9:10" ht="15.75" customHeight="1">
      <c r="I2" s="385" t="s">
        <v>174</v>
      </c>
      <c r="J2" s="369"/>
    </row>
    <row r="3" spans="1:10" ht="18" customHeight="1">
      <c r="A3" s="328" t="s">
        <v>308</v>
      </c>
      <c r="B3" s="4"/>
      <c r="C3" s="4"/>
      <c r="D3" s="4"/>
      <c r="E3" s="4"/>
      <c r="F3" s="4"/>
      <c r="G3" s="4"/>
      <c r="H3" s="4"/>
      <c r="I3" s="386" t="s">
        <v>12</v>
      </c>
      <c r="J3" s="386"/>
    </row>
    <row r="4" spans="1:10" s="61" customFormat="1" ht="21.75" customHeight="1">
      <c r="A4" s="373" t="s">
        <v>24</v>
      </c>
      <c r="B4" s="373" t="s">
        <v>29</v>
      </c>
      <c r="C4" s="373"/>
      <c r="D4" s="373"/>
      <c r="E4" s="374" t="s">
        <v>7</v>
      </c>
      <c r="F4" s="387" t="s">
        <v>106</v>
      </c>
      <c r="G4" s="388"/>
      <c r="H4" s="388"/>
      <c r="I4" s="388"/>
      <c r="J4" s="389"/>
    </row>
    <row r="5" spans="1:10" s="61" customFormat="1" ht="24">
      <c r="A5" s="373"/>
      <c r="B5" s="49" t="s">
        <v>9</v>
      </c>
      <c r="C5" s="49" t="s">
        <v>22</v>
      </c>
      <c r="D5" s="50" t="s">
        <v>21</v>
      </c>
      <c r="E5" s="374"/>
      <c r="F5" s="155" t="s">
        <v>6</v>
      </c>
      <c r="G5" s="149" t="s">
        <v>14</v>
      </c>
      <c r="H5" s="149" t="s">
        <v>20</v>
      </c>
      <c r="I5" s="149" t="s">
        <v>2</v>
      </c>
      <c r="J5" s="149" t="s">
        <v>16</v>
      </c>
    </row>
    <row r="6" spans="1:12" s="61" customFormat="1" ht="22.5" customHeight="1">
      <c r="A6" s="58"/>
      <c r="B6" s="59"/>
      <c r="C6" s="59"/>
      <c r="D6" s="59"/>
      <c r="E6" s="60" t="s">
        <v>6</v>
      </c>
      <c r="F6" s="327">
        <v>356.989</v>
      </c>
      <c r="G6" s="327">
        <v>216.2991</v>
      </c>
      <c r="H6" s="327">
        <v>27.5283</v>
      </c>
      <c r="I6" s="327">
        <v>4.1616</v>
      </c>
      <c r="J6" s="327">
        <v>109</v>
      </c>
      <c r="K6" s="64"/>
      <c r="L6" s="64"/>
    </row>
    <row r="7" spans="1:10" ht="22.5" customHeight="1">
      <c r="A7" s="186" t="s">
        <v>302</v>
      </c>
      <c r="B7" s="326" t="s">
        <v>284</v>
      </c>
      <c r="C7" s="326" t="s">
        <v>285</v>
      </c>
      <c r="D7" s="326" t="s">
        <v>131</v>
      </c>
      <c r="E7" s="325" t="s">
        <v>291</v>
      </c>
      <c r="F7" s="123">
        <v>202.6397</v>
      </c>
      <c r="G7" s="123">
        <v>173.6714</v>
      </c>
      <c r="H7" s="123">
        <v>27.5283</v>
      </c>
      <c r="I7" s="123">
        <v>1.44</v>
      </c>
      <c r="J7" s="123">
        <v>0</v>
      </c>
    </row>
    <row r="8" spans="1:10" ht="22.5" customHeight="1">
      <c r="A8" s="93"/>
      <c r="B8" s="326" t="s">
        <v>284</v>
      </c>
      <c r="C8" s="326" t="s">
        <v>285</v>
      </c>
      <c r="D8" s="326" t="s">
        <v>286</v>
      </c>
      <c r="E8" s="325" t="s">
        <v>287</v>
      </c>
      <c r="F8" s="123">
        <v>79</v>
      </c>
      <c r="G8" s="123">
        <v>0</v>
      </c>
      <c r="H8" s="123"/>
      <c r="I8" s="123">
        <v>0</v>
      </c>
      <c r="J8" s="123">
        <v>79</v>
      </c>
    </row>
    <row r="9" spans="1:10" ht="22.5" customHeight="1">
      <c r="A9" s="93"/>
      <c r="B9" s="326" t="s">
        <v>288</v>
      </c>
      <c r="C9" s="326" t="s">
        <v>286</v>
      </c>
      <c r="D9" s="326" t="s">
        <v>289</v>
      </c>
      <c r="E9" s="325" t="s">
        <v>290</v>
      </c>
      <c r="F9" s="123">
        <v>30</v>
      </c>
      <c r="G9" s="123">
        <v>0</v>
      </c>
      <c r="H9" s="123"/>
      <c r="I9" s="123">
        <v>0</v>
      </c>
      <c r="J9" s="123">
        <v>30</v>
      </c>
    </row>
    <row r="10" spans="1:10" ht="22.5" customHeight="1">
      <c r="A10" s="93"/>
      <c r="B10" s="326" t="s">
        <v>288</v>
      </c>
      <c r="C10" s="326" t="s">
        <v>296</v>
      </c>
      <c r="D10" s="326" t="s">
        <v>131</v>
      </c>
      <c r="E10" s="325" t="s">
        <v>305</v>
      </c>
      <c r="F10" s="123">
        <v>2.7216</v>
      </c>
      <c r="G10" s="123">
        <v>0</v>
      </c>
      <c r="H10" s="123"/>
      <c r="I10" s="123">
        <v>2.7216</v>
      </c>
      <c r="J10" s="123">
        <v>0</v>
      </c>
    </row>
    <row r="11" spans="1:10" ht="22.5" customHeight="1">
      <c r="A11" s="186"/>
      <c r="B11" s="326" t="s">
        <v>288</v>
      </c>
      <c r="C11" s="326" t="s">
        <v>296</v>
      </c>
      <c r="D11" s="326" t="s">
        <v>296</v>
      </c>
      <c r="E11" s="325" t="s">
        <v>306</v>
      </c>
      <c r="F11" s="123">
        <v>24.3587</v>
      </c>
      <c r="G11" s="123">
        <v>24.3587</v>
      </c>
      <c r="H11" s="123"/>
      <c r="I11" s="123">
        <v>0</v>
      </c>
      <c r="J11" s="123">
        <v>0</v>
      </c>
    </row>
    <row r="12" spans="1:10" ht="22.5" customHeight="1">
      <c r="A12" s="93"/>
      <c r="B12" s="326" t="s">
        <v>304</v>
      </c>
      <c r="C12" s="326" t="s">
        <v>286</v>
      </c>
      <c r="D12" s="326" t="s">
        <v>131</v>
      </c>
      <c r="E12" s="325" t="s">
        <v>307</v>
      </c>
      <c r="F12" s="123">
        <v>18.269</v>
      </c>
      <c r="G12" s="123">
        <v>18.269</v>
      </c>
      <c r="H12" s="123"/>
      <c r="I12" s="123"/>
      <c r="J12" s="123"/>
    </row>
    <row r="13" spans="1:10" ht="22.5" customHeight="1">
      <c r="A13" s="93"/>
      <c r="B13" s="96"/>
      <c r="C13" s="96"/>
      <c r="D13" s="96"/>
      <c r="E13" s="92"/>
      <c r="F13" s="94">
        <f aca="true" t="shared" si="0" ref="F13:F19">SUM(G13:J13)</f>
        <v>0</v>
      </c>
      <c r="G13" s="94"/>
      <c r="H13" s="94"/>
      <c r="I13" s="94"/>
      <c r="J13" s="94"/>
    </row>
    <row r="14" spans="1:10" ht="22.5" customHeight="1">
      <c r="A14" s="93"/>
      <c r="B14" s="96"/>
      <c r="C14" s="96"/>
      <c r="D14" s="96"/>
      <c r="E14" s="92"/>
      <c r="F14" s="94">
        <f t="shared" si="0"/>
        <v>0</v>
      </c>
      <c r="G14" s="94"/>
      <c r="H14" s="94"/>
      <c r="I14" s="94"/>
      <c r="J14" s="94"/>
    </row>
    <row r="15" spans="1:10" ht="22.5" customHeight="1">
      <c r="A15" s="186"/>
      <c r="B15" s="96"/>
      <c r="C15" s="96"/>
      <c r="D15" s="96"/>
      <c r="E15" s="92"/>
      <c r="F15" s="94">
        <f t="shared" si="0"/>
        <v>0</v>
      </c>
      <c r="G15" s="94"/>
      <c r="H15" s="94"/>
      <c r="I15" s="94"/>
      <c r="J15" s="94"/>
    </row>
    <row r="16" spans="1:10" ht="22.5" customHeight="1">
      <c r="A16" s="159"/>
      <c r="B16" s="96"/>
      <c r="C16" s="96"/>
      <c r="D16" s="96"/>
      <c r="E16" s="92"/>
      <c r="F16" s="94">
        <f t="shared" si="0"/>
        <v>0</v>
      </c>
      <c r="G16" s="94"/>
      <c r="H16" s="94"/>
      <c r="I16" s="94"/>
      <c r="J16" s="94"/>
    </row>
    <row r="17" spans="1:10" ht="22.5" customHeight="1">
      <c r="A17" s="93"/>
      <c r="B17" s="96"/>
      <c r="C17" s="96"/>
      <c r="D17" s="96"/>
      <c r="E17" s="92"/>
      <c r="F17" s="94">
        <f t="shared" si="0"/>
        <v>0</v>
      </c>
      <c r="G17" s="94"/>
      <c r="H17" s="94"/>
      <c r="I17" s="94"/>
      <c r="J17" s="94"/>
    </row>
    <row r="18" spans="1:10" ht="22.5" customHeight="1">
      <c r="A18" s="93"/>
      <c r="B18" s="96"/>
      <c r="C18" s="96"/>
      <c r="D18" s="96"/>
      <c r="E18" s="92"/>
      <c r="F18" s="94">
        <f t="shared" si="0"/>
        <v>0</v>
      </c>
      <c r="G18" s="94"/>
      <c r="H18" s="94"/>
      <c r="I18" s="94"/>
      <c r="J18" s="94"/>
    </row>
    <row r="19" spans="1:10" ht="22.5" customHeight="1">
      <c r="A19" s="93"/>
      <c r="B19" s="96"/>
      <c r="C19" s="96"/>
      <c r="D19" s="96"/>
      <c r="E19" s="92"/>
      <c r="F19" s="94">
        <f t="shared" si="0"/>
        <v>0</v>
      </c>
      <c r="G19" s="94"/>
      <c r="H19" s="94"/>
      <c r="I19" s="94"/>
      <c r="J19" s="94"/>
    </row>
    <row r="20" spans="1:10" ht="22.5" customHeight="1">
      <c r="A20" s="159"/>
      <c r="B20" s="96"/>
      <c r="C20" s="96"/>
      <c r="D20" s="96"/>
      <c r="E20" s="92"/>
      <c r="F20" s="94"/>
      <c r="G20" s="94"/>
      <c r="H20" s="94"/>
      <c r="I20" s="94"/>
      <c r="J20" s="94"/>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G28" sqref="G28"/>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87" customFormat="1" ht="40.5" customHeight="1">
      <c r="A1" s="12" t="s">
        <v>223</v>
      </c>
      <c r="B1" s="86"/>
      <c r="C1" s="86"/>
      <c r="D1" s="86"/>
      <c r="E1" s="86"/>
      <c r="F1" s="86"/>
      <c r="G1" s="86"/>
      <c r="H1" s="86"/>
      <c r="I1" s="86"/>
      <c r="J1" s="86"/>
    </row>
    <row r="2" spans="1:10" s="166" customFormat="1" ht="17.25" customHeight="1">
      <c r="A2" s="164"/>
      <c r="B2" s="165"/>
      <c r="C2" s="165"/>
      <c r="D2" s="165"/>
      <c r="E2" s="165"/>
      <c r="F2" s="165"/>
      <c r="G2" s="165"/>
      <c r="H2" s="165"/>
      <c r="I2" s="164"/>
      <c r="J2" s="190" t="s">
        <v>105</v>
      </c>
    </row>
    <row r="3" spans="1:13" ht="18.75" customHeight="1">
      <c r="A3" s="390" t="s">
        <v>308</v>
      </c>
      <c r="B3" s="391"/>
      <c r="C3" s="391"/>
      <c r="D3" s="4"/>
      <c r="E3" s="4"/>
      <c r="F3" s="4"/>
      <c r="G3" s="4"/>
      <c r="H3" s="4"/>
      <c r="I3" s="392" t="s">
        <v>12</v>
      </c>
      <c r="J3" s="392"/>
      <c r="K3" s="1"/>
      <c r="L3" s="1"/>
      <c r="M3" s="1"/>
    </row>
    <row r="4" spans="1:13" s="54" customFormat="1" ht="27" customHeight="1">
      <c r="A4" s="373" t="s">
        <v>24</v>
      </c>
      <c r="B4" s="373" t="s">
        <v>29</v>
      </c>
      <c r="C4" s="373"/>
      <c r="D4" s="373"/>
      <c r="E4" s="373" t="s">
        <v>7</v>
      </c>
      <c r="F4" s="387" t="s">
        <v>106</v>
      </c>
      <c r="G4" s="388"/>
      <c r="H4" s="388"/>
      <c r="I4" s="388"/>
      <c r="J4" s="389"/>
      <c r="K4" s="61"/>
      <c r="L4" s="61"/>
      <c r="M4" s="61"/>
    </row>
    <row r="5" spans="1:13" s="54" customFormat="1" ht="27" customHeight="1">
      <c r="A5" s="373"/>
      <c r="B5" s="50" t="s">
        <v>9</v>
      </c>
      <c r="C5" s="49" t="s">
        <v>22</v>
      </c>
      <c r="D5" s="49" t="s">
        <v>21</v>
      </c>
      <c r="E5" s="373"/>
      <c r="F5" s="50" t="s">
        <v>6</v>
      </c>
      <c r="G5" s="63" t="s">
        <v>14</v>
      </c>
      <c r="H5" s="63" t="s">
        <v>20</v>
      </c>
      <c r="I5" s="63" t="s">
        <v>2</v>
      </c>
      <c r="J5" s="63" t="s">
        <v>16</v>
      </c>
      <c r="K5" s="61"/>
      <c r="L5" s="61"/>
      <c r="M5" s="61"/>
    </row>
    <row r="6" spans="1:13" s="54" customFormat="1" ht="24" customHeight="1">
      <c r="A6" s="65"/>
      <c r="B6" s="75"/>
      <c r="C6" s="75"/>
      <c r="D6" s="75"/>
      <c r="E6" s="104" t="s">
        <v>6</v>
      </c>
      <c r="F6" s="327">
        <f>F7+F8+F9+F10+F11</f>
        <v>277.98900000000003</v>
      </c>
      <c r="G6" s="327">
        <v>216.2991</v>
      </c>
      <c r="H6" s="327">
        <v>27.5283</v>
      </c>
      <c r="I6" s="327">
        <v>4.1616</v>
      </c>
      <c r="J6" s="327">
        <v>30</v>
      </c>
      <c r="K6" s="64"/>
      <c r="L6" s="64"/>
      <c r="M6" s="64"/>
    </row>
    <row r="7" spans="1:13" ht="24" customHeight="1">
      <c r="A7" s="335" t="s">
        <v>279</v>
      </c>
      <c r="B7" s="337" t="s">
        <v>284</v>
      </c>
      <c r="C7" s="337" t="s">
        <v>285</v>
      </c>
      <c r="D7" s="337" t="s">
        <v>131</v>
      </c>
      <c r="E7" s="336" t="s">
        <v>291</v>
      </c>
      <c r="F7" s="123">
        <v>202.6397</v>
      </c>
      <c r="G7" s="123">
        <v>173.6714</v>
      </c>
      <c r="H7" s="123">
        <v>27.5283</v>
      </c>
      <c r="I7" s="123">
        <v>1.44</v>
      </c>
      <c r="J7" s="123">
        <v>0</v>
      </c>
      <c r="K7" s="1"/>
      <c r="L7" s="1"/>
      <c r="M7" s="1"/>
    </row>
    <row r="8" spans="1:13" ht="24" customHeight="1">
      <c r="A8" s="335"/>
      <c r="B8" s="337" t="s">
        <v>288</v>
      </c>
      <c r="C8" s="337" t="s">
        <v>286</v>
      </c>
      <c r="D8" s="337" t="s">
        <v>289</v>
      </c>
      <c r="E8" s="336" t="s">
        <v>290</v>
      </c>
      <c r="F8" s="123">
        <v>30</v>
      </c>
      <c r="G8" s="123">
        <v>0</v>
      </c>
      <c r="H8" s="123"/>
      <c r="I8" s="123">
        <v>0</v>
      </c>
      <c r="J8" s="123">
        <v>30</v>
      </c>
      <c r="K8" s="1"/>
      <c r="L8" s="1"/>
      <c r="M8" s="1"/>
    </row>
    <row r="9" spans="1:13" ht="24" customHeight="1">
      <c r="A9" s="335"/>
      <c r="B9" s="337" t="s">
        <v>288</v>
      </c>
      <c r="C9" s="337" t="s">
        <v>296</v>
      </c>
      <c r="D9" s="337" t="s">
        <v>131</v>
      </c>
      <c r="E9" s="336" t="s">
        <v>305</v>
      </c>
      <c r="F9" s="123">
        <v>2.7216</v>
      </c>
      <c r="G9" s="123">
        <v>0</v>
      </c>
      <c r="H9" s="123"/>
      <c r="I9" s="123">
        <v>2.7216</v>
      </c>
      <c r="J9" s="123">
        <v>0</v>
      </c>
      <c r="K9" s="1"/>
      <c r="L9" s="1"/>
      <c r="M9" s="1"/>
    </row>
    <row r="10" spans="1:13" ht="24" customHeight="1">
      <c r="A10" s="335"/>
      <c r="B10" s="337" t="s">
        <v>288</v>
      </c>
      <c r="C10" s="337" t="s">
        <v>296</v>
      </c>
      <c r="D10" s="337" t="s">
        <v>296</v>
      </c>
      <c r="E10" s="336" t="s">
        <v>306</v>
      </c>
      <c r="F10" s="123">
        <v>24.3587</v>
      </c>
      <c r="G10" s="123">
        <v>24.3587</v>
      </c>
      <c r="H10" s="123"/>
      <c r="I10" s="123">
        <v>0</v>
      </c>
      <c r="J10" s="123">
        <v>0</v>
      </c>
      <c r="K10" s="1"/>
      <c r="L10" s="1"/>
      <c r="M10" s="1"/>
    </row>
    <row r="11" spans="1:13" ht="24" customHeight="1">
      <c r="A11" s="335"/>
      <c r="B11" s="337" t="s">
        <v>304</v>
      </c>
      <c r="C11" s="337" t="s">
        <v>286</v>
      </c>
      <c r="D11" s="337" t="s">
        <v>131</v>
      </c>
      <c r="E11" s="336" t="s">
        <v>307</v>
      </c>
      <c r="F11" s="123">
        <v>18.269</v>
      </c>
      <c r="G11" s="123">
        <v>18.269</v>
      </c>
      <c r="H11" s="123"/>
      <c r="I11" s="123"/>
      <c r="J11" s="123"/>
      <c r="K11" s="1"/>
      <c r="L11" s="1"/>
      <c r="M11" s="1"/>
    </row>
    <row r="12" spans="1:13" ht="24" customHeight="1">
      <c r="A12" s="27"/>
      <c r="B12" s="25"/>
      <c r="C12" s="25"/>
      <c r="D12" s="25"/>
      <c r="E12" s="14"/>
      <c r="F12" s="26"/>
      <c r="G12" s="26"/>
      <c r="H12" s="26"/>
      <c r="I12" s="26"/>
      <c r="J12" s="23"/>
      <c r="K12" s="1"/>
      <c r="L12" s="1"/>
      <c r="M12" s="1"/>
    </row>
    <row r="13" spans="1:13" ht="24" customHeight="1">
      <c r="A13" s="27"/>
      <c r="B13" s="25"/>
      <c r="C13" s="25"/>
      <c r="D13" s="25"/>
      <c r="E13" s="14"/>
      <c r="F13" s="26">
        <f>SUM(G13:J13)</f>
        <v>0</v>
      </c>
      <c r="G13" s="26"/>
      <c r="H13" s="26"/>
      <c r="I13" s="26"/>
      <c r="J13" s="23"/>
      <c r="K13" s="1"/>
      <c r="L13" s="1"/>
      <c r="M13" s="1"/>
    </row>
    <row r="14" spans="1:13" ht="24" customHeight="1">
      <c r="A14" s="27"/>
      <c r="B14" s="25"/>
      <c r="C14" s="25"/>
      <c r="D14" s="25"/>
      <c r="E14" s="14"/>
      <c r="F14" s="26">
        <f>SUM(G14:J14)</f>
        <v>0</v>
      </c>
      <c r="G14" s="26"/>
      <c r="H14" s="26"/>
      <c r="I14" s="26"/>
      <c r="J14" s="23"/>
      <c r="K14" s="1"/>
      <c r="L14" s="1"/>
      <c r="M14" s="1"/>
    </row>
    <row r="15" spans="1:13" ht="24" customHeight="1">
      <c r="A15" s="27"/>
      <c r="B15" s="25"/>
      <c r="C15" s="25"/>
      <c r="D15" s="25"/>
      <c r="E15" s="14"/>
      <c r="F15" s="26">
        <f>SUM(G15:J15)</f>
        <v>0</v>
      </c>
      <c r="G15" s="26"/>
      <c r="H15" s="26"/>
      <c r="I15" s="26"/>
      <c r="J15" s="23"/>
      <c r="K15" s="1"/>
      <c r="L15" s="1"/>
      <c r="M15" s="1"/>
    </row>
    <row r="16" spans="1:13" ht="24" customHeight="1">
      <c r="A16" s="27"/>
      <c r="B16" s="25"/>
      <c r="C16" s="25"/>
      <c r="D16" s="25"/>
      <c r="E16" s="14"/>
      <c r="F16" s="26">
        <f>SUM(G16:J16)</f>
        <v>0</v>
      </c>
      <c r="G16" s="26"/>
      <c r="H16" s="26"/>
      <c r="I16" s="26"/>
      <c r="J16" s="23"/>
      <c r="K16" s="1"/>
      <c r="L16" s="1"/>
      <c r="M16" s="1"/>
    </row>
    <row r="17" spans="1:13" ht="24" customHeight="1">
      <c r="A17" s="27"/>
      <c r="B17" s="25"/>
      <c r="C17" s="25"/>
      <c r="D17" s="25"/>
      <c r="E17" s="14"/>
      <c r="F17" s="26">
        <f>SUM(G17:J17)</f>
        <v>0</v>
      </c>
      <c r="G17" s="26"/>
      <c r="H17" s="26"/>
      <c r="I17" s="26"/>
      <c r="J17" s="23"/>
      <c r="K17" s="1"/>
      <c r="L17" s="1"/>
      <c r="M17" s="1"/>
    </row>
    <row r="18" spans="1:13" ht="22.5" customHeight="1">
      <c r="A18" s="168"/>
      <c r="B18" s="13"/>
      <c r="C18" s="13"/>
      <c r="D18" s="13"/>
      <c r="E18" s="13"/>
      <c r="F18" s="13"/>
      <c r="G18" s="13"/>
      <c r="H18" s="13"/>
      <c r="I18" s="13"/>
      <c r="J18" s="13"/>
      <c r="K18" s="1"/>
      <c r="L18" s="1"/>
      <c r="M18" s="1"/>
    </row>
    <row r="20" spans="1:13" ht="10.5" customHeight="1">
      <c r="A20" s="13"/>
      <c r="B20" s="1"/>
      <c r="C20" s="1"/>
      <c r="D20" s="1"/>
      <c r="E20" s="13"/>
      <c r="F20" s="1"/>
      <c r="G20" s="1"/>
      <c r="H20" s="1"/>
      <c r="I20" s="1"/>
      <c r="J20" s="1"/>
      <c r="K20" s="1"/>
      <c r="L20" s="1"/>
      <c r="M20" s="1"/>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A3" sqref="A3"/>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87" customFormat="1" ht="40.5" customHeight="1">
      <c r="A1" s="12" t="s">
        <v>224</v>
      </c>
      <c r="B1" s="86"/>
      <c r="C1" s="86"/>
      <c r="D1" s="86"/>
      <c r="E1" s="86"/>
      <c r="F1" s="86"/>
      <c r="G1" s="86"/>
      <c r="H1" s="86"/>
      <c r="I1" s="86"/>
      <c r="J1" s="86"/>
    </row>
    <row r="2" spans="1:10" s="166" customFormat="1" ht="17.25" customHeight="1">
      <c r="A2" s="164"/>
      <c r="B2" s="165"/>
      <c r="C2" s="165"/>
      <c r="D2" s="165"/>
      <c r="E2" s="165"/>
      <c r="F2" s="165"/>
      <c r="G2" s="165"/>
      <c r="H2" s="165"/>
      <c r="I2" s="164"/>
      <c r="J2" s="190" t="s">
        <v>172</v>
      </c>
    </row>
    <row r="3" spans="1:13" ht="18.75" customHeight="1">
      <c r="A3" s="419" t="s">
        <v>348</v>
      </c>
      <c r="B3" s="329"/>
      <c r="C3" s="329"/>
      <c r="D3" s="4"/>
      <c r="E3" s="4"/>
      <c r="F3" s="4"/>
      <c r="G3" s="4"/>
      <c r="H3" s="4"/>
      <c r="I3" s="392" t="s">
        <v>12</v>
      </c>
      <c r="J3" s="392"/>
      <c r="K3" s="1"/>
      <c r="L3" s="1"/>
      <c r="M3" s="1"/>
    </row>
    <row r="4" spans="1:13" s="54" customFormat="1" ht="27" customHeight="1">
      <c r="A4" s="373" t="s">
        <v>24</v>
      </c>
      <c r="B4" s="373" t="s">
        <v>29</v>
      </c>
      <c r="C4" s="373"/>
      <c r="D4" s="373"/>
      <c r="E4" s="373" t="s">
        <v>7</v>
      </c>
      <c r="F4" s="387" t="s">
        <v>106</v>
      </c>
      <c r="G4" s="388"/>
      <c r="H4" s="388"/>
      <c r="I4" s="388"/>
      <c r="J4" s="389"/>
      <c r="K4" s="61"/>
      <c r="L4" s="61"/>
      <c r="M4" s="61"/>
    </row>
    <row r="5" spans="1:13" s="54" customFormat="1" ht="27" customHeight="1">
      <c r="A5" s="373"/>
      <c r="B5" s="50" t="s">
        <v>9</v>
      </c>
      <c r="C5" s="49" t="s">
        <v>22</v>
      </c>
      <c r="D5" s="49" t="s">
        <v>21</v>
      </c>
      <c r="E5" s="373"/>
      <c r="F5" s="50" t="s">
        <v>6</v>
      </c>
      <c r="G5" s="63" t="s">
        <v>14</v>
      </c>
      <c r="H5" s="63" t="s">
        <v>20</v>
      </c>
      <c r="I5" s="63" t="s">
        <v>2</v>
      </c>
      <c r="J5" s="63" t="s">
        <v>16</v>
      </c>
      <c r="K5" s="61"/>
      <c r="L5" s="61"/>
      <c r="M5" s="61"/>
    </row>
    <row r="6" spans="1:13" s="54" customFormat="1" ht="24" customHeight="1">
      <c r="A6" s="65"/>
      <c r="B6" s="75"/>
      <c r="C6" s="75"/>
      <c r="D6" s="75"/>
      <c r="E6" s="104" t="s">
        <v>6</v>
      </c>
      <c r="F6" s="330">
        <v>79</v>
      </c>
      <c r="G6" s="332"/>
      <c r="H6" s="332"/>
      <c r="I6" s="332"/>
      <c r="J6" s="330">
        <v>79</v>
      </c>
      <c r="K6" s="64"/>
      <c r="L6" s="64"/>
      <c r="M6" s="64"/>
    </row>
    <row r="7" spans="1:13" ht="24" customHeight="1">
      <c r="A7" s="338" t="s">
        <v>279</v>
      </c>
      <c r="B7" s="340" t="s">
        <v>284</v>
      </c>
      <c r="C7" s="340" t="s">
        <v>285</v>
      </c>
      <c r="D7" s="340" t="s">
        <v>286</v>
      </c>
      <c r="E7" s="339" t="s">
        <v>287</v>
      </c>
      <c r="F7" s="123">
        <v>79</v>
      </c>
      <c r="G7" s="26"/>
      <c r="H7" s="26"/>
      <c r="I7" s="26"/>
      <c r="J7" s="123">
        <v>79</v>
      </c>
      <c r="K7" s="1"/>
      <c r="L7" s="1"/>
      <c r="M7" s="1"/>
    </row>
    <row r="8" spans="1:13" ht="24" customHeight="1">
      <c r="A8" s="27"/>
      <c r="B8" s="25"/>
      <c r="C8" s="25"/>
      <c r="D8" s="25"/>
      <c r="E8" s="14"/>
      <c r="F8" s="26">
        <f aca="true" t="shared" si="0" ref="F8:F15">SUM(G8:J8)</f>
        <v>0</v>
      </c>
      <c r="G8" s="26"/>
      <c r="H8" s="26"/>
      <c r="I8" s="26"/>
      <c r="J8" s="23"/>
      <c r="K8" s="1"/>
      <c r="L8" s="1"/>
      <c r="M8" s="1"/>
    </row>
    <row r="9" spans="1:13" ht="24" customHeight="1">
      <c r="A9" s="27"/>
      <c r="B9" s="25"/>
      <c r="C9" s="25"/>
      <c r="D9" s="25"/>
      <c r="E9" s="14"/>
      <c r="F9" s="26">
        <f t="shared" si="0"/>
        <v>0</v>
      </c>
      <c r="G9" s="26"/>
      <c r="H9" s="26"/>
      <c r="I9" s="26"/>
      <c r="J9" s="23"/>
      <c r="K9" s="1"/>
      <c r="L9" s="1"/>
      <c r="M9" s="1"/>
    </row>
    <row r="10" spans="1:13" ht="24" customHeight="1">
      <c r="A10" s="27"/>
      <c r="B10" s="25"/>
      <c r="C10" s="25"/>
      <c r="D10" s="25"/>
      <c r="E10" s="14"/>
      <c r="F10" s="26">
        <f t="shared" si="0"/>
        <v>0</v>
      </c>
      <c r="G10" s="26"/>
      <c r="H10" s="26"/>
      <c r="I10" s="26"/>
      <c r="J10" s="23"/>
      <c r="K10" s="1"/>
      <c r="L10" s="1"/>
      <c r="M10" s="1"/>
    </row>
    <row r="11" spans="1:13" ht="24" customHeight="1">
      <c r="A11" s="27"/>
      <c r="B11" s="25"/>
      <c r="C11" s="25"/>
      <c r="D11" s="25"/>
      <c r="E11" s="14"/>
      <c r="F11" s="26">
        <f t="shared" si="0"/>
        <v>0</v>
      </c>
      <c r="G11" s="26"/>
      <c r="H11" s="26"/>
      <c r="I11" s="26"/>
      <c r="J11" s="23"/>
      <c r="K11" s="1"/>
      <c r="L11" s="1"/>
      <c r="M11" s="1"/>
    </row>
    <row r="12" spans="1:13" ht="24" customHeight="1">
      <c r="A12" s="27"/>
      <c r="B12" s="25"/>
      <c r="C12" s="25"/>
      <c r="D12" s="25"/>
      <c r="E12" s="14"/>
      <c r="F12" s="26">
        <f t="shared" si="0"/>
        <v>0</v>
      </c>
      <c r="G12" s="26"/>
      <c r="H12" s="26"/>
      <c r="I12" s="26"/>
      <c r="J12" s="23"/>
      <c r="K12" s="1"/>
      <c r="L12" s="1"/>
      <c r="M12" s="1"/>
    </row>
    <row r="13" spans="1:13" ht="24" customHeight="1">
      <c r="A13" s="27"/>
      <c r="B13" s="25"/>
      <c r="C13" s="25"/>
      <c r="D13" s="25"/>
      <c r="E13" s="14"/>
      <c r="F13" s="26">
        <f t="shared" si="0"/>
        <v>0</v>
      </c>
      <c r="G13" s="26"/>
      <c r="H13" s="26"/>
      <c r="I13" s="26"/>
      <c r="J13" s="23"/>
      <c r="K13" s="1"/>
      <c r="L13" s="1"/>
      <c r="M13" s="1"/>
    </row>
    <row r="14" spans="1:13" ht="24" customHeight="1">
      <c r="A14" s="27"/>
      <c r="B14" s="25"/>
      <c r="C14" s="25"/>
      <c r="D14" s="25"/>
      <c r="E14" s="14"/>
      <c r="F14" s="26">
        <f t="shared" si="0"/>
        <v>0</v>
      </c>
      <c r="G14" s="26"/>
      <c r="H14" s="26"/>
      <c r="I14" s="26"/>
      <c r="J14" s="23"/>
      <c r="K14" s="1"/>
      <c r="L14" s="1"/>
      <c r="M14" s="1"/>
    </row>
    <row r="15" spans="1:13" ht="24" customHeight="1">
      <c r="A15" s="27"/>
      <c r="B15" s="25"/>
      <c r="C15" s="25"/>
      <c r="D15" s="25"/>
      <c r="E15" s="14"/>
      <c r="F15" s="26">
        <f t="shared" si="0"/>
        <v>0</v>
      </c>
      <c r="G15" s="26"/>
      <c r="H15" s="26"/>
      <c r="I15" s="26"/>
      <c r="J15" s="23"/>
      <c r="K15" s="1"/>
      <c r="L15" s="1"/>
      <c r="M15" s="1"/>
    </row>
    <row r="16" spans="1:13" ht="22.5" customHeight="1">
      <c r="A16" s="168" t="s">
        <v>108</v>
      </c>
      <c r="B16" s="13"/>
      <c r="C16" s="13"/>
      <c r="D16" s="13"/>
      <c r="E16" s="13"/>
      <c r="F16" s="13"/>
      <c r="G16" s="13"/>
      <c r="H16" s="13"/>
      <c r="I16" s="13"/>
      <c r="J16" s="13"/>
      <c r="K16" s="1"/>
      <c r="L16" s="1"/>
      <c r="M16" s="1"/>
    </row>
    <row r="18" spans="1:13" ht="10.5" customHeight="1">
      <c r="A18" s="13"/>
      <c r="B18" s="1"/>
      <c r="C18" s="1"/>
      <c r="D18" s="1"/>
      <c r="E18" s="13"/>
      <c r="F18" s="1"/>
      <c r="G18" s="1"/>
      <c r="H18" s="1"/>
      <c r="I18" s="1"/>
      <c r="J18" s="1"/>
      <c r="K18" s="1"/>
      <c r="L18" s="1"/>
      <c r="M18" s="1"/>
    </row>
  </sheetData>
  <sheetProtection/>
  <mergeCells count="5">
    <mergeCell ref="F4:J4"/>
    <mergeCell ref="B4:D4"/>
    <mergeCell ref="A4:A5"/>
    <mergeCell ref="E4:E5"/>
    <mergeCell ref="I3:J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F16" sqref="F1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84" t="s">
        <v>225</v>
      </c>
      <c r="B1" s="384"/>
      <c r="C1" s="384"/>
      <c r="D1" s="384"/>
      <c r="E1" s="384"/>
      <c r="F1" s="384"/>
      <c r="G1" s="384"/>
      <c r="H1" s="384"/>
      <c r="I1" s="384"/>
      <c r="J1" s="384"/>
    </row>
    <row r="2" spans="9:10" ht="15.75" customHeight="1">
      <c r="I2" s="385" t="s">
        <v>175</v>
      </c>
      <c r="J2" s="369"/>
    </row>
    <row r="3" spans="1:10" ht="22.5" customHeight="1">
      <c r="A3" s="394" t="s">
        <v>349</v>
      </c>
      <c r="B3" s="391"/>
      <c r="C3" s="391"/>
      <c r="D3" s="4"/>
      <c r="E3" s="4"/>
      <c r="F3" s="4"/>
      <c r="G3" s="4"/>
      <c r="H3" s="4"/>
      <c r="I3" s="393" t="s">
        <v>12</v>
      </c>
      <c r="J3" s="393"/>
    </row>
    <row r="4" spans="1:10" s="61" customFormat="1" ht="24" customHeight="1">
      <c r="A4" s="373" t="s">
        <v>24</v>
      </c>
      <c r="B4" s="374" t="s">
        <v>29</v>
      </c>
      <c r="C4" s="374"/>
      <c r="D4" s="374"/>
      <c r="E4" s="374" t="s">
        <v>7</v>
      </c>
      <c r="F4" s="387" t="s">
        <v>106</v>
      </c>
      <c r="G4" s="388"/>
      <c r="H4" s="388"/>
      <c r="I4" s="388"/>
      <c r="J4" s="389"/>
    </row>
    <row r="5" spans="1:10" s="61" customFormat="1" ht="40.5" customHeight="1">
      <c r="A5" s="373"/>
      <c r="B5" s="49" t="s">
        <v>9</v>
      </c>
      <c r="C5" s="50" t="s">
        <v>22</v>
      </c>
      <c r="D5" s="50" t="s">
        <v>21</v>
      </c>
      <c r="E5" s="374"/>
      <c r="F5" s="155" t="s">
        <v>6</v>
      </c>
      <c r="G5" s="149" t="s">
        <v>14</v>
      </c>
      <c r="H5" s="149" t="s">
        <v>20</v>
      </c>
      <c r="I5" s="149" t="s">
        <v>2</v>
      </c>
      <c r="J5" s="149" t="s">
        <v>16</v>
      </c>
    </row>
    <row r="6" spans="1:10" s="61" customFormat="1" ht="23.25" customHeight="1">
      <c r="A6" s="153"/>
      <c r="B6" s="153"/>
      <c r="C6" s="154"/>
      <c r="D6" s="154"/>
      <c r="E6" s="154"/>
      <c r="F6" s="50"/>
      <c r="G6" s="152"/>
      <c r="H6" s="151"/>
      <c r="I6" s="151"/>
      <c r="J6" s="63"/>
    </row>
    <row r="7" spans="1:10" s="61" customFormat="1" ht="23.25" customHeight="1">
      <c r="A7" s="153"/>
      <c r="B7" s="153"/>
      <c r="C7" s="154"/>
      <c r="D7" s="154"/>
      <c r="E7" s="154"/>
      <c r="F7" s="50"/>
      <c r="G7" s="152"/>
      <c r="H7" s="151"/>
      <c r="I7" s="151"/>
      <c r="J7" s="63"/>
    </row>
    <row r="8" spans="1:10" s="61" customFormat="1" ht="23.25" customHeight="1">
      <c r="A8" s="153"/>
      <c r="B8" s="153"/>
      <c r="C8" s="154"/>
      <c r="D8" s="154"/>
      <c r="E8" s="154"/>
      <c r="F8" s="50"/>
      <c r="G8" s="152"/>
      <c r="H8" s="151"/>
      <c r="I8" s="151"/>
      <c r="J8" s="63"/>
    </row>
    <row r="9" spans="1:10" s="61" customFormat="1" ht="23.25" customHeight="1">
      <c r="A9" s="153"/>
      <c r="B9" s="153"/>
      <c r="C9" s="154"/>
      <c r="D9" s="154"/>
      <c r="E9" s="154"/>
      <c r="F9" s="50"/>
      <c r="G9" s="152"/>
      <c r="H9" s="151"/>
      <c r="I9" s="151"/>
      <c r="J9" s="63"/>
    </row>
    <row r="10" spans="1:10" s="61" customFormat="1" ht="23.25" customHeight="1">
      <c r="A10" s="153"/>
      <c r="B10" s="153"/>
      <c r="C10" s="154"/>
      <c r="D10" s="154"/>
      <c r="E10" s="154"/>
      <c r="F10" s="50"/>
      <c r="G10" s="152"/>
      <c r="H10" s="151"/>
      <c r="I10" s="151"/>
      <c r="J10" s="63"/>
    </row>
    <row r="11" spans="1:10" s="61" customFormat="1" ht="23.25" customHeight="1">
      <c r="A11" s="153"/>
      <c r="B11" s="153"/>
      <c r="C11" s="154"/>
      <c r="D11" s="154"/>
      <c r="E11" s="154"/>
      <c r="F11" s="50"/>
      <c r="G11" s="152"/>
      <c r="H11" s="151"/>
      <c r="I11" s="151"/>
      <c r="J11" s="63"/>
    </row>
    <row r="12" spans="1:10" s="61" customFormat="1" ht="23.25" customHeight="1">
      <c r="A12" s="153"/>
      <c r="B12" s="153"/>
      <c r="C12" s="154"/>
      <c r="D12" s="154"/>
      <c r="E12" s="154"/>
      <c r="F12" s="50"/>
      <c r="G12" s="152"/>
      <c r="H12" s="151"/>
      <c r="I12" s="151"/>
      <c r="J12" s="63"/>
    </row>
    <row r="13" spans="1:10" s="61" customFormat="1" ht="23.25" customHeight="1">
      <c r="A13" s="153"/>
      <c r="B13" s="153"/>
      <c r="C13" s="154"/>
      <c r="D13" s="154"/>
      <c r="E13" s="154"/>
      <c r="F13" s="50"/>
      <c r="G13" s="152"/>
      <c r="H13" s="151"/>
      <c r="I13" s="151"/>
      <c r="J13" s="63"/>
    </row>
    <row r="14" spans="1:10" s="61" customFormat="1" ht="23.25" customHeight="1">
      <c r="A14" s="153"/>
      <c r="B14" s="153"/>
      <c r="C14" s="154"/>
      <c r="D14" s="154"/>
      <c r="E14" s="154"/>
      <c r="F14" s="50"/>
      <c r="G14" s="152"/>
      <c r="H14" s="151"/>
      <c r="I14" s="151"/>
      <c r="J14" s="63"/>
    </row>
    <row r="15" spans="1:11" ht="24.75" customHeight="1">
      <c r="A15" s="27"/>
      <c r="B15" s="25"/>
      <c r="C15" s="25"/>
      <c r="D15" s="25"/>
      <c r="E15" s="14"/>
      <c r="F15" s="23"/>
      <c r="G15" s="28"/>
      <c r="H15" s="26"/>
      <c r="I15" s="26"/>
      <c r="J15" s="23"/>
      <c r="K15" s="13"/>
    </row>
    <row r="16" spans="1:10" ht="22.5" customHeight="1">
      <c r="A16" s="168" t="s">
        <v>107</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E14" sqref="E14"/>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46.5" customHeight="1">
      <c r="A1" s="397" t="s">
        <v>226</v>
      </c>
      <c r="B1" s="397"/>
      <c r="C1" s="397"/>
      <c r="D1" s="397"/>
      <c r="E1" s="397"/>
      <c r="F1" s="397"/>
      <c r="G1" s="397"/>
      <c r="H1" s="397"/>
      <c r="I1" s="397"/>
      <c r="J1" s="397"/>
    </row>
    <row r="2" spans="9:10" ht="15.75" customHeight="1">
      <c r="I2" s="385" t="s">
        <v>176</v>
      </c>
      <c r="J2" s="385"/>
    </row>
    <row r="3" spans="1:10" ht="22.5" customHeight="1">
      <c r="A3" s="394" t="s">
        <v>349</v>
      </c>
      <c r="B3" s="394"/>
      <c r="C3" s="394"/>
      <c r="D3" s="4"/>
      <c r="E3" s="4"/>
      <c r="F3" s="4"/>
      <c r="G3" s="4"/>
      <c r="H3" s="4"/>
      <c r="I3" s="398" t="s">
        <v>12</v>
      </c>
      <c r="J3" s="398"/>
    </row>
    <row r="4" spans="1:10" s="61" customFormat="1" ht="24" customHeight="1">
      <c r="A4" s="373" t="s">
        <v>24</v>
      </c>
      <c r="B4" s="374" t="s">
        <v>29</v>
      </c>
      <c r="C4" s="374"/>
      <c r="D4" s="374"/>
      <c r="E4" s="374" t="s">
        <v>7</v>
      </c>
      <c r="F4" s="399" t="s">
        <v>106</v>
      </c>
      <c r="G4" s="388"/>
      <c r="H4" s="388"/>
      <c r="I4" s="388"/>
      <c r="J4" s="389"/>
    </row>
    <row r="5" spans="1:10" s="61" customFormat="1" ht="40.5" customHeight="1">
      <c r="A5" s="373"/>
      <c r="B5" s="49" t="s">
        <v>9</v>
      </c>
      <c r="C5" s="50" t="s">
        <v>22</v>
      </c>
      <c r="D5" s="50" t="s">
        <v>21</v>
      </c>
      <c r="E5" s="374"/>
      <c r="F5" s="155" t="s">
        <v>6</v>
      </c>
      <c r="G5" s="149" t="s">
        <v>14</v>
      </c>
      <c r="H5" s="149" t="s">
        <v>20</v>
      </c>
      <c r="I5" s="149" t="s">
        <v>2</v>
      </c>
      <c r="J5" s="149" t="s">
        <v>16</v>
      </c>
    </row>
    <row r="6" spans="1:10" s="61" customFormat="1" ht="23.25" customHeight="1">
      <c r="A6" s="153"/>
      <c r="B6" s="153"/>
      <c r="C6" s="154"/>
      <c r="D6" s="154"/>
      <c r="E6" s="154"/>
      <c r="F6" s="50"/>
      <c r="G6" s="152"/>
      <c r="H6" s="151"/>
      <c r="I6" s="151"/>
      <c r="J6" s="63"/>
    </row>
    <row r="7" spans="1:10" s="61" customFormat="1" ht="23.25" customHeight="1">
      <c r="A7" s="153"/>
      <c r="B7" s="153"/>
      <c r="C7" s="154"/>
      <c r="D7" s="154"/>
      <c r="E7" s="154"/>
      <c r="F7" s="50"/>
      <c r="G7" s="152"/>
      <c r="H7" s="151"/>
      <c r="I7" s="151"/>
      <c r="J7" s="63"/>
    </row>
    <row r="8" spans="1:10" s="61" customFormat="1" ht="23.25" customHeight="1">
      <c r="A8" s="153"/>
      <c r="B8" s="153"/>
      <c r="C8" s="154"/>
      <c r="D8" s="154"/>
      <c r="E8" s="154"/>
      <c r="F8" s="50"/>
      <c r="G8" s="152"/>
      <c r="H8" s="151"/>
      <c r="I8" s="151"/>
      <c r="J8" s="63"/>
    </row>
    <row r="9" spans="1:10" s="61" customFormat="1" ht="23.25" customHeight="1">
      <c r="A9" s="153"/>
      <c r="B9" s="153"/>
      <c r="C9" s="154"/>
      <c r="D9" s="154"/>
      <c r="E9" s="154"/>
      <c r="F9" s="50"/>
      <c r="G9" s="152"/>
      <c r="H9" s="151"/>
      <c r="I9" s="151"/>
      <c r="J9" s="63"/>
    </row>
    <row r="10" spans="1:10" s="61" customFormat="1" ht="23.25" customHeight="1">
      <c r="A10" s="153"/>
      <c r="B10" s="153"/>
      <c r="C10" s="154"/>
      <c r="D10" s="154"/>
      <c r="E10" s="154"/>
      <c r="F10" s="50"/>
      <c r="G10" s="152"/>
      <c r="H10" s="151"/>
      <c r="I10" s="151"/>
      <c r="J10" s="63"/>
    </row>
    <row r="11" spans="1:10" s="61" customFormat="1" ht="23.25" customHeight="1">
      <c r="A11" s="153"/>
      <c r="B11" s="153"/>
      <c r="C11" s="154"/>
      <c r="D11" s="154"/>
      <c r="E11" s="154"/>
      <c r="F11" s="50"/>
      <c r="G11" s="152"/>
      <c r="H11" s="151"/>
      <c r="I11" s="151"/>
      <c r="J11" s="63"/>
    </row>
    <row r="12" spans="1:10" s="61" customFormat="1" ht="23.25" customHeight="1">
      <c r="A12" s="153"/>
      <c r="B12" s="153"/>
      <c r="C12" s="154"/>
      <c r="D12" s="154"/>
      <c r="E12" s="154"/>
      <c r="F12" s="50"/>
      <c r="G12" s="152"/>
      <c r="H12" s="151"/>
      <c r="I12" s="151"/>
      <c r="J12" s="63"/>
    </row>
    <row r="13" spans="1:10" s="61" customFormat="1" ht="23.25" customHeight="1">
      <c r="A13" s="153"/>
      <c r="B13" s="153"/>
      <c r="C13" s="154"/>
      <c r="D13" s="154"/>
      <c r="E13" s="154"/>
      <c r="F13" s="50"/>
      <c r="G13" s="152"/>
      <c r="H13" s="151"/>
      <c r="I13" s="151"/>
      <c r="J13" s="63"/>
    </row>
    <row r="14" spans="1:10" s="61" customFormat="1" ht="23.25" customHeight="1">
      <c r="A14" s="153"/>
      <c r="B14" s="153"/>
      <c r="C14" s="154"/>
      <c r="D14" s="154"/>
      <c r="E14" s="154"/>
      <c r="F14" s="50"/>
      <c r="G14" s="152"/>
      <c r="H14" s="151"/>
      <c r="I14" s="151"/>
      <c r="J14" s="63"/>
    </row>
    <row r="15" spans="1:11" ht="24.75" customHeight="1">
      <c r="A15" s="27"/>
      <c r="B15" s="25"/>
      <c r="C15" s="25"/>
      <c r="D15" s="25"/>
      <c r="E15" s="14"/>
      <c r="F15" s="23"/>
      <c r="G15" s="28"/>
      <c r="H15" s="26"/>
      <c r="I15" s="26"/>
      <c r="J15" s="23"/>
      <c r="K15" s="13"/>
    </row>
    <row r="16" spans="1:10" ht="31.5" customHeight="1">
      <c r="A16" s="395" t="s">
        <v>153</v>
      </c>
      <c r="B16" s="395"/>
      <c r="C16" s="395"/>
      <c r="D16" s="395"/>
      <c r="E16" s="395"/>
      <c r="F16" s="395"/>
      <c r="G16" s="395"/>
      <c r="H16" s="395"/>
      <c r="I16" s="395"/>
      <c r="J16" s="395"/>
    </row>
    <row r="17" spans="1:10" ht="12">
      <c r="A17" s="396"/>
      <c r="B17" s="396"/>
      <c r="C17" s="396"/>
      <c r="D17" s="396"/>
      <c r="E17" s="396"/>
      <c r="F17" s="396"/>
      <c r="G17" s="396"/>
      <c r="H17" s="396"/>
      <c r="I17" s="396"/>
      <c r="J17" s="396"/>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G12" sqref="G12"/>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84" t="s">
        <v>227</v>
      </c>
      <c r="B1" s="384"/>
      <c r="C1" s="384"/>
      <c r="D1" s="384"/>
      <c r="E1" s="384"/>
      <c r="F1" s="384"/>
      <c r="G1" s="384"/>
      <c r="H1" s="384"/>
      <c r="I1" s="384"/>
      <c r="J1" s="384"/>
    </row>
    <row r="2" spans="9:10" ht="15.75" customHeight="1">
      <c r="I2" s="385" t="s">
        <v>177</v>
      </c>
      <c r="J2" s="369"/>
    </row>
    <row r="3" spans="1:10" ht="22.5" customHeight="1">
      <c r="A3" s="394" t="s">
        <v>349</v>
      </c>
      <c r="B3" s="391"/>
      <c r="C3" s="391"/>
      <c r="D3" s="4"/>
      <c r="E3" s="4"/>
      <c r="F3" s="4"/>
      <c r="G3" s="4"/>
      <c r="H3" s="4"/>
      <c r="I3" s="393" t="s">
        <v>12</v>
      </c>
      <c r="J3" s="393"/>
    </row>
    <row r="4" spans="1:10" s="61" customFormat="1" ht="24" customHeight="1">
      <c r="A4" s="373" t="s">
        <v>24</v>
      </c>
      <c r="B4" s="374" t="s">
        <v>29</v>
      </c>
      <c r="C4" s="374"/>
      <c r="D4" s="374"/>
      <c r="E4" s="374" t="s">
        <v>7</v>
      </c>
      <c r="F4" s="387" t="s">
        <v>106</v>
      </c>
      <c r="G4" s="388"/>
      <c r="H4" s="388"/>
      <c r="I4" s="388"/>
      <c r="J4" s="389"/>
    </row>
    <row r="5" spans="1:10" s="61" customFormat="1" ht="40.5" customHeight="1">
      <c r="A5" s="373"/>
      <c r="B5" s="49" t="s">
        <v>9</v>
      </c>
      <c r="C5" s="50" t="s">
        <v>22</v>
      </c>
      <c r="D5" s="50" t="s">
        <v>21</v>
      </c>
      <c r="E5" s="374"/>
      <c r="F5" s="155" t="s">
        <v>6</v>
      </c>
      <c r="G5" s="149" t="s">
        <v>14</v>
      </c>
      <c r="H5" s="149" t="s">
        <v>20</v>
      </c>
      <c r="I5" s="149" t="s">
        <v>2</v>
      </c>
      <c r="J5" s="149" t="s">
        <v>16</v>
      </c>
    </row>
    <row r="6" spans="1:10" s="61" customFormat="1" ht="23.25" customHeight="1">
      <c r="A6" s="153"/>
      <c r="B6" s="153"/>
      <c r="C6" s="154"/>
      <c r="D6" s="154"/>
      <c r="E6" s="154"/>
      <c r="F6" s="50"/>
      <c r="G6" s="152"/>
      <c r="H6" s="151"/>
      <c r="I6" s="151"/>
      <c r="J6" s="63"/>
    </row>
    <row r="7" spans="1:10" s="61" customFormat="1" ht="23.25" customHeight="1">
      <c r="A7" s="153"/>
      <c r="B7" s="153"/>
      <c r="C7" s="154"/>
      <c r="D7" s="154"/>
      <c r="E7" s="154"/>
      <c r="F7" s="50"/>
      <c r="G7" s="152"/>
      <c r="H7" s="151"/>
      <c r="I7" s="151"/>
      <c r="J7" s="63"/>
    </row>
    <row r="8" spans="1:10" s="61" customFormat="1" ht="23.25" customHeight="1">
      <c r="A8" s="153"/>
      <c r="B8" s="153"/>
      <c r="C8" s="154"/>
      <c r="D8" s="154"/>
      <c r="E8" s="154"/>
      <c r="F8" s="50"/>
      <c r="G8" s="152"/>
      <c r="H8" s="151"/>
      <c r="I8" s="151"/>
      <c r="J8" s="63"/>
    </row>
    <row r="9" spans="1:10" s="61" customFormat="1" ht="23.25" customHeight="1">
      <c r="A9" s="153"/>
      <c r="B9" s="153"/>
      <c r="C9" s="154"/>
      <c r="D9" s="154"/>
      <c r="E9" s="154"/>
      <c r="F9" s="50"/>
      <c r="G9" s="152"/>
      <c r="H9" s="151"/>
      <c r="I9" s="151"/>
      <c r="J9" s="63"/>
    </row>
    <row r="10" spans="1:10" s="61" customFormat="1" ht="23.25" customHeight="1">
      <c r="A10" s="153"/>
      <c r="B10" s="153"/>
      <c r="C10" s="154"/>
      <c r="D10" s="154"/>
      <c r="E10" s="154"/>
      <c r="F10" s="50"/>
      <c r="G10" s="152"/>
      <c r="H10" s="151"/>
      <c r="I10" s="151"/>
      <c r="J10" s="63"/>
    </row>
    <row r="11" spans="1:10" s="61" customFormat="1" ht="23.25" customHeight="1">
      <c r="A11" s="153"/>
      <c r="B11" s="153"/>
      <c r="C11" s="154"/>
      <c r="D11" s="154"/>
      <c r="E11" s="154"/>
      <c r="F11" s="50"/>
      <c r="G11" s="152"/>
      <c r="H11" s="151"/>
      <c r="I11" s="151"/>
      <c r="J11" s="63"/>
    </row>
    <row r="12" spans="1:10" s="61" customFormat="1" ht="23.25" customHeight="1">
      <c r="A12" s="153"/>
      <c r="B12" s="153"/>
      <c r="C12" s="154"/>
      <c r="D12" s="154"/>
      <c r="E12" s="154"/>
      <c r="F12" s="50"/>
      <c r="G12" s="152"/>
      <c r="H12" s="151"/>
      <c r="I12" s="151"/>
      <c r="J12" s="63"/>
    </row>
    <row r="13" spans="1:10" s="61" customFormat="1" ht="23.25" customHeight="1">
      <c r="A13" s="153"/>
      <c r="B13" s="153"/>
      <c r="C13" s="154"/>
      <c r="D13" s="154"/>
      <c r="E13" s="154"/>
      <c r="F13" s="50"/>
      <c r="G13" s="152"/>
      <c r="H13" s="151"/>
      <c r="I13" s="151"/>
      <c r="J13" s="63"/>
    </row>
    <row r="14" spans="1:10" s="61" customFormat="1" ht="23.25" customHeight="1">
      <c r="A14" s="153"/>
      <c r="B14" s="153"/>
      <c r="C14" s="154"/>
      <c r="D14" s="154"/>
      <c r="E14" s="154"/>
      <c r="F14" s="50"/>
      <c r="G14" s="152"/>
      <c r="H14" s="151"/>
      <c r="I14" s="151"/>
      <c r="J14" s="63"/>
    </row>
    <row r="15" spans="1:11" ht="24.75" customHeight="1">
      <c r="A15" s="27"/>
      <c r="B15" s="25"/>
      <c r="C15" s="25"/>
      <c r="D15" s="25"/>
      <c r="E15" s="14"/>
      <c r="F15" s="23"/>
      <c r="G15" s="28"/>
      <c r="H15" s="26"/>
      <c r="I15" s="26"/>
      <c r="J15" s="23"/>
      <c r="K15" s="13"/>
    </row>
    <row r="16" spans="1:10" ht="22.5" customHeight="1">
      <c r="A16" s="13" t="s">
        <v>114</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23"/>
  <sheetViews>
    <sheetView showGridLines="0" showZeros="0" zoomScalePageLayoutView="0" workbookViewId="0" topLeftCell="A1">
      <selection activeCell="H15" sqref="H15"/>
    </sheetView>
  </sheetViews>
  <sheetFormatPr defaultColWidth="9.16015625" defaultRowHeight="11.25"/>
  <cols>
    <col min="1" max="3" width="10.5" style="1" customWidth="1"/>
    <col min="4" max="4" width="41.66015625" style="1" customWidth="1"/>
    <col min="5" max="8" width="19" style="1" customWidth="1"/>
    <col min="9" max="252" width="9.16015625" style="1" customWidth="1"/>
    <col min="253" max="16384" width="9.16015625" style="1" customWidth="1"/>
  </cols>
  <sheetData>
    <row r="1" spans="1:8" ht="30" customHeight="1">
      <c r="A1" s="384" t="s">
        <v>228</v>
      </c>
      <c r="B1" s="384"/>
      <c r="C1" s="384"/>
      <c r="D1" s="384"/>
      <c r="E1" s="384"/>
      <c r="F1" s="384"/>
      <c r="G1" s="384"/>
      <c r="H1" s="384"/>
    </row>
    <row r="2" ht="15.75" customHeight="1">
      <c r="H2" s="188" t="s">
        <v>178</v>
      </c>
    </row>
    <row r="3" spans="1:8" ht="18" customHeight="1">
      <c r="A3" s="328" t="s">
        <v>308</v>
      </c>
      <c r="B3" s="4"/>
      <c r="C3" s="4"/>
      <c r="D3" s="4"/>
      <c r="E3" s="4"/>
      <c r="G3" s="3"/>
      <c r="H3" s="163" t="s">
        <v>12</v>
      </c>
    </row>
    <row r="4" spans="1:8" s="61" customFormat="1" ht="21.75" customHeight="1">
      <c r="A4" s="373" t="s">
        <v>29</v>
      </c>
      <c r="B4" s="373"/>
      <c r="C4" s="373"/>
      <c r="D4" s="374" t="s">
        <v>7</v>
      </c>
      <c r="E4" s="375" t="s">
        <v>99</v>
      </c>
      <c r="F4" s="376"/>
      <c r="G4" s="376"/>
      <c r="H4" s="377"/>
    </row>
    <row r="5" spans="1:8" s="61" customFormat="1" ht="40.5" customHeight="1">
      <c r="A5" s="49" t="s">
        <v>9</v>
      </c>
      <c r="B5" s="49" t="s">
        <v>22</v>
      </c>
      <c r="C5" s="50" t="s">
        <v>21</v>
      </c>
      <c r="D5" s="374"/>
      <c r="E5" s="149" t="s">
        <v>6</v>
      </c>
      <c r="F5" s="63" t="s">
        <v>150</v>
      </c>
      <c r="G5" s="63" t="s">
        <v>11</v>
      </c>
      <c r="H5" s="63" t="s">
        <v>17</v>
      </c>
    </row>
    <row r="6" spans="1:8" s="61" customFormat="1" ht="18" customHeight="1">
      <c r="A6" s="59"/>
      <c r="B6" s="59"/>
      <c r="C6" s="59"/>
      <c r="D6" s="60" t="s">
        <v>6</v>
      </c>
      <c r="E6" s="249">
        <f>SUM(F6:H6)</f>
        <v>277.98900000000003</v>
      </c>
      <c r="F6" s="249">
        <f>F7+F10+F16</f>
        <v>277.98900000000003</v>
      </c>
      <c r="G6" s="99">
        <f>SUM(G7:G22)</f>
        <v>0</v>
      </c>
      <c r="H6" s="182"/>
    </row>
    <row r="7" spans="1:8" ht="18" customHeight="1">
      <c r="A7" s="120" t="s">
        <v>81</v>
      </c>
      <c r="B7" s="96"/>
      <c r="C7" s="96"/>
      <c r="D7" s="92" t="s">
        <v>43</v>
      </c>
      <c r="E7" s="258">
        <f>2816397/10000</f>
        <v>281.6397</v>
      </c>
      <c r="F7" s="258">
        <f>2026397/10000</f>
        <v>202.6397</v>
      </c>
      <c r="G7" s="247"/>
      <c r="H7" s="47"/>
    </row>
    <row r="8" spans="1:8" ht="18" customHeight="1">
      <c r="A8" s="120" t="s">
        <v>81</v>
      </c>
      <c r="B8" s="261" t="s">
        <v>278</v>
      </c>
      <c r="C8" s="96"/>
      <c r="D8" s="92" t="s">
        <v>75</v>
      </c>
      <c r="E8" s="258">
        <f>2816397/10000</f>
        <v>281.6397</v>
      </c>
      <c r="F8" s="258">
        <f>2026397/10000</f>
        <v>202.6397</v>
      </c>
      <c r="G8" s="247"/>
      <c r="H8" s="47"/>
    </row>
    <row r="9" spans="1:8" ht="18" customHeight="1">
      <c r="A9" s="120" t="s">
        <v>81</v>
      </c>
      <c r="B9" s="261" t="s">
        <v>278</v>
      </c>
      <c r="C9" s="120" t="s">
        <v>82</v>
      </c>
      <c r="D9" s="92" t="s">
        <v>76</v>
      </c>
      <c r="E9" s="258">
        <f>2026397/10000</f>
        <v>202.6397</v>
      </c>
      <c r="F9" s="258">
        <f>2026397/10000</f>
        <v>202.6397</v>
      </c>
      <c r="G9" s="269"/>
      <c r="H9" s="47"/>
    </row>
    <row r="10" spans="1:8" ht="18" customHeight="1">
      <c r="A10" s="120" t="s">
        <v>84</v>
      </c>
      <c r="B10" s="96"/>
      <c r="C10" s="96"/>
      <c r="D10" s="92" t="s">
        <v>78</v>
      </c>
      <c r="E10" s="258">
        <f>570803/10000</f>
        <v>57.0803</v>
      </c>
      <c r="F10" s="258">
        <f>570803/10000</f>
        <v>57.0803</v>
      </c>
      <c r="G10" s="269"/>
      <c r="H10" s="47"/>
    </row>
    <row r="11" spans="1:8" ht="18" customHeight="1">
      <c r="A11" s="261" t="s">
        <v>275</v>
      </c>
      <c r="B11" s="261" t="s">
        <v>276</v>
      </c>
      <c r="C11" s="96"/>
      <c r="D11" s="241" t="s">
        <v>252</v>
      </c>
      <c r="E11" s="258">
        <v>30</v>
      </c>
      <c r="F11" s="258">
        <v>30</v>
      </c>
      <c r="G11" s="269"/>
      <c r="H11" s="47"/>
    </row>
    <row r="12" spans="1:8" ht="18" customHeight="1">
      <c r="A12" s="261" t="s">
        <v>275</v>
      </c>
      <c r="B12" s="261" t="s">
        <v>276</v>
      </c>
      <c r="C12" s="261" t="s">
        <v>277</v>
      </c>
      <c r="D12" s="241" t="s">
        <v>251</v>
      </c>
      <c r="E12" s="258">
        <v>30</v>
      </c>
      <c r="F12" s="258">
        <v>30</v>
      </c>
      <c r="G12" s="269"/>
      <c r="H12" s="47"/>
    </row>
    <row r="13" spans="1:8" ht="18" customHeight="1">
      <c r="A13" s="120" t="s">
        <v>84</v>
      </c>
      <c r="B13" s="120" t="s">
        <v>85</v>
      </c>
      <c r="C13" s="96"/>
      <c r="D13" s="92" t="s">
        <v>79</v>
      </c>
      <c r="E13" s="258">
        <f>270803/10000</f>
        <v>27.0803</v>
      </c>
      <c r="F13" s="258">
        <f>270803/10000</f>
        <v>27.0803</v>
      </c>
      <c r="G13" s="269"/>
      <c r="H13" s="47"/>
    </row>
    <row r="14" spans="1:8" ht="18" customHeight="1">
      <c r="A14" s="120" t="s">
        <v>84</v>
      </c>
      <c r="B14" s="120" t="s">
        <v>85</v>
      </c>
      <c r="C14" s="120" t="s">
        <v>82</v>
      </c>
      <c r="D14" s="198" t="s">
        <v>124</v>
      </c>
      <c r="E14" s="258">
        <f>27216/10000</f>
        <v>2.7216</v>
      </c>
      <c r="F14" s="258">
        <f>27216/10000</f>
        <v>2.7216</v>
      </c>
      <c r="G14" s="269"/>
      <c r="H14" s="47"/>
    </row>
    <row r="15" spans="1:8" ht="18" customHeight="1">
      <c r="A15" s="120" t="s">
        <v>84</v>
      </c>
      <c r="B15" s="120" t="s">
        <v>85</v>
      </c>
      <c r="C15" s="199" t="s">
        <v>125</v>
      </c>
      <c r="D15" s="157" t="s">
        <v>121</v>
      </c>
      <c r="E15" s="258">
        <f>243587/10000</f>
        <v>24.3587</v>
      </c>
      <c r="F15" s="258">
        <f>243587/10000</f>
        <v>24.3587</v>
      </c>
      <c r="G15" s="269"/>
      <c r="H15" s="47"/>
    </row>
    <row r="16" spans="1:8" ht="18" customHeight="1">
      <c r="A16" s="120" t="s">
        <v>86</v>
      </c>
      <c r="B16" s="96"/>
      <c r="C16" s="96"/>
      <c r="D16" s="92" t="s">
        <v>80</v>
      </c>
      <c r="E16" s="258">
        <f aca="true" t="shared" si="0" ref="E16:F18">182690/10000</f>
        <v>18.269</v>
      </c>
      <c r="F16" s="258">
        <f t="shared" si="0"/>
        <v>18.269</v>
      </c>
      <c r="G16" s="269"/>
      <c r="H16" s="47"/>
    </row>
    <row r="17" spans="1:8" ht="18" customHeight="1">
      <c r="A17" s="120" t="s">
        <v>86</v>
      </c>
      <c r="B17" s="120" t="s">
        <v>83</v>
      </c>
      <c r="C17" s="96"/>
      <c r="D17" s="92" t="s">
        <v>44</v>
      </c>
      <c r="E17" s="258">
        <f t="shared" si="0"/>
        <v>18.269</v>
      </c>
      <c r="F17" s="258">
        <f t="shared" si="0"/>
        <v>18.269</v>
      </c>
      <c r="G17" s="269"/>
      <c r="H17" s="47"/>
    </row>
    <row r="18" spans="1:8" ht="18" customHeight="1">
      <c r="A18" s="120" t="s">
        <v>86</v>
      </c>
      <c r="B18" s="120" t="s">
        <v>83</v>
      </c>
      <c r="C18" s="120" t="s">
        <v>82</v>
      </c>
      <c r="D18" s="92" t="s">
        <v>45</v>
      </c>
      <c r="E18" s="258">
        <f t="shared" si="0"/>
        <v>18.269</v>
      </c>
      <c r="F18" s="258">
        <f t="shared" si="0"/>
        <v>18.269</v>
      </c>
      <c r="G18" s="269"/>
      <c r="H18" s="47"/>
    </row>
    <row r="19" spans="1:8" ht="18" customHeight="1">
      <c r="A19" s="120"/>
      <c r="B19" s="96"/>
      <c r="C19" s="96"/>
      <c r="D19" s="92"/>
      <c r="E19" s="94"/>
      <c r="F19" s="94"/>
      <c r="G19" s="94"/>
      <c r="H19" s="47"/>
    </row>
    <row r="20" spans="1:8" ht="18" customHeight="1">
      <c r="A20" s="120"/>
      <c r="B20" s="120"/>
      <c r="C20" s="96"/>
      <c r="D20" s="92"/>
      <c r="E20" s="94"/>
      <c r="F20" s="94"/>
      <c r="G20" s="94"/>
      <c r="H20" s="47"/>
    </row>
    <row r="21" spans="1:8" ht="18" customHeight="1">
      <c r="A21" s="120"/>
      <c r="B21" s="120"/>
      <c r="C21" s="120"/>
      <c r="D21" s="92"/>
      <c r="E21" s="94"/>
      <c r="F21" s="94"/>
      <c r="G21" s="94"/>
      <c r="H21" s="47"/>
    </row>
    <row r="22" spans="1:8" ht="18" customHeight="1">
      <c r="A22" s="120"/>
      <c r="B22" s="120"/>
      <c r="C22" s="120"/>
      <c r="D22" s="92"/>
      <c r="E22" s="94"/>
      <c r="F22" s="94"/>
      <c r="G22" s="94"/>
      <c r="H22" s="47"/>
    </row>
    <row r="23" ht="17.25" customHeight="1">
      <c r="A23" s="1" t="s">
        <v>118</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F16"/>
  <sheetViews>
    <sheetView showGridLines="0" showZeros="0" zoomScalePageLayoutView="0" workbookViewId="0" topLeftCell="A1">
      <selection activeCell="A3" sqref="A3:C3"/>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400" t="s">
        <v>229</v>
      </c>
      <c r="B1" s="400"/>
      <c r="C1" s="400"/>
      <c r="D1" s="400"/>
    </row>
    <row r="2" spans="1:4" ht="15.75" customHeight="1">
      <c r="A2" s="148"/>
      <c r="B2" s="148"/>
      <c r="C2" s="148"/>
      <c r="D2" s="188" t="s">
        <v>179</v>
      </c>
    </row>
    <row r="3" spans="1:4" s="1" customFormat="1" ht="15.75" customHeight="1">
      <c r="A3" s="390" t="s">
        <v>308</v>
      </c>
      <c r="B3" s="394"/>
      <c r="C3" s="394"/>
      <c r="D3" s="188" t="s">
        <v>87</v>
      </c>
    </row>
    <row r="4" spans="1:4" s="61" customFormat="1" ht="15" customHeight="1">
      <c r="A4" s="401" t="s">
        <v>65</v>
      </c>
      <c r="B4" s="401"/>
      <c r="C4" s="402" t="s">
        <v>88</v>
      </c>
      <c r="D4" s="374" t="s">
        <v>240</v>
      </c>
    </row>
    <row r="5" spans="1:4" s="61" customFormat="1" ht="15" customHeight="1">
      <c r="A5" s="226" t="s">
        <v>35</v>
      </c>
      <c r="B5" s="226" t="s">
        <v>36</v>
      </c>
      <c r="C5" s="403"/>
      <c r="D5" s="374"/>
    </row>
    <row r="6" spans="1:4" s="61" customFormat="1" ht="15" customHeight="1">
      <c r="A6" s="226"/>
      <c r="B6" s="226"/>
      <c r="C6" s="154" t="s">
        <v>152</v>
      </c>
      <c r="D6" s="292">
        <v>277.989</v>
      </c>
    </row>
    <row r="7" spans="1:4" s="1" customFormat="1" ht="15" customHeight="1">
      <c r="A7" s="215" t="s">
        <v>129</v>
      </c>
      <c r="B7" s="215"/>
      <c r="C7" s="216" t="s">
        <v>130</v>
      </c>
      <c r="D7" s="293">
        <v>216.2991</v>
      </c>
    </row>
    <row r="8" spans="1:6" s="1" customFormat="1" ht="15" customHeight="1">
      <c r="A8" s="215"/>
      <c r="B8" s="215" t="s">
        <v>131</v>
      </c>
      <c r="C8" s="216" t="s">
        <v>137</v>
      </c>
      <c r="D8" s="293">
        <v>162.7607</v>
      </c>
      <c r="E8" s="13"/>
      <c r="F8" s="13"/>
    </row>
    <row r="9" spans="1:5" s="1" customFormat="1" ht="15" customHeight="1">
      <c r="A9" s="215"/>
      <c r="B9" s="215" t="s">
        <v>138</v>
      </c>
      <c r="C9" s="216" t="s">
        <v>139</v>
      </c>
      <c r="D9" s="293">
        <v>35.2694</v>
      </c>
      <c r="E9" s="13"/>
    </row>
    <row r="10" spans="1:6" s="1" customFormat="1" ht="15" customHeight="1">
      <c r="A10" s="215"/>
      <c r="B10" s="215" t="s">
        <v>140</v>
      </c>
      <c r="C10" s="216" t="s">
        <v>141</v>
      </c>
      <c r="D10" s="293">
        <v>18.269</v>
      </c>
      <c r="E10" s="13"/>
      <c r="F10" s="13"/>
    </row>
    <row r="11" spans="1:6" s="1" customFormat="1" ht="15" customHeight="1">
      <c r="A11" s="215" t="s">
        <v>132</v>
      </c>
      <c r="B11" s="215"/>
      <c r="C11" s="216" t="s">
        <v>142</v>
      </c>
      <c r="D11" s="293">
        <v>57.5283</v>
      </c>
      <c r="E11" s="13"/>
      <c r="F11" s="13"/>
    </row>
    <row r="12" spans="1:6" s="1" customFormat="1" ht="15" customHeight="1">
      <c r="A12" s="215"/>
      <c r="B12" s="215" t="s">
        <v>131</v>
      </c>
      <c r="C12" s="216" t="s">
        <v>143</v>
      </c>
      <c r="D12" s="293">
        <v>56.5283</v>
      </c>
      <c r="E12" s="13"/>
      <c r="F12" s="13"/>
    </row>
    <row r="13" spans="1:6" s="1" customFormat="1" ht="15" customHeight="1">
      <c r="A13" s="215"/>
      <c r="B13" s="215" t="s">
        <v>89</v>
      </c>
      <c r="C13" s="216" t="s">
        <v>147</v>
      </c>
      <c r="D13" s="293">
        <v>1</v>
      </c>
      <c r="E13" s="13"/>
      <c r="F13" s="13"/>
    </row>
    <row r="14" spans="1:6" s="1" customFormat="1" ht="15" customHeight="1">
      <c r="A14" s="215" t="s">
        <v>293</v>
      </c>
      <c r="B14" s="285"/>
      <c r="C14" s="284" t="s">
        <v>2</v>
      </c>
      <c r="D14" s="293">
        <v>4.1616</v>
      </c>
      <c r="E14" s="13"/>
      <c r="F14" s="13"/>
    </row>
    <row r="15" spans="1:6" s="1" customFormat="1" ht="15" customHeight="1">
      <c r="A15" s="285" t="s">
        <v>294</v>
      </c>
      <c r="B15" s="215" t="s">
        <v>90</v>
      </c>
      <c r="C15" s="284" t="s">
        <v>297</v>
      </c>
      <c r="D15" s="293">
        <v>2.7216</v>
      </c>
      <c r="E15" s="13"/>
      <c r="F15" s="13"/>
    </row>
    <row r="16" spans="1:6" s="1" customFormat="1" ht="15" customHeight="1">
      <c r="A16" s="285" t="s">
        <v>294</v>
      </c>
      <c r="B16" s="215" t="s">
        <v>39</v>
      </c>
      <c r="C16" s="284" t="s">
        <v>299</v>
      </c>
      <c r="D16" s="293">
        <v>1.44</v>
      </c>
      <c r="E16" s="13"/>
      <c r="F16" s="13"/>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theme="3" tint="0.39998000860214233"/>
  </sheetPr>
  <dimension ref="A1:G30"/>
  <sheetViews>
    <sheetView showGridLines="0" showZeros="0" zoomScalePageLayoutView="0" workbookViewId="0" topLeftCell="A2">
      <selection activeCell="C13" sqref="C13"/>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400" t="s">
        <v>230</v>
      </c>
      <c r="B1" s="400"/>
      <c r="C1" s="400"/>
      <c r="D1" s="400"/>
    </row>
    <row r="2" spans="1:4" ht="15.75" customHeight="1">
      <c r="A2" s="148"/>
      <c r="B2" s="148"/>
      <c r="C2" s="148"/>
      <c r="D2" s="188" t="s">
        <v>180</v>
      </c>
    </row>
    <row r="3" spans="1:4" s="1" customFormat="1" ht="15.75" customHeight="1">
      <c r="A3" s="390" t="s">
        <v>308</v>
      </c>
      <c r="B3" s="394"/>
      <c r="C3" s="394"/>
      <c r="D3" s="188" t="s">
        <v>87</v>
      </c>
    </row>
    <row r="4" spans="1:4" s="61" customFormat="1" ht="15" customHeight="1">
      <c r="A4" s="401" t="s">
        <v>65</v>
      </c>
      <c r="B4" s="401"/>
      <c r="C4" s="402" t="s">
        <v>88</v>
      </c>
      <c r="D4" s="374" t="s">
        <v>241</v>
      </c>
    </row>
    <row r="5" spans="1:4" s="61" customFormat="1" ht="15" customHeight="1">
      <c r="A5" s="226" t="s">
        <v>35</v>
      </c>
      <c r="B5" s="226" t="s">
        <v>36</v>
      </c>
      <c r="C5" s="403"/>
      <c r="D5" s="374"/>
    </row>
    <row r="6" spans="1:4" s="61" customFormat="1" ht="15" customHeight="1">
      <c r="A6" s="226"/>
      <c r="B6" s="226"/>
      <c r="C6" s="154" t="s">
        <v>34</v>
      </c>
      <c r="D6" s="350">
        <v>277.989</v>
      </c>
    </row>
    <row r="7" spans="1:4" s="1" customFormat="1" ht="15" customHeight="1">
      <c r="A7" s="346" t="s">
        <v>312</v>
      </c>
      <c r="B7" s="346"/>
      <c r="C7" s="344" t="s">
        <v>14</v>
      </c>
      <c r="D7" s="352">
        <v>216.2991</v>
      </c>
    </row>
    <row r="8" spans="1:6" s="1" customFormat="1" ht="15" customHeight="1">
      <c r="A8" s="346" t="s">
        <v>294</v>
      </c>
      <c r="B8" s="346" t="s">
        <v>131</v>
      </c>
      <c r="C8" s="344" t="s">
        <v>313</v>
      </c>
      <c r="D8" s="352">
        <v>94.6356</v>
      </c>
      <c r="E8" s="13"/>
      <c r="F8" s="13"/>
    </row>
    <row r="9" spans="1:5" s="1" customFormat="1" ht="15" customHeight="1">
      <c r="A9" s="346" t="s">
        <v>294</v>
      </c>
      <c r="B9" s="346" t="s">
        <v>286</v>
      </c>
      <c r="C9" s="344" t="s">
        <v>314</v>
      </c>
      <c r="D9" s="353">
        <v>60.2388</v>
      </c>
      <c r="E9" s="13"/>
    </row>
    <row r="10" spans="1:6" s="1" customFormat="1" ht="15" customHeight="1">
      <c r="A10" s="346" t="s">
        <v>294</v>
      </c>
      <c r="B10" s="346" t="s">
        <v>285</v>
      </c>
      <c r="C10" s="344" t="s">
        <v>315</v>
      </c>
      <c r="D10" s="354">
        <v>7.8863</v>
      </c>
      <c r="E10" s="13"/>
      <c r="F10" s="13"/>
    </row>
    <row r="11" spans="1:6" s="1" customFormat="1" ht="15" customHeight="1">
      <c r="A11" s="346" t="s">
        <v>294</v>
      </c>
      <c r="B11" s="346" t="s">
        <v>289</v>
      </c>
      <c r="C11" s="344" t="s">
        <v>316</v>
      </c>
      <c r="D11" s="355">
        <v>24.3587</v>
      </c>
      <c r="E11" s="13"/>
      <c r="F11" s="13"/>
    </row>
    <row r="12" spans="1:6" s="1" customFormat="1" ht="15" customHeight="1">
      <c r="A12" s="346" t="s">
        <v>294</v>
      </c>
      <c r="B12" s="346" t="s">
        <v>317</v>
      </c>
      <c r="C12" s="344" t="s">
        <v>318</v>
      </c>
      <c r="D12" s="356">
        <v>10.6569</v>
      </c>
      <c r="E12" s="13"/>
      <c r="F12" s="13"/>
    </row>
    <row r="13" spans="1:6" s="1" customFormat="1" ht="15" customHeight="1">
      <c r="A13" s="346" t="s">
        <v>294</v>
      </c>
      <c r="B13" s="346" t="s">
        <v>319</v>
      </c>
      <c r="C13" s="344" t="s">
        <v>320</v>
      </c>
      <c r="D13" s="357">
        <v>0.2538</v>
      </c>
      <c r="E13" s="13"/>
      <c r="F13" s="13"/>
    </row>
    <row r="14" spans="1:6" s="1" customFormat="1" ht="15" customHeight="1">
      <c r="A14" s="346" t="s">
        <v>294</v>
      </c>
      <c r="B14" s="346" t="s">
        <v>321</v>
      </c>
      <c r="C14" s="344" t="s">
        <v>322</v>
      </c>
      <c r="D14" s="358">
        <v>18.269</v>
      </c>
      <c r="E14" s="13"/>
      <c r="F14" s="13"/>
    </row>
    <row r="15" spans="1:6" s="1" customFormat="1" ht="15" customHeight="1">
      <c r="A15" s="346" t="s">
        <v>323</v>
      </c>
      <c r="B15" s="346"/>
      <c r="C15" s="344" t="s">
        <v>20</v>
      </c>
      <c r="D15" s="353">
        <v>57.5283</v>
      </c>
      <c r="E15" s="13"/>
      <c r="F15" s="13"/>
    </row>
    <row r="16" spans="1:6" s="1" customFormat="1" ht="15" customHeight="1">
      <c r="A16" s="346" t="s">
        <v>294</v>
      </c>
      <c r="B16" s="346" t="s">
        <v>131</v>
      </c>
      <c r="C16" s="344" t="s">
        <v>324</v>
      </c>
      <c r="D16" s="353">
        <v>18.75</v>
      </c>
      <c r="E16" s="13"/>
      <c r="F16" s="13"/>
    </row>
    <row r="17" spans="1:6" s="1" customFormat="1" ht="15" customHeight="1">
      <c r="A17" s="346" t="s">
        <v>294</v>
      </c>
      <c r="B17" s="346" t="s">
        <v>296</v>
      </c>
      <c r="C17" s="344" t="s">
        <v>325</v>
      </c>
      <c r="D17" s="353">
        <v>0.8</v>
      </c>
      <c r="E17" s="13"/>
      <c r="F17" s="13"/>
    </row>
    <row r="18" spans="1:6" s="1" customFormat="1" ht="15" customHeight="1">
      <c r="A18" s="346" t="s">
        <v>294</v>
      </c>
      <c r="B18" s="346" t="s">
        <v>326</v>
      </c>
      <c r="C18" s="344" t="s">
        <v>327</v>
      </c>
      <c r="D18" s="353">
        <v>1.3</v>
      </c>
      <c r="E18" s="13"/>
      <c r="F18" s="13"/>
    </row>
    <row r="19" spans="1:6" s="1" customFormat="1" ht="15" customHeight="1">
      <c r="A19" s="346" t="s">
        <v>294</v>
      </c>
      <c r="B19" s="346" t="s">
        <v>328</v>
      </c>
      <c r="C19" s="344" t="s">
        <v>329</v>
      </c>
      <c r="D19" s="353">
        <v>1.9</v>
      </c>
      <c r="E19" s="13"/>
      <c r="F19" s="13"/>
    </row>
    <row r="20" spans="1:6" s="1" customFormat="1" ht="15" customHeight="1">
      <c r="A20" s="346" t="s">
        <v>294</v>
      </c>
      <c r="B20" s="346" t="s">
        <v>289</v>
      </c>
      <c r="C20" s="344" t="s">
        <v>330</v>
      </c>
      <c r="D20" s="353">
        <v>8.4</v>
      </c>
      <c r="E20" s="13"/>
      <c r="F20" s="13"/>
    </row>
    <row r="21" spans="1:6" s="1" customFormat="1" ht="15" customHeight="1">
      <c r="A21" s="346" t="s">
        <v>294</v>
      </c>
      <c r="B21" s="346" t="s">
        <v>331</v>
      </c>
      <c r="C21" s="344" t="s">
        <v>332</v>
      </c>
      <c r="D21" s="353">
        <v>1.1</v>
      </c>
      <c r="E21" s="13"/>
      <c r="F21" s="13"/>
    </row>
    <row r="22" spans="1:4" s="1" customFormat="1" ht="15" customHeight="1">
      <c r="A22" s="346" t="s">
        <v>294</v>
      </c>
      <c r="B22" s="346" t="s">
        <v>321</v>
      </c>
      <c r="C22" s="344" t="s">
        <v>333</v>
      </c>
      <c r="D22" s="353">
        <v>4.5</v>
      </c>
    </row>
    <row r="23" spans="1:4" s="1" customFormat="1" ht="15" customHeight="1">
      <c r="A23" s="346" t="s">
        <v>294</v>
      </c>
      <c r="B23" s="346" t="s">
        <v>336</v>
      </c>
      <c r="C23" s="344" t="s">
        <v>337</v>
      </c>
      <c r="D23" s="353">
        <v>3.4383</v>
      </c>
    </row>
    <row r="24" spans="1:4" s="1" customFormat="1" ht="15" customHeight="1">
      <c r="A24" s="346" t="s">
        <v>294</v>
      </c>
      <c r="B24" s="346" t="s">
        <v>338</v>
      </c>
      <c r="C24" s="344" t="s">
        <v>339</v>
      </c>
      <c r="D24" s="353">
        <v>0.3</v>
      </c>
    </row>
    <row r="25" spans="1:4" s="1" customFormat="1" ht="15" customHeight="1">
      <c r="A25" s="346" t="s">
        <v>294</v>
      </c>
      <c r="B25" s="346" t="s">
        <v>342</v>
      </c>
      <c r="C25" s="344" t="s">
        <v>343</v>
      </c>
      <c r="D25" s="353">
        <v>17.04</v>
      </c>
    </row>
    <row r="26" spans="1:4" s="1" customFormat="1" ht="15" customHeight="1">
      <c r="A26" s="346" t="s">
        <v>344</v>
      </c>
      <c r="B26" s="346"/>
      <c r="C26" s="344" t="s">
        <v>2</v>
      </c>
      <c r="D26" s="353">
        <v>4.1616</v>
      </c>
    </row>
    <row r="27" spans="1:4" s="1" customFormat="1" ht="15" customHeight="1">
      <c r="A27" s="346" t="s">
        <v>294</v>
      </c>
      <c r="B27" s="346" t="s">
        <v>286</v>
      </c>
      <c r="C27" s="344" t="s">
        <v>345</v>
      </c>
      <c r="D27" s="353">
        <v>2.7216</v>
      </c>
    </row>
    <row r="28" spans="1:4" s="1" customFormat="1" ht="15" customHeight="1">
      <c r="A28" s="346" t="s">
        <v>294</v>
      </c>
      <c r="B28" s="346" t="s">
        <v>298</v>
      </c>
      <c r="C28" s="344" t="s">
        <v>347</v>
      </c>
      <c r="D28" s="349">
        <v>1.44</v>
      </c>
    </row>
    <row r="29" spans="5:7" ht="12.75" customHeight="1">
      <c r="E29" s="17"/>
      <c r="F29" s="17"/>
      <c r="G29" s="17"/>
    </row>
    <row r="30" ht="12.75" customHeight="1">
      <c r="F30"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J22" sqref="J22"/>
    </sheetView>
  </sheetViews>
  <sheetFormatPr defaultColWidth="9.16015625" defaultRowHeight="12.75" customHeight="1"/>
  <cols>
    <col min="1" max="1" width="62" style="0" customWidth="1"/>
    <col min="2" max="3" width="35.5" style="0" customWidth="1"/>
  </cols>
  <sheetData>
    <row r="1" spans="1:3" ht="35.25" customHeight="1">
      <c r="A1" s="20" t="s">
        <v>231</v>
      </c>
      <c r="B1" s="20"/>
      <c r="C1" s="20"/>
    </row>
    <row r="2" spans="1:3" ht="21" customHeight="1">
      <c r="A2" s="20"/>
      <c r="B2" s="20"/>
      <c r="C2" s="184" t="s">
        <v>181</v>
      </c>
    </row>
    <row r="3" spans="1:3" ht="24.75" customHeight="1">
      <c r="A3" s="328" t="s">
        <v>308</v>
      </c>
      <c r="B3" s="130"/>
      <c r="C3" s="142" t="s">
        <v>91</v>
      </c>
    </row>
    <row r="4" spans="1:16" s="171" customFormat="1" ht="21.75" customHeight="1">
      <c r="A4" s="404" t="s">
        <v>8</v>
      </c>
      <c r="B4" s="169" t="s">
        <v>27</v>
      </c>
      <c r="C4" s="170"/>
      <c r="F4" s="172"/>
      <c r="P4" s="172"/>
    </row>
    <row r="5" spans="1:16" s="171" customFormat="1" ht="43.5" customHeight="1">
      <c r="A5" s="404"/>
      <c r="B5" s="50" t="s">
        <v>232</v>
      </c>
      <c r="C5" s="49" t="s">
        <v>233</v>
      </c>
      <c r="E5" s="173">
        <v>3.6</v>
      </c>
      <c r="F5" s="174">
        <v>0</v>
      </c>
      <c r="G5" s="174">
        <v>0.6</v>
      </c>
      <c r="H5" s="173">
        <v>3</v>
      </c>
      <c r="I5" s="174">
        <v>0</v>
      </c>
      <c r="J5" s="173">
        <v>3</v>
      </c>
      <c r="K5" s="173">
        <v>9.4</v>
      </c>
      <c r="L5" s="174">
        <v>0</v>
      </c>
      <c r="M5" s="174">
        <v>0.7</v>
      </c>
      <c r="N5" s="173">
        <v>8.7</v>
      </c>
      <c r="O5" s="174">
        <v>0</v>
      </c>
      <c r="P5" s="173">
        <v>8.7</v>
      </c>
    </row>
    <row r="6" spans="1:16" s="171" customFormat="1" ht="34.5" customHeight="1">
      <c r="A6" s="175" t="s">
        <v>5</v>
      </c>
      <c r="B6" s="176">
        <v>1.8</v>
      </c>
      <c r="C6" s="341">
        <v>2</v>
      </c>
      <c r="E6" s="172"/>
      <c r="G6" s="172"/>
      <c r="I6" s="172"/>
      <c r="J6" s="172"/>
      <c r="K6" s="172"/>
      <c r="L6" s="172"/>
      <c r="M6" s="172"/>
      <c r="N6" s="172"/>
      <c r="O6" s="172"/>
      <c r="P6" s="172"/>
    </row>
    <row r="7" spans="1:16" s="166" customFormat="1" ht="34.5" customHeight="1">
      <c r="A7" s="177" t="s">
        <v>4</v>
      </c>
      <c r="B7" s="176"/>
      <c r="C7" s="176"/>
      <c r="D7" s="168"/>
      <c r="E7" s="168"/>
      <c r="F7" s="168"/>
      <c r="G7" s="168"/>
      <c r="H7" s="168"/>
      <c r="I7" s="168"/>
      <c r="J7" s="168"/>
      <c r="K7" s="168"/>
      <c r="L7" s="168"/>
      <c r="M7" s="168"/>
      <c r="O7" s="168"/>
      <c r="P7" s="168"/>
    </row>
    <row r="8" spans="1:16" s="166" customFormat="1" ht="34.5" customHeight="1">
      <c r="A8" s="178" t="s">
        <v>32</v>
      </c>
      <c r="B8" s="176"/>
      <c r="C8" s="179"/>
      <c r="D8" s="168"/>
      <c r="E8" s="168"/>
      <c r="G8" s="168"/>
      <c r="H8" s="168"/>
      <c r="I8" s="168"/>
      <c r="J8" s="168"/>
      <c r="K8" s="168"/>
      <c r="L8" s="168"/>
      <c r="M8" s="168"/>
      <c r="O8" s="168"/>
      <c r="P8" s="168"/>
    </row>
    <row r="9" spans="1:16" s="166" customFormat="1" ht="34.5" customHeight="1">
      <c r="A9" s="178" t="s">
        <v>3</v>
      </c>
      <c r="B9" s="176">
        <v>1.8</v>
      </c>
      <c r="C9" s="341">
        <v>2</v>
      </c>
      <c r="D9" s="168"/>
      <c r="E9" s="168"/>
      <c r="H9" s="168"/>
      <c r="I9" s="168"/>
      <c r="L9" s="168"/>
      <c r="N9" s="168"/>
      <c r="P9" s="168"/>
    </row>
    <row r="10" spans="1:9" s="166" customFormat="1" ht="34.5" customHeight="1">
      <c r="A10" s="178" t="s">
        <v>23</v>
      </c>
      <c r="B10" s="176"/>
      <c r="C10" s="176"/>
      <c r="D10" s="168"/>
      <c r="E10" s="168"/>
      <c r="F10" s="168"/>
      <c r="G10" s="168"/>
      <c r="H10" s="168"/>
      <c r="I10" s="168"/>
    </row>
    <row r="11" spans="1:8" s="166" customFormat="1" ht="34.5" customHeight="1">
      <c r="A11" s="178" t="s">
        <v>30</v>
      </c>
      <c r="B11" s="176">
        <v>1.8</v>
      </c>
      <c r="C11" s="334">
        <v>2</v>
      </c>
      <c r="D11" s="168"/>
      <c r="E11" s="168"/>
      <c r="F11" s="168"/>
      <c r="G11" s="168"/>
      <c r="H11" s="168"/>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1"/>
  <sheetViews>
    <sheetView showGridLines="0" showZeros="0" zoomScalePageLayoutView="0" workbookViewId="0" topLeftCell="A1">
      <selection activeCell="L32" sqref="L32"/>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12" t="s">
        <v>234</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84" t="s">
        <v>182</v>
      </c>
    </row>
    <row r="3" spans="1:15" ht="21" customHeight="1">
      <c r="A3" s="333" t="s">
        <v>308</v>
      </c>
      <c r="B3" s="329"/>
      <c r="C3" s="329"/>
      <c r="D3" s="1"/>
      <c r="E3" s="1"/>
      <c r="F3" s="1"/>
      <c r="G3" s="1"/>
      <c r="H3" s="1"/>
      <c r="I3" s="1"/>
      <c r="J3" s="1"/>
      <c r="K3" s="1"/>
      <c r="L3" s="1"/>
      <c r="M3" s="1"/>
      <c r="N3" s="167" t="s">
        <v>12</v>
      </c>
      <c r="O3" s="1"/>
    </row>
    <row r="4" spans="1:15" s="54" customFormat="1" ht="29.25" customHeight="1">
      <c r="A4" s="372" t="s">
        <v>24</v>
      </c>
      <c r="B4" s="405" t="s">
        <v>29</v>
      </c>
      <c r="C4" s="405"/>
      <c r="D4" s="405"/>
      <c r="E4" s="405" t="s">
        <v>7</v>
      </c>
      <c r="F4" s="405" t="s">
        <v>19</v>
      </c>
      <c r="G4" s="405" t="s">
        <v>31</v>
      </c>
      <c r="H4" s="375" t="s">
        <v>93</v>
      </c>
      <c r="I4" s="376"/>
      <c r="J4" s="376"/>
      <c r="K4" s="376"/>
      <c r="L4" s="376"/>
      <c r="M4" s="376"/>
      <c r="N4" s="377"/>
      <c r="O4" s="55"/>
    </row>
    <row r="5" spans="1:15" s="54" customFormat="1" ht="74.25" customHeight="1">
      <c r="A5" s="372"/>
      <c r="B5" s="48" t="s">
        <v>9</v>
      </c>
      <c r="C5" s="63" t="s">
        <v>22</v>
      </c>
      <c r="D5" s="63" t="s">
        <v>21</v>
      </c>
      <c r="E5" s="405"/>
      <c r="F5" s="405"/>
      <c r="G5" s="405"/>
      <c r="H5" s="149" t="s">
        <v>6</v>
      </c>
      <c r="I5" s="149" t="s">
        <v>150</v>
      </c>
      <c r="J5" s="149" t="s">
        <v>11</v>
      </c>
      <c r="K5" s="149" t="s">
        <v>33</v>
      </c>
      <c r="L5" s="149" t="s">
        <v>18</v>
      </c>
      <c r="M5" s="149" t="s">
        <v>112</v>
      </c>
      <c r="N5" s="150" t="s">
        <v>17</v>
      </c>
      <c r="O5" s="55"/>
    </row>
    <row r="6" spans="1:15" s="54" customFormat="1" ht="28.5" customHeight="1">
      <c r="A6" s="65"/>
      <c r="B6" s="59"/>
      <c r="C6" s="59"/>
      <c r="D6" s="59"/>
      <c r="E6" s="104" t="s">
        <v>6</v>
      </c>
      <c r="F6" s="65"/>
      <c r="G6" s="65" t="s">
        <v>0</v>
      </c>
      <c r="H6" s="331">
        <f aca="true" t="shared" si="0" ref="H6:H11">I6+J6</f>
        <v>109</v>
      </c>
      <c r="I6" s="331">
        <f>SUM(I7:I11)</f>
        <v>30</v>
      </c>
      <c r="J6" s="331">
        <f>J7+J8+J9+J10+J11</f>
        <v>79</v>
      </c>
      <c r="K6" s="66">
        <v>0</v>
      </c>
      <c r="L6" s="66">
        <v>0</v>
      </c>
      <c r="M6" s="66"/>
      <c r="N6" s="67">
        <v>0</v>
      </c>
      <c r="O6" s="64"/>
    </row>
    <row r="7" spans="1:15" ht="28.5" customHeight="1">
      <c r="A7" s="343" t="s">
        <v>279</v>
      </c>
      <c r="B7" s="343" t="s">
        <v>284</v>
      </c>
      <c r="C7" s="343" t="s">
        <v>285</v>
      </c>
      <c r="D7" s="343" t="s">
        <v>286</v>
      </c>
      <c r="E7" s="343" t="s">
        <v>287</v>
      </c>
      <c r="F7" s="343" t="s">
        <v>282</v>
      </c>
      <c r="G7" s="101" t="s">
        <v>0</v>
      </c>
      <c r="H7" s="342">
        <f t="shared" si="0"/>
        <v>15</v>
      </c>
      <c r="I7" s="103"/>
      <c r="J7" s="29">
        <v>15</v>
      </c>
      <c r="K7" s="29"/>
      <c r="L7" s="29"/>
      <c r="M7" s="29"/>
      <c r="N7" s="29"/>
      <c r="O7" s="1"/>
    </row>
    <row r="8" spans="1:15" ht="28.5" customHeight="1">
      <c r="A8" s="343"/>
      <c r="B8" s="343" t="s">
        <v>284</v>
      </c>
      <c r="C8" s="343" t="s">
        <v>285</v>
      </c>
      <c r="D8" s="343" t="s">
        <v>286</v>
      </c>
      <c r="E8" s="343" t="s">
        <v>287</v>
      </c>
      <c r="F8" s="343" t="s">
        <v>281</v>
      </c>
      <c r="G8" s="101"/>
      <c r="H8" s="342">
        <f t="shared" si="0"/>
        <v>62.2</v>
      </c>
      <c r="I8" s="103"/>
      <c r="J8" s="29">
        <v>62.2</v>
      </c>
      <c r="K8" s="29"/>
      <c r="L8" s="29"/>
      <c r="M8" s="29"/>
      <c r="N8" s="29"/>
      <c r="O8" s="1"/>
    </row>
    <row r="9" spans="1:15" ht="28.5" customHeight="1">
      <c r="A9" s="343"/>
      <c r="B9" s="343" t="s">
        <v>284</v>
      </c>
      <c r="C9" s="343" t="s">
        <v>285</v>
      </c>
      <c r="D9" s="343" t="s">
        <v>286</v>
      </c>
      <c r="E9" s="343" t="s">
        <v>287</v>
      </c>
      <c r="F9" s="343" t="s">
        <v>309</v>
      </c>
      <c r="G9" s="101"/>
      <c r="H9" s="342">
        <f t="shared" si="0"/>
        <v>1.8</v>
      </c>
      <c r="I9" s="103"/>
      <c r="J9" s="29">
        <v>1.8</v>
      </c>
      <c r="K9" s="29"/>
      <c r="L9" s="29"/>
      <c r="M9" s="29"/>
      <c r="N9" s="29"/>
      <c r="O9" s="1"/>
    </row>
    <row r="10" spans="1:15" ht="28.5" customHeight="1">
      <c r="A10" s="343"/>
      <c r="B10" s="343" t="s">
        <v>288</v>
      </c>
      <c r="C10" s="343" t="s">
        <v>286</v>
      </c>
      <c r="D10" s="343" t="s">
        <v>289</v>
      </c>
      <c r="E10" s="343" t="s">
        <v>290</v>
      </c>
      <c r="F10" s="343" t="s">
        <v>310</v>
      </c>
      <c r="G10" s="101"/>
      <c r="H10" s="342">
        <f t="shared" si="0"/>
        <v>10</v>
      </c>
      <c r="I10" s="103">
        <v>10</v>
      </c>
      <c r="J10" s="29"/>
      <c r="K10" s="29"/>
      <c r="L10" s="29"/>
      <c r="M10" s="29"/>
      <c r="N10" s="29"/>
      <c r="O10" s="1"/>
    </row>
    <row r="11" spans="1:15" ht="28.5" customHeight="1">
      <c r="A11" s="343"/>
      <c r="B11" s="343" t="s">
        <v>288</v>
      </c>
      <c r="C11" s="343" t="s">
        <v>286</v>
      </c>
      <c r="D11" s="343" t="s">
        <v>289</v>
      </c>
      <c r="E11" s="343" t="s">
        <v>290</v>
      </c>
      <c r="F11" s="343" t="s">
        <v>311</v>
      </c>
      <c r="G11" s="101"/>
      <c r="H11" s="342">
        <f t="shared" si="0"/>
        <v>20</v>
      </c>
      <c r="I11" s="103">
        <v>20</v>
      </c>
      <c r="J11" s="29"/>
      <c r="K11" s="29"/>
      <c r="L11" s="29"/>
      <c r="M11" s="29"/>
      <c r="N11" s="29"/>
      <c r="O11" s="1"/>
    </row>
    <row r="12" spans="1:15" ht="10.5" customHeight="1">
      <c r="A12" s="1"/>
      <c r="B12" s="1"/>
      <c r="C12" s="1"/>
      <c r="D12" s="1"/>
      <c r="E12" s="13"/>
      <c r="F12" s="1"/>
      <c r="G12" s="1"/>
      <c r="H12" s="1"/>
      <c r="I12" s="1"/>
      <c r="J12" s="13"/>
      <c r="K12" s="13"/>
      <c r="L12" s="13"/>
      <c r="M12" s="13"/>
      <c r="N12" s="13"/>
      <c r="O12" s="1"/>
    </row>
    <row r="13" spans="1:15" ht="10.5" customHeight="1">
      <c r="A13" s="1"/>
      <c r="B13" s="1"/>
      <c r="C13" s="1"/>
      <c r="D13" s="1"/>
      <c r="E13" s="1"/>
      <c r="F13" s="1"/>
      <c r="G13" s="1"/>
      <c r="H13" s="1"/>
      <c r="I13" s="1"/>
      <c r="J13" s="13"/>
      <c r="K13" s="13"/>
      <c r="L13" s="13"/>
      <c r="M13" s="13"/>
      <c r="N13" s="13"/>
      <c r="O13" s="1"/>
    </row>
    <row r="14" spans="1:15" ht="10.5" customHeight="1">
      <c r="A14" s="1"/>
      <c r="B14" s="1"/>
      <c r="C14" s="1"/>
      <c r="D14" s="1"/>
      <c r="E14" s="13"/>
      <c r="F14" s="1"/>
      <c r="G14" s="1"/>
      <c r="H14" s="1"/>
      <c r="I14" s="1"/>
      <c r="J14" s="13"/>
      <c r="K14" s="1"/>
      <c r="L14" s="1"/>
      <c r="M14" s="1"/>
      <c r="N14" s="13"/>
      <c r="O14" s="1"/>
    </row>
    <row r="15" spans="1:15" ht="10.5" customHeight="1">
      <c r="A15" s="1"/>
      <c r="B15" s="1"/>
      <c r="C15" s="1"/>
      <c r="D15" s="1"/>
      <c r="E15" s="1"/>
      <c r="F15" s="1"/>
      <c r="G15" s="1"/>
      <c r="H15" s="1"/>
      <c r="I15" s="1"/>
      <c r="J15" s="1"/>
      <c r="K15" s="1"/>
      <c r="L15" s="1"/>
      <c r="M15" s="1"/>
      <c r="N15" s="13"/>
      <c r="O15" s="1"/>
    </row>
    <row r="16" ht="12.75" customHeight="1">
      <c r="N16" s="17"/>
    </row>
    <row r="17" spans="11:14" ht="12.75" customHeight="1">
      <c r="K17" s="17"/>
      <c r="N17" s="17"/>
    </row>
    <row r="18" spans="11:14" ht="12.75" customHeight="1">
      <c r="K18" s="17"/>
      <c r="L18" s="17"/>
      <c r="M18" s="17"/>
      <c r="N18" s="17"/>
    </row>
    <row r="19" spans="1:15" ht="10.5" customHeight="1">
      <c r="A19" s="1"/>
      <c r="B19" s="1"/>
      <c r="C19" s="1"/>
      <c r="D19" s="1"/>
      <c r="E19" s="1"/>
      <c r="F19" s="1"/>
      <c r="G19" s="13"/>
      <c r="H19" s="1"/>
      <c r="I19" s="1"/>
      <c r="J19" s="1"/>
      <c r="K19" s="1"/>
      <c r="L19" s="13"/>
      <c r="M19" s="13"/>
      <c r="N19" s="1"/>
      <c r="O19" s="1"/>
    </row>
    <row r="21" spans="1:15" ht="10.5" customHeight="1">
      <c r="A21" s="1"/>
      <c r="B21" s="1"/>
      <c r="C21" s="1"/>
      <c r="D21" s="1"/>
      <c r="E21" s="1"/>
      <c r="F21" s="1"/>
      <c r="G21" s="13"/>
      <c r="H21" s="1"/>
      <c r="I21" s="1"/>
      <c r="J21" s="1"/>
      <c r="K21" s="1"/>
      <c r="L21" s="1"/>
      <c r="M21" s="1"/>
      <c r="N21" s="1"/>
      <c r="O21" s="1"/>
    </row>
  </sheetData>
  <sheetProtection/>
  <mergeCells count="6">
    <mergeCell ref="E4:E5"/>
    <mergeCell ref="G4:G5"/>
    <mergeCell ref="H4:N4"/>
    <mergeCell ref="F4:F5"/>
    <mergeCell ref="B4:D4"/>
    <mergeCell ref="A4:A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3" sqref="A3:E3"/>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2" t="s">
        <v>235</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84" t="s">
        <v>183</v>
      </c>
    </row>
    <row r="3" spans="1:15" ht="21" customHeight="1">
      <c r="A3" s="333" t="s">
        <v>308</v>
      </c>
      <c r="B3" s="419"/>
      <c r="C3" s="419"/>
      <c r="D3" s="1"/>
      <c r="E3" s="1"/>
      <c r="F3" s="1"/>
      <c r="G3" s="1"/>
      <c r="H3" s="1"/>
      <c r="I3" s="1"/>
      <c r="J3" s="1"/>
      <c r="K3" s="1"/>
      <c r="L3" s="1"/>
      <c r="M3" s="1"/>
      <c r="N3" s="227" t="s">
        <v>12</v>
      </c>
      <c r="O3" s="1"/>
    </row>
    <row r="4" spans="1:15" s="54" customFormat="1" ht="29.25" customHeight="1">
      <c r="A4" s="372" t="s">
        <v>24</v>
      </c>
      <c r="B4" s="405" t="s">
        <v>29</v>
      </c>
      <c r="C4" s="405"/>
      <c r="D4" s="405"/>
      <c r="E4" s="405" t="s">
        <v>7</v>
      </c>
      <c r="F4" s="405" t="s">
        <v>19</v>
      </c>
      <c r="G4" s="405" t="s">
        <v>31</v>
      </c>
      <c r="H4" s="375" t="s">
        <v>93</v>
      </c>
      <c r="I4" s="376"/>
      <c r="J4" s="376"/>
      <c r="K4" s="376"/>
      <c r="L4" s="376"/>
      <c r="M4" s="376"/>
      <c r="N4" s="377"/>
      <c r="O4" s="55"/>
    </row>
    <row r="5" spans="1:15" s="54" customFormat="1" ht="74.25" customHeight="1">
      <c r="A5" s="372"/>
      <c r="B5" s="48" t="s">
        <v>9</v>
      </c>
      <c r="C5" s="63" t="s">
        <v>22</v>
      </c>
      <c r="D5" s="63" t="s">
        <v>21</v>
      </c>
      <c r="E5" s="405"/>
      <c r="F5" s="405"/>
      <c r="G5" s="405"/>
      <c r="H5" s="149" t="s">
        <v>6</v>
      </c>
      <c r="I5" s="149" t="s">
        <v>136</v>
      </c>
      <c r="J5" s="149" t="s">
        <v>11</v>
      </c>
      <c r="K5" s="149" t="s">
        <v>33</v>
      </c>
      <c r="L5" s="149" t="s">
        <v>18</v>
      </c>
      <c r="M5" s="149" t="s">
        <v>112</v>
      </c>
      <c r="N5" s="150" t="s">
        <v>17</v>
      </c>
      <c r="O5" s="55"/>
    </row>
    <row r="6" spans="1:15" s="54" customFormat="1" ht="28.5" customHeight="1">
      <c r="A6" s="65"/>
      <c r="B6" s="59"/>
      <c r="C6" s="59"/>
      <c r="D6" s="59"/>
      <c r="E6" s="104" t="s">
        <v>6</v>
      </c>
      <c r="F6" s="65"/>
      <c r="G6" s="65" t="s">
        <v>0</v>
      </c>
      <c r="H6" s="66">
        <v>0</v>
      </c>
      <c r="I6" s="66">
        <f>SUM(I7:I16)</f>
        <v>0</v>
      </c>
      <c r="J6" s="66">
        <v>0</v>
      </c>
      <c r="K6" s="66">
        <v>0</v>
      </c>
      <c r="L6" s="66">
        <v>0</v>
      </c>
      <c r="M6" s="66"/>
      <c r="N6" s="67">
        <v>0</v>
      </c>
      <c r="O6" s="64"/>
    </row>
    <row r="7" spans="1:15" ht="28.5" customHeight="1">
      <c r="A7" s="27"/>
      <c r="B7" s="199"/>
      <c r="C7" s="199"/>
      <c r="D7" s="199"/>
      <c r="E7" s="14"/>
      <c r="F7" s="27"/>
      <c r="G7" s="27" t="s">
        <v>0</v>
      </c>
      <c r="H7" s="228"/>
      <c r="I7" s="228"/>
      <c r="J7" s="29"/>
      <c r="K7" s="29"/>
      <c r="L7" s="29"/>
      <c r="M7" s="29"/>
      <c r="N7" s="29"/>
      <c r="O7" s="1"/>
    </row>
    <row r="8" spans="1:15" ht="28.5" customHeight="1">
      <c r="A8" s="27"/>
      <c r="B8" s="199"/>
      <c r="C8" s="199"/>
      <c r="D8" s="199"/>
      <c r="E8" s="14"/>
      <c r="F8" s="27"/>
      <c r="G8" s="27"/>
      <c r="H8" s="228"/>
      <c r="I8" s="228"/>
      <c r="J8" s="29"/>
      <c r="K8" s="29"/>
      <c r="L8" s="29"/>
      <c r="M8" s="29"/>
      <c r="N8" s="29"/>
      <c r="O8" s="1"/>
    </row>
    <row r="9" spans="1:15" ht="28.5" customHeight="1">
      <c r="A9" s="27"/>
      <c r="B9" s="199"/>
      <c r="C9" s="199"/>
      <c r="D9" s="199"/>
      <c r="E9" s="14"/>
      <c r="F9" s="27"/>
      <c r="G9" s="27"/>
      <c r="H9" s="228"/>
      <c r="I9" s="228"/>
      <c r="J9" s="29"/>
      <c r="K9" s="29"/>
      <c r="L9" s="29"/>
      <c r="M9" s="29"/>
      <c r="N9" s="29"/>
      <c r="O9" s="1"/>
    </row>
    <row r="10" spans="1:15" ht="28.5" customHeight="1">
      <c r="A10" s="27"/>
      <c r="B10" s="199"/>
      <c r="C10" s="199"/>
      <c r="D10" s="199"/>
      <c r="E10" s="14"/>
      <c r="F10" s="27"/>
      <c r="G10" s="27"/>
      <c r="H10" s="228"/>
      <c r="I10" s="228"/>
      <c r="J10" s="29"/>
      <c r="K10" s="29"/>
      <c r="L10" s="29"/>
      <c r="M10" s="29"/>
      <c r="N10" s="29"/>
      <c r="O10" s="1"/>
    </row>
    <row r="11" spans="1:15" ht="28.5" customHeight="1">
      <c r="A11" s="27"/>
      <c r="B11" s="199"/>
      <c r="C11" s="199"/>
      <c r="D11" s="199"/>
      <c r="E11" s="14"/>
      <c r="F11" s="27"/>
      <c r="G11" s="27"/>
      <c r="H11" s="228"/>
      <c r="I11" s="228"/>
      <c r="J11" s="29"/>
      <c r="K11" s="29"/>
      <c r="L11" s="29"/>
      <c r="M11" s="29"/>
      <c r="N11" s="29"/>
      <c r="O11" s="1"/>
    </row>
    <row r="12" spans="1:15" ht="28.5" customHeight="1">
      <c r="A12" s="27"/>
      <c r="B12" s="199"/>
      <c r="C12" s="199"/>
      <c r="D12" s="199"/>
      <c r="E12" s="14"/>
      <c r="F12" s="27"/>
      <c r="G12" s="27" t="s">
        <v>0</v>
      </c>
      <c r="H12" s="228"/>
      <c r="I12" s="228"/>
      <c r="J12" s="29"/>
      <c r="K12" s="29"/>
      <c r="L12" s="29"/>
      <c r="M12" s="29"/>
      <c r="N12" s="29"/>
      <c r="O12" s="1"/>
    </row>
    <row r="13" spans="1:15" ht="28.5" customHeight="1">
      <c r="A13" s="27"/>
      <c r="B13" s="199"/>
      <c r="C13" s="199"/>
      <c r="D13" s="199"/>
      <c r="E13" s="14"/>
      <c r="F13" s="27"/>
      <c r="G13" s="27" t="s">
        <v>0</v>
      </c>
      <c r="H13" s="228"/>
      <c r="I13" s="228"/>
      <c r="J13" s="46"/>
      <c r="K13" s="46"/>
      <c r="L13" s="46"/>
      <c r="M13" s="46"/>
      <c r="N13" s="46"/>
      <c r="O13" s="1"/>
    </row>
    <row r="14" spans="1:15" ht="28.5" customHeight="1">
      <c r="A14" s="27"/>
      <c r="B14" s="199"/>
      <c r="C14" s="199"/>
      <c r="D14" s="199"/>
      <c r="E14" s="14"/>
      <c r="F14" s="27"/>
      <c r="G14" s="27" t="s">
        <v>0</v>
      </c>
      <c r="H14" s="228"/>
      <c r="I14" s="228"/>
      <c r="J14" s="46"/>
      <c r="K14" s="46"/>
      <c r="L14" s="46"/>
      <c r="M14" s="46"/>
      <c r="N14" s="46"/>
      <c r="O14" s="1"/>
    </row>
    <row r="15" spans="1:15" ht="28.5" customHeight="1">
      <c r="A15" s="27"/>
      <c r="B15" s="199"/>
      <c r="C15" s="199"/>
      <c r="D15" s="199"/>
      <c r="E15" s="14"/>
      <c r="F15" s="27"/>
      <c r="G15" s="27" t="s">
        <v>0</v>
      </c>
      <c r="H15" s="228"/>
      <c r="I15" s="228"/>
      <c r="J15" s="46"/>
      <c r="K15" s="46"/>
      <c r="L15" s="46"/>
      <c r="M15" s="46"/>
      <c r="N15" s="46"/>
      <c r="O15" s="1"/>
    </row>
    <row r="16" spans="1:15" ht="28.5" customHeight="1">
      <c r="A16" s="27"/>
      <c r="B16" s="199"/>
      <c r="C16" s="199"/>
      <c r="D16" s="199"/>
      <c r="E16" s="14"/>
      <c r="F16" s="27"/>
      <c r="G16" s="27" t="s">
        <v>0</v>
      </c>
      <c r="H16" s="228"/>
      <c r="I16" s="228"/>
      <c r="J16" s="46"/>
      <c r="K16" s="46"/>
      <c r="L16" s="46"/>
      <c r="M16" s="46"/>
      <c r="N16" s="46"/>
      <c r="O16" s="1"/>
    </row>
    <row r="17" spans="1:15" ht="15.75" customHeight="1">
      <c r="A17" s="13" t="s">
        <v>242</v>
      </c>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6">
    <mergeCell ref="H4:N4"/>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E4" sqref="E4:E5"/>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236</v>
      </c>
      <c r="B1" s="22"/>
      <c r="C1" s="22"/>
      <c r="D1" s="22"/>
      <c r="E1" s="22"/>
      <c r="F1" s="22"/>
      <c r="G1" s="22"/>
      <c r="H1" s="22"/>
      <c r="I1" s="22"/>
      <c r="J1" s="22"/>
      <c r="K1" s="22"/>
      <c r="L1" s="22"/>
    </row>
    <row r="2" spans="1:12" ht="22.5" customHeight="1">
      <c r="A2" s="22"/>
      <c r="B2" s="22"/>
      <c r="C2" s="22"/>
      <c r="D2" s="22"/>
      <c r="E2" s="22"/>
      <c r="F2" s="22"/>
      <c r="G2" s="22"/>
      <c r="H2" s="22"/>
      <c r="I2" s="22"/>
      <c r="J2" s="22"/>
      <c r="K2" s="22"/>
      <c r="L2" s="185" t="s">
        <v>184</v>
      </c>
    </row>
    <row r="3" spans="1:12" ht="20.25" customHeight="1">
      <c r="A3" s="328" t="s">
        <v>308</v>
      </c>
      <c r="L3" s="78" t="s">
        <v>12</v>
      </c>
    </row>
    <row r="4" spans="1:12" s="54" customFormat="1" ht="30.75" customHeight="1">
      <c r="A4" s="406" t="s">
        <v>24</v>
      </c>
      <c r="B4" s="406" t="s">
        <v>154</v>
      </c>
      <c r="C4" s="406" t="s">
        <v>92</v>
      </c>
      <c r="D4" s="406" t="s">
        <v>155</v>
      </c>
      <c r="E4" s="406" t="s">
        <v>156</v>
      </c>
      <c r="F4" s="408" t="s">
        <v>93</v>
      </c>
      <c r="G4" s="409"/>
      <c r="H4" s="409"/>
      <c r="I4" s="409"/>
      <c r="J4" s="409"/>
      <c r="K4" s="409"/>
      <c r="L4" s="410"/>
    </row>
    <row r="5" spans="1:12" s="54" customFormat="1" ht="64.5" customHeight="1">
      <c r="A5" s="407"/>
      <c r="B5" s="407"/>
      <c r="C5" s="407"/>
      <c r="D5" s="407"/>
      <c r="E5" s="407"/>
      <c r="F5" s="131" t="s">
        <v>41</v>
      </c>
      <c r="G5" s="89" t="s">
        <v>13</v>
      </c>
      <c r="H5" s="89" t="s">
        <v>10</v>
      </c>
      <c r="I5" s="89" t="s">
        <v>1</v>
      </c>
      <c r="J5" s="89" t="s">
        <v>15</v>
      </c>
      <c r="K5" s="89" t="s">
        <v>112</v>
      </c>
      <c r="L5" s="90" t="s">
        <v>157</v>
      </c>
    </row>
    <row r="6" spans="1:12" s="54" customFormat="1" ht="26.25" customHeight="1">
      <c r="A6" s="131" t="s">
        <v>41</v>
      </c>
      <c r="B6" s="89"/>
      <c r="C6" s="89"/>
      <c r="D6" s="229">
        <f>SUM(D7:D14)</f>
        <v>0</v>
      </c>
      <c r="E6" s="89"/>
      <c r="F6" s="85"/>
      <c r="G6" s="85">
        <f>SUM(G7:G14)</f>
        <v>0</v>
      </c>
      <c r="H6" s="89"/>
      <c r="I6" s="89"/>
      <c r="J6" s="89"/>
      <c r="K6" s="89"/>
      <c r="L6" s="90"/>
    </row>
    <row r="7" spans="1:12" s="54" customFormat="1" ht="26.25" customHeight="1">
      <c r="A7" s="27"/>
      <c r="B7" s="14"/>
      <c r="C7" s="27"/>
      <c r="D7" s="230">
        <f>SUM(D11:D16)</f>
        <v>0</v>
      </c>
      <c r="E7" s="27" t="s">
        <v>0</v>
      </c>
      <c r="F7" s="26"/>
      <c r="G7" s="228"/>
      <c r="H7" s="89"/>
      <c r="I7" s="89"/>
      <c r="J7" s="89"/>
      <c r="K7" s="89"/>
      <c r="L7" s="90"/>
    </row>
    <row r="8" spans="1:12" s="54" customFormat="1" ht="26.25" customHeight="1">
      <c r="A8" s="27"/>
      <c r="B8" s="14"/>
      <c r="C8" s="27"/>
      <c r="D8" s="230"/>
      <c r="E8" s="27"/>
      <c r="F8" s="26"/>
      <c r="G8" s="228"/>
      <c r="H8" s="89"/>
      <c r="I8" s="89"/>
      <c r="J8" s="89"/>
      <c r="K8" s="89"/>
      <c r="L8" s="90"/>
    </row>
    <row r="9" spans="1:12" s="54" customFormat="1" ht="26.25" customHeight="1">
      <c r="A9" s="27"/>
      <c r="B9" s="14"/>
      <c r="C9" s="27"/>
      <c r="D9" s="230"/>
      <c r="E9" s="27"/>
      <c r="F9" s="26"/>
      <c r="G9" s="228"/>
      <c r="H9" s="89"/>
      <c r="I9" s="89"/>
      <c r="J9" s="89"/>
      <c r="K9" s="89"/>
      <c r="L9" s="90"/>
    </row>
    <row r="10" spans="1:12" s="54" customFormat="1" ht="26.25" customHeight="1">
      <c r="A10" s="27"/>
      <c r="B10" s="14"/>
      <c r="C10" s="27"/>
      <c r="D10" s="230"/>
      <c r="E10" s="27"/>
      <c r="F10" s="26"/>
      <c r="G10" s="228"/>
      <c r="H10" s="89"/>
      <c r="I10" s="89"/>
      <c r="J10" s="89"/>
      <c r="K10" s="89"/>
      <c r="L10" s="90"/>
    </row>
    <row r="11" spans="1:12" s="54" customFormat="1" ht="26.25" customHeight="1">
      <c r="A11" s="27"/>
      <c r="B11" s="14"/>
      <c r="C11" s="27"/>
      <c r="D11" s="230">
        <f>SUM(D12:D17)</f>
        <v>0</v>
      </c>
      <c r="E11" s="27" t="s">
        <v>0</v>
      </c>
      <c r="F11" s="26"/>
      <c r="G11" s="228"/>
      <c r="H11" s="89"/>
      <c r="I11" s="89"/>
      <c r="J11" s="89"/>
      <c r="K11" s="89"/>
      <c r="L11" s="90"/>
    </row>
    <row r="12" spans="1:12" s="54" customFormat="1" ht="26.25" customHeight="1">
      <c r="A12" s="27"/>
      <c r="B12" s="14"/>
      <c r="C12" s="27"/>
      <c r="D12" s="230">
        <f>SUM(D13:D18)</f>
        <v>0</v>
      </c>
      <c r="E12" s="27" t="s">
        <v>0</v>
      </c>
      <c r="F12" s="26"/>
      <c r="G12" s="228"/>
      <c r="H12" s="89"/>
      <c r="I12" s="89"/>
      <c r="J12" s="89"/>
      <c r="K12" s="89"/>
      <c r="L12" s="90"/>
    </row>
    <row r="13" spans="1:12" ht="26.25" customHeight="1">
      <c r="A13" s="27"/>
      <c r="B13" s="14"/>
      <c r="C13" s="27"/>
      <c r="D13" s="230">
        <f>SUM(D14:D19)</f>
        <v>0</v>
      </c>
      <c r="E13" s="27" t="s">
        <v>0</v>
      </c>
      <c r="F13" s="26"/>
      <c r="G13" s="228"/>
      <c r="H13" s="21"/>
      <c r="I13" s="21"/>
      <c r="J13" s="21"/>
      <c r="K13" s="21"/>
      <c r="L13" s="21"/>
    </row>
    <row r="14" spans="1:12" ht="26.25" customHeight="1">
      <c r="A14" s="186"/>
      <c r="B14" s="198"/>
      <c r="C14" s="186"/>
      <c r="D14" s="230">
        <f>SUM(D16:D20)</f>
        <v>0</v>
      </c>
      <c r="E14" s="186" t="s">
        <v>0</v>
      </c>
      <c r="F14" s="26"/>
      <c r="G14" s="29"/>
      <c r="H14" s="21"/>
      <c r="I14" s="21"/>
      <c r="J14" s="21"/>
      <c r="K14" s="21"/>
      <c r="L14" s="21"/>
    </row>
    <row r="15" spans="1:14" ht="26.25" customHeight="1">
      <c r="A15" s="13" t="s">
        <v>243</v>
      </c>
      <c r="B15" s="13"/>
      <c r="C15" s="13"/>
      <c r="D15" s="13"/>
      <c r="E15" s="13"/>
      <c r="F15" s="13"/>
      <c r="G15" s="13"/>
      <c r="H15" s="13"/>
      <c r="I15" s="13"/>
      <c r="J15" s="13"/>
      <c r="K15" s="13"/>
      <c r="L15" s="1"/>
      <c r="M15" s="1"/>
      <c r="N15" s="1"/>
    </row>
    <row r="16" ht="30.75" customHeight="1"/>
  </sheetData>
  <sheetProtection/>
  <mergeCells count="6">
    <mergeCell ref="A4:A5"/>
    <mergeCell ref="B4:B5"/>
    <mergeCell ref="C4:C5"/>
    <mergeCell ref="D4:D5"/>
    <mergeCell ref="E4:E5"/>
    <mergeCell ref="F4:L4"/>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E6" sqref="E6"/>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237</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185" t="s">
        <v>185</v>
      </c>
    </row>
    <row r="3" spans="1:13" ht="22.5" customHeight="1">
      <c r="A3" s="328" t="s">
        <v>308</v>
      </c>
      <c r="M3" s="78" t="s">
        <v>12</v>
      </c>
    </row>
    <row r="4" spans="1:13" s="54" customFormat="1" ht="21.75" customHeight="1">
      <c r="A4" s="411" t="s">
        <v>24</v>
      </c>
      <c r="B4" s="412" t="s">
        <v>98</v>
      </c>
      <c r="C4" s="412" t="s">
        <v>94</v>
      </c>
      <c r="D4" s="412" t="s">
        <v>95</v>
      </c>
      <c r="E4" s="413" t="s">
        <v>96</v>
      </c>
      <c r="F4" s="413" t="s">
        <v>97</v>
      </c>
      <c r="G4" s="408" t="s">
        <v>93</v>
      </c>
      <c r="H4" s="409"/>
      <c r="I4" s="409"/>
      <c r="J4" s="409"/>
      <c r="K4" s="409"/>
      <c r="L4" s="409"/>
      <c r="M4" s="410"/>
    </row>
    <row r="5" spans="1:13" s="54" customFormat="1" ht="69.75" customHeight="1">
      <c r="A5" s="411"/>
      <c r="B5" s="412"/>
      <c r="C5" s="412"/>
      <c r="D5" s="412"/>
      <c r="E5" s="414"/>
      <c r="F5" s="414" t="s">
        <v>97</v>
      </c>
      <c r="G5" s="143" t="s">
        <v>6</v>
      </c>
      <c r="H5" s="145" t="s">
        <v>13</v>
      </c>
      <c r="I5" s="145" t="s">
        <v>10</v>
      </c>
      <c r="J5" s="145" t="s">
        <v>1</v>
      </c>
      <c r="K5" s="145" t="s">
        <v>15</v>
      </c>
      <c r="L5" s="145" t="s">
        <v>112</v>
      </c>
      <c r="M5" s="145" t="s">
        <v>157</v>
      </c>
    </row>
    <row r="6" spans="1:13" ht="33.75" customHeight="1">
      <c r="A6" s="231" t="s">
        <v>41</v>
      </c>
      <c r="B6" s="231"/>
      <c r="C6" s="21"/>
      <c r="D6" s="21"/>
      <c r="E6" s="21"/>
      <c r="F6" s="21"/>
      <c r="G6" s="232">
        <f>SUM(G7:G14)</f>
        <v>0</v>
      </c>
      <c r="H6" s="232">
        <f>SUM(H7:H14)</f>
        <v>0</v>
      </c>
      <c r="I6" s="21"/>
      <c r="J6" s="21"/>
      <c r="K6" s="21"/>
      <c r="L6" s="21"/>
      <c r="M6" s="21"/>
    </row>
    <row r="7" spans="1:13" ht="36" customHeight="1">
      <c r="A7" s="27"/>
      <c r="B7" s="14"/>
      <c r="C7" s="186"/>
      <c r="D7" s="186" t="s">
        <v>0</v>
      </c>
      <c r="E7" s="186"/>
      <c r="F7" s="186"/>
      <c r="G7" s="29">
        <f>SUM(H7:M7)</f>
        <v>0</v>
      </c>
      <c r="H7" s="29"/>
      <c r="I7" s="21"/>
      <c r="J7" s="21"/>
      <c r="K7" s="21"/>
      <c r="L7" s="21"/>
      <c r="M7" s="21"/>
    </row>
    <row r="8" spans="1:13" ht="36" customHeight="1">
      <c r="A8" s="27"/>
      <c r="B8" s="14"/>
      <c r="C8" s="27"/>
      <c r="D8" s="186"/>
      <c r="E8" s="186"/>
      <c r="F8" s="186"/>
      <c r="G8" s="29"/>
      <c r="H8" s="29"/>
      <c r="I8" s="21"/>
      <c r="J8" s="21"/>
      <c r="K8" s="21"/>
      <c r="L8" s="21"/>
      <c r="M8" s="21"/>
    </row>
    <row r="9" spans="1:13" ht="36" customHeight="1">
      <c r="A9" s="27"/>
      <c r="B9" s="14"/>
      <c r="C9" s="27"/>
      <c r="D9" s="186"/>
      <c r="E9" s="186"/>
      <c r="F9" s="186"/>
      <c r="G9" s="29"/>
      <c r="H9" s="29"/>
      <c r="I9" s="21"/>
      <c r="J9" s="21"/>
      <c r="K9" s="21"/>
      <c r="L9" s="21"/>
      <c r="M9" s="21"/>
    </row>
    <row r="10" spans="1:13" ht="36" customHeight="1">
      <c r="A10" s="27"/>
      <c r="B10" s="14"/>
      <c r="C10" s="27"/>
      <c r="D10" s="186"/>
      <c r="E10" s="186"/>
      <c r="F10" s="186"/>
      <c r="G10" s="29"/>
      <c r="H10" s="29"/>
      <c r="I10" s="21"/>
      <c r="J10" s="21"/>
      <c r="K10" s="21"/>
      <c r="L10" s="21"/>
      <c r="M10" s="21"/>
    </row>
    <row r="11" spans="1:13" ht="36" customHeight="1">
      <c r="A11" s="27"/>
      <c r="B11" s="14"/>
      <c r="C11" s="27"/>
      <c r="D11" s="186"/>
      <c r="E11" s="186"/>
      <c r="F11" s="186"/>
      <c r="G11" s="29"/>
      <c r="H11" s="29"/>
      <c r="I11" s="21"/>
      <c r="J11" s="21"/>
      <c r="K11" s="21"/>
      <c r="L11" s="21"/>
      <c r="M11" s="21"/>
    </row>
    <row r="12" spans="1:13" ht="36" customHeight="1">
      <c r="A12" s="27"/>
      <c r="B12" s="14"/>
      <c r="C12" s="27"/>
      <c r="D12" s="186"/>
      <c r="E12" s="186"/>
      <c r="F12" s="186"/>
      <c r="G12" s="29"/>
      <c r="H12" s="29"/>
      <c r="I12" s="21"/>
      <c r="J12" s="21"/>
      <c r="K12" s="21"/>
      <c r="L12" s="21"/>
      <c r="M12" s="21"/>
    </row>
    <row r="13" spans="1:13" ht="36" customHeight="1">
      <c r="A13" s="27"/>
      <c r="B13" s="14"/>
      <c r="C13" s="27"/>
      <c r="D13" s="186" t="s">
        <v>0</v>
      </c>
      <c r="E13" s="186"/>
      <c r="F13" s="186"/>
      <c r="G13" s="29">
        <f>SUM(H13:M13)</f>
        <v>0</v>
      </c>
      <c r="H13" s="29"/>
      <c r="I13" s="21"/>
      <c r="J13" s="21"/>
      <c r="K13" s="21"/>
      <c r="L13" s="21"/>
      <c r="M13" s="21"/>
    </row>
    <row r="14" spans="1:13" ht="36" customHeight="1">
      <c r="A14" s="27"/>
      <c r="B14" s="14"/>
      <c r="C14" s="186"/>
      <c r="D14" s="186" t="s">
        <v>0</v>
      </c>
      <c r="E14" s="186"/>
      <c r="F14" s="186"/>
      <c r="G14" s="29">
        <f>SUM(H14:M14)</f>
        <v>0</v>
      </c>
      <c r="H14" s="29"/>
      <c r="I14" s="21"/>
      <c r="J14" s="21"/>
      <c r="K14" s="21"/>
      <c r="L14" s="21"/>
      <c r="M14" s="21"/>
    </row>
    <row r="15" spans="1:14" ht="31.5" customHeight="1">
      <c r="A15" s="13" t="s">
        <v>244</v>
      </c>
      <c r="B15" s="13"/>
      <c r="C15" s="13"/>
      <c r="D15" s="13"/>
      <c r="E15" s="13"/>
      <c r="F15" s="13"/>
      <c r="G15" s="13"/>
      <c r="H15" s="13"/>
      <c r="I15" s="13"/>
      <c r="J15" s="13"/>
      <c r="K15" s="1"/>
      <c r="L15" s="1"/>
      <c r="M15" s="1"/>
      <c r="N15" s="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S13" sqref="S13"/>
    </sheetView>
  </sheetViews>
  <sheetFormatPr defaultColWidth="6.83203125" defaultRowHeight="19.5" customHeight="1"/>
  <cols>
    <col min="1" max="1" width="42.83203125" style="6" customWidth="1"/>
    <col min="2" max="4" width="7.16015625" style="7" customWidth="1"/>
    <col min="5" max="5" width="47" style="7" customWidth="1"/>
    <col min="6" max="6" width="39.5" style="7" customWidth="1"/>
    <col min="7" max="244" width="6.83203125" style="11" customWidth="1"/>
    <col min="245" max="245" width="6.83203125" style="0" customWidth="1"/>
  </cols>
  <sheetData>
    <row r="1" spans="1:6" s="5" customFormat="1" ht="36.75" customHeight="1">
      <c r="A1" s="183" t="s">
        <v>246</v>
      </c>
      <c r="B1" s="19"/>
      <c r="C1" s="19"/>
      <c r="D1" s="19"/>
      <c r="E1" s="19"/>
      <c r="F1" s="19"/>
    </row>
    <row r="2" spans="1:6" s="5" customFormat="1" ht="24" customHeight="1">
      <c r="A2" s="9"/>
      <c r="B2" s="9"/>
      <c r="C2" s="9"/>
      <c r="D2" s="9"/>
      <c r="E2" s="9"/>
      <c r="F2" s="234" t="s">
        <v>186</v>
      </c>
    </row>
    <row r="3" spans="1:6" s="5" customFormat="1" ht="15" customHeight="1">
      <c r="A3" s="394" t="s">
        <v>292</v>
      </c>
      <c r="B3" s="391"/>
      <c r="C3" s="391"/>
      <c r="D3" s="10"/>
      <c r="E3" s="10"/>
      <c r="F3" s="72" t="s">
        <v>12</v>
      </c>
    </row>
    <row r="4" spans="1:6" s="73" customFormat="1" ht="24" customHeight="1">
      <c r="A4" s="415" t="s">
        <v>24</v>
      </c>
      <c r="B4" s="405" t="s">
        <v>29</v>
      </c>
      <c r="C4" s="405"/>
      <c r="D4" s="405"/>
      <c r="E4" s="405" t="s">
        <v>7</v>
      </c>
      <c r="F4" s="416" t="s">
        <v>245</v>
      </c>
    </row>
    <row r="5" spans="1:6" s="73" customFormat="1" ht="24.75" customHeight="1">
      <c r="A5" s="415"/>
      <c r="B5" s="405"/>
      <c r="C5" s="405"/>
      <c r="D5" s="405"/>
      <c r="E5" s="405"/>
      <c r="F5" s="416"/>
    </row>
    <row r="6" spans="1:6" s="74" customFormat="1" ht="38.25" customHeight="1">
      <c r="A6" s="415"/>
      <c r="B6" s="48" t="s">
        <v>9</v>
      </c>
      <c r="C6" s="48" t="s">
        <v>22</v>
      </c>
      <c r="D6" s="48" t="s">
        <v>21</v>
      </c>
      <c r="E6" s="405"/>
      <c r="F6" s="416"/>
    </row>
    <row r="7" spans="1:244" s="54" customFormat="1" ht="35.25" customHeight="1">
      <c r="A7" s="65"/>
      <c r="B7" s="75"/>
      <c r="C7" s="75"/>
      <c r="D7" s="75"/>
      <c r="E7" s="104" t="s">
        <v>6</v>
      </c>
      <c r="F7" s="361">
        <v>27.5283</v>
      </c>
      <c r="G7" s="76"/>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row>
    <row r="8" spans="1:9" ht="30" customHeight="1">
      <c r="A8" s="283" t="s">
        <v>279</v>
      </c>
      <c r="B8" s="323" t="s">
        <v>284</v>
      </c>
      <c r="C8" s="323" t="s">
        <v>285</v>
      </c>
      <c r="D8" s="323" t="s">
        <v>131</v>
      </c>
      <c r="E8" s="323" t="s">
        <v>291</v>
      </c>
      <c r="F8" s="324">
        <v>27.5283</v>
      </c>
      <c r="I8" s="105"/>
    </row>
    <row r="9" spans="1:9" ht="30" customHeight="1">
      <c r="A9" s="283"/>
      <c r="B9" s="283"/>
      <c r="C9" s="283"/>
      <c r="D9" s="283"/>
      <c r="E9" s="283"/>
      <c r="F9" s="321"/>
      <c r="I9" s="105"/>
    </row>
    <row r="10" spans="1:9" ht="30" customHeight="1">
      <c r="A10" s="283"/>
      <c r="B10" s="322"/>
      <c r="C10" s="322"/>
      <c r="D10" s="322"/>
      <c r="E10" s="322"/>
      <c r="F10" s="322"/>
      <c r="I10" s="105"/>
    </row>
    <row r="11" spans="1:9" ht="30" customHeight="1">
      <c r="A11" s="141"/>
      <c r="B11" s="96"/>
      <c r="C11" s="96"/>
      <c r="D11" s="96"/>
      <c r="E11" s="102"/>
      <c r="F11" s="180"/>
      <c r="I11" s="105"/>
    </row>
    <row r="12" spans="1:9" ht="30" customHeight="1">
      <c r="A12" s="141"/>
      <c r="B12" s="96"/>
      <c r="C12" s="96"/>
      <c r="D12" s="96"/>
      <c r="E12" s="102"/>
      <c r="F12" s="180"/>
      <c r="I12" s="105"/>
    </row>
    <row r="13" spans="1:9" ht="30" customHeight="1">
      <c r="A13" s="141"/>
      <c r="B13" s="96"/>
      <c r="C13" s="96"/>
      <c r="D13" s="96"/>
      <c r="E13" s="102"/>
      <c r="F13" s="180"/>
      <c r="I13" s="105"/>
    </row>
    <row r="14" spans="4:6" ht="19.5" customHeight="1">
      <c r="D14" s="8"/>
      <c r="E14" s="8"/>
      <c r="F14" s="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8"/>
  <sheetViews>
    <sheetView showGridLines="0" showZeros="0" tabSelected="1" zoomScalePageLayoutView="0" workbookViewId="0" topLeftCell="A1">
      <selection activeCell="V6" sqref="V6"/>
    </sheetView>
  </sheetViews>
  <sheetFormatPr defaultColWidth="9.16015625" defaultRowHeight="12.75" customHeight="1"/>
  <cols>
    <col min="1" max="1" width="28.5" style="0" customWidth="1"/>
    <col min="2" max="2" width="16.1601562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2" t="s">
        <v>188</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185" t="s">
        <v>187</v>
      </c>
    </row>
    <row r="3" spans="1:21" s="54" customFormat="1" ht="21.75" customHeight="1">
      <c r="A3" s="277" t="s">
        <v>250</v>
      </c>
      <c r="U3" s="78" t="s">
        <v>12</v>
      </c>
    </row>
    <row r="4" spans="1:21" s="54" customFormat="1" ht="25.5" customHeight="1">
      <c r="A4" s="411" t="s">
        <v>24</v>
      </c>
      <c r="B4" s="408" t="s">
        <v>19</v>
      </c>
      <c r="C4" s="408" t="s">
        <v>93</v>
      </c>
      <c r="D4" s="409"/>
      <c r="E4" s="409"/>
      <c r="F4" s="409"/>
      <c r="G4" s="409"/>
      <c r="H4" s="409"/>
      <c r="I4" s="410"/>
      <c r="J4" s="413" t="s">
        <v>158</v>
      </c>
      <c r="K4" s="412" t="s">
        <v>159</v>
      </c>
      <c r="L4" s="417"/>
      <c r="M4" s="417"/>
      <c r="N4" s="418"/>
      <c r="O4" s="412" t="s">
        <v>160</v>
      </c>
      <c r="P4" s="417"/>
      <c r="Q4" s="417"/>
      <c r="R4" s="418"/>
      <c r="S4" s="189" t="s">
        <v>161</v>
      </c>
      <c r="T4" s="68" t="s">
        <v>162</v>
      </c>
      <c r="U4" s="69"/>
    </row>
    <row r="5" spans="1:21" s="54" customFormat="1" ht="90" customHeight="1">
      <c r="A5" s="411"/>
      <c r="B5" s="408"/>
      <c r="C5" s="143" t="s">
        <v>6</v>
      </c>
      <c r="D5" s="145" t="s">
        <v>13</v>
      </c>
      <c r="E5" s="145" t="s">
        <v>10</v>
      </c>
      <c r="F5" s="145" t="s">
        <v>1</v>
      </c>
      <c r="G5" s="145" t="s">
        <v>15</v>
      </c>
      <c r="H5" s="145" t="s">
        <v>115</v>
      </c>
      <c r="I5" s="145" t="s">
        <v>26</v>
      </c>
      <c r="J5" s="414"/>
      <c r="K5" s="145" t="s">
        <v>163</v>
      </c>
      <c r="L5" s="145" t="s">
        <v>164</v>
      </c>
      <c r="M5" s="145" t="s">
        <v>165</v>
      </c>
      <c r="N5" s="145" t="s">
        <v>166</v>
      </c>
      <c r="O5" s="145" t="s">
        <v>167</v>
      </c>
      <c r="P5" s="145" t="s">
        <v>168</v>
      </c>
      <c r="Q5" s="145" t="s">
        <v>169</v>
      </c>
      <c r="R5" s="145" t="s">
        <v>170</v>
      </c>
      <c r="S5" s="233" t="s">
        <v>171</v>
      </c>
      <c r="T5" s="70" t="s">
        <v>116</v>
      </c>
      <c r="U5" s="71" t="s">
        <v>117</v>
      </c>
    </row>
    <row r="6" spans="1:21" s="54" customFormat="1" ht="30" customHeight="1">
      <c r="A6" s="278" t="s">
        <v>279</v>
      </c>
      <c r="B6" s="279" t="s">
        <v>280</v>
      </c>
      <c r="C6" s="280">
        <v>30</v>
      </c>
      <c r="D6" s="280">
        <v>30</v>
      </c>
      <c r="E6" s="147"/>
      <c r="F6" s="147"/>
      <c r="G6" s="147"/>
      <c r="H6" s="147"/>
      <c r="I6" s="147"/>
      <c r="J6" s="280">
        <v>30</v>
      </c>
      <c r="K6" s="90"/>
      <c r="L6" s="90"/>
      <c r="M6" s="282" t="s">
        <v>283</v>
      </c>
      <c r="N6" s="90"/>
      <c r="O6" s="90"/>
      <c r="P6" s="280">
        <v>30</v>
      </c>
      <c r="Q6" s="90"/>
      <c r="R6" s="90"/>
      <c r="S6" s="281">
        <v>1</v>
      </c>
      <c r="T6" s="71"/>
      <c r="U6" s="71"/>
    </row>
    <row r="7" spans="1:21" s="54" customFormat="1" ht="30" customHeight="1">
      <c r="A7" s="88"/>
      <c r="B7" s="279" t="s">
        <v>281</v>
      </c>
      <c r="C7" s="280">
        <v>64</v>
      </c>
      <c r="D7" s="146"/>
      <c r="E7" s="280">
        <v>64</v>
      </c>
      <c r="F7" s="147"/>
      <c r="G7" s="147"/>
      <c r="H7" s="147"/>
      <c r="I7" s="147"/>
      <c r="J7" s="280">
        <v>64</v>
      </c>
      <c r="K7" s="90"/>
      <c r="L7" s="90"/>
      <c r="M7" s="282" t="s">
        <v>283</v>
      </c>
      <c r="N7" s="90"/>
      <c r="O7" s="90"/>
      <c r="P7" s="280">
        <v>64</v>
      </c>
      <c r="Q7" s="90"/>
      <c r="R7" s="90"/>
      <c r="S7" s="281">
        <v>1</v>
      </c>
      <c r="T7" s="71"/>
      <c r="U7" s="71"/>
    </row>
    <row r="8" spans="1:21" s="54" customFormat="1" ht="30" customHeight="1">
      <c r="A8" s="88"/>
      <c r="B8" s="278" t="s">
        <v>282</v>
      </c>
      <c r="C8" s="280">
        <v>15</v>
      </c>
      <c r="D8" s="146"/>
      <c r="E8" s="280">
        <v>15</v>
      </c>
      <c r="F8" s="147"/>
      <c r="G8" s="147"/>
      <c r="H8" s="147"/>
      <c r="I8" s="147"/>
      <c r="J8" s="280">
        <v>15</v>
      </c>
      <c r="K8" s="90"/>
      <c r="L8" s="90"/>
      <c r="M8" s="282" t="s">
        <v>283</v>
      </c>
      <c r="N8" s="90"/>
      <c r="O8" s="90"/>
      <c r="P8" s="280">
        <v>15</v>
      </c>
      <c r="Q8" s="90"/>
      <c r="R8" s="90"/>
      <c r="S8" s="281">
        <v>1</v>
      </c>
      <c r="T8" s="71"/>
      <c r="U8" s="71"/>
    </row>
    <row r="9" spans="1:21" s="54" customFormat="1" ht="30" customHeight="1">
      <c r="A9" s="88"/>
      <c r="B9" s="88"/>
      <c r="C9" s="144"/>
      <c r="D9" s="146"/>
      <c r="E9" s="147"/>
      <c r="F9" s="147"/>
      <c r="G9" s="147"/>
      <c r="H9" s="147"/>
      <c r="I9" s="147"/>
      <c r="J9" s="144"/>
      <c r="K9" s="90"/>
      <c r="L9" s="90"/>
      <c r="M9" s="90"/>
      <c r="N9" s="90"/>
      <c r="O9" s="90"/>
      <c r="P9" s="90"/>
      <c r="Q9" s="90"/>
      <c r="R9" s="90"/>
      <c r="S9" s="90"/>
      <c r="T9" s="71"/>
      <c r="U9" s="71"/>
    </row>
    <row r="10" spans="1:21" s="54" customFormat="1" ht="30" customHeight="1">
      <c r="A10" s="88"/>
      <c r="B10" s="88"/>
      <c r="C10" s="144"/>
      <c r="D10" s="146"/>
      <c r="E10" s="147"/>
      <c r="F10" s="147"/>
      <c r="G10" s="147"/>
      <c r="H10" s="147"/>
      <c r="I10" s="147"/>
      <c r="J10" s="90"/>
      <c r="K10" s="90"/>
      <c r="L10" s="90"/>
      <c r="M10" s="90"/>
      <c r="N10" s="90"/>
      <c r="O10" s="90"/>
      <c r="P10" s="90"/>
      <c r="Q10" s="90"/>
      <c r="R10" s="90"/>
      <c r="S10" s="90"/>
      <c r="T10" s="71"/>
      <c r="U10" s="71"/>
    </row>
    <row r="11" spans="1:21" s="54" customFormat="1" ht="30" customHeight="1">
      <c r="A11" s="131"/>
      <c r="B11" s="131"/>
      <c r="C11" s="181"/>
      <c r="D11" s="147"/>
      <c r="E11" s="147"/>
      <c r="F11" s="147"/>
      <c r="G11" s="147"/>
      <c r="H11" s="147"/>
      <c r="I11" s="147"/>
      <c r="J11" s="90"/>
      <c r="K11" s="90"/>
      <c r="L11" s="90"/>
      <c r="M11" s="90"/>
      <c r="N11" s="90"/>
      <c r="O11" s="90"/>
      <c r="P11" s="90"/>
      <c r="Q11" s="90"/>
      <c r="R11" s="90"/>
      <c r="S11" s="90"/>
      <c r="T11" s="71"/>
      <c r="U11" s="71"/>
    </row>
    <row r="12" spans="1:21" s="54" customFormat="1" ht="30" customHeight="1">
      <c r="A12" s="131"/>
      <c r="B12" s="131"/>
      <c r="C12" s="181"/>
      <c r="D12" s="147"/>
      <c r="E12" s="147"/>
      <c r="F12" s="147"/>
      <c r="G12" s="147"/>
      <c r="H12" s="147"/>
      <c r="I12" s="147"/>
      <c r="J12" s="90"/>
      <c r="K12" s="90"/>
      <c r="L12" s="90"/>
      <c r="M12" s="90"/>
      <c r="N12" s="90"/>
      <c r="O12" s="90"/>
      <c r="P12" s="90"/>
      <c r="Q12" s="90"/>
      <c r="R12" s="90"/>
      <c r="S12" s="90"/>
      <c r="T12" s="71"/>
      <c r="U12" s="71"/>
    </row>
    <row r="13" spans="1:21" s="54" customFormat="1" ht="30" customHeight="1">
      <c r="A13" s="131"/>
      <c r="B13" s="131"/>
      <c r="C13" s="181"/>
      <c r="D13" s="147"/>
      <c r="E13" s="147"/>
      <c r="F13" s="147"/>
      <c r="G13" s="147"/>
      <c r="H13" s="147"/>
      <c r="I13" s="147"/>
      <c r="J13" s="90"/>
      <c r="K13" s="90"/>
      <c r="L13" s="90"/>
      <c r="M13" s="90"/>
      <c r="N13" s="90"/>
      <c r="O13" s="90"/>
      <c r="P13" s="90"/>
      <c r="Q13" s="90"/>
      <c r="R13" s="90"/>
      <c r="S13" s="90"/>
      <c r="T13" s="71"/>
      <c r="U13" s="71"/>
    </row>
    <row r="14" spans="1:21" s="54" customFormat="1" ht="30" customHeight="1">
      <c r="A14" s="131"/>
      <c r="B14" s="131"/>
      <c r="C14" s="181"/>
      <c r="D14" s="147"/>
      <c r="E14" s="147"/>
      <c r="F14" s="147"/>
      <c r="G14" s="147"/>
      <c r="H14" s="147"/>
      <c r="I14" s="147"/>
      <c r="J14" s="90"/>
      <c r="K14" s="90"/>
      <c r="L14" s="90"/>
      <c r="M14" s="90"/>
      <c r="N14" s="90"/>
      <c r="O14" s="90"/>
      <c r="P14" s="90"/>
      <c r="Q14" s="90"/>
      <c r="R14" s="90"/>
      <c r="S14" s="90"/>
      <c r="T14" s="71"/>
      <c r="U14" s="71"/>
    </row>
    <row r="15" spans="1:20" ht="22.5" customHeight="1">
      <c r="A15" s="13" t="s">
        <v>109</v>
      </c>
      <c r="B15" s="13"/>
      <c r="C15" s="13"/>
      <c r="D15" s="13"/>
      <c r="E15" s="13"/>
      <c r="F15" s="13"/>
      <c r="G15" s="13"/>
      <c r="H15" s="13"/>
      <c r="I15" s="13"/>
      <c r="J15" s="13"/>
      <c r="K15" s="13"/>
      <c r="L15" s="13"/>
      <c r="M15" s="13"/>
      <c r="N15" s="13"/>
      <c r="O15" s="13"/>
      <c r="P15" s="13"/>
      <c r="Q15" s="13"/>
      <c r="R15" s="13"/>
      <c r="S15" s="13"/>
      <c r="T15" s="1"/>
    </row>
    <row r="16" spans="1:21" ht="25.5" customHeight="1">
      <c r="A16" s="13"/>
      <c r="B16" s="17"/>
      <c r="C16" s="17"/>
      <c r="T16" s="17"/>
      <c r="U16" s="17"/>
    </row>
    <row r="17" spans="1:21" ht="12.75" customHeight="1">
      <c r="A17" s="17"/>
      <c r="T17" s="17"/>
      <c r="U17" s="17"/>
    </row>
    <row r="18" spans="1:21" ht="12.75" customHeight="1">
      <c r="A18" s="17"/>
      <c r="T18" s="17"/>
      <c r="U18" s="17"/>
    </row>
    <row r="19" spans="20:21" ht="12.75" customHeight="1">
      <c r="T19" s="17"/>
      <c r="U19" s="17"/>
    </row>
    <row r="20" ht="12.75" customHeight="1">
      <c r="T20" s="17"/>
    </row>
    <row r="21" ht="12.75" customHeight="1">
      <c r="T21" s="17"/>
    </row>
    <row r="22" ht="12.75" customHeight="1">
      <c r="T22" s="17"/>
    </row>
    <row r="23" ht="12.75" customHeight="1">
      <c r="T23" s="17"/>
    </row>
    <row r="24" ht="12.75" customHeight="1">
      <c r="T24" s="17"/>
    </row>
    <row r="25" ht="12.75" customHeight="1">
      <c r="T25" s="17"/>
    </row>
    <row r="26" ht="12.75" customHeight="1">
      <c r="T26" s="17"/>
    </row>
    <row r="27" ht="12.75" customHeight="1">
      <c r="T27" s="17"/>
    </row>
    <row r="28" ht="12.75" customHeight="1">
      <c r="T28" s="17"/>
    </row>
  </sheetData>
  <sheetProtection/>
  <mergeCells count="6">
    <mergeCell ref="A4:A5"/>
    <mergeCell ref="B4:B5"/>
    <mergeCell ref="C4:I4"/>
    <mergeCell ref="J4:J5"/>
    <mergeCell ref="K4:N4"/>
    <mergeCell ref="O4:R4"/>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2020-11-10T08:43:21Z</cp:lastPrinted>
  <dcterms:created xsi:type="dcterms:W3CDTF">2017-01-26T02:06:17Z</dcterms:created>
  <dcterms:modified xsi:type="dcterms:W3CDTF">2021-02-01T02:58:08Z</dcterms:modified>
  <cp:category/>
  <cp:version/>
  <cp:contentType/>
  <cp:contentStatus/>
</cp:coreProperties>
</file>